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8190" activeTab="3"/>
  </bookViews>
  <sheets>
    <sheet name="２４８" sheetId="1" r:id="rId1"/>
    <sheet name="２５０" sheetId="2" r:id="rId2"/>
    <sheet name="２５２ " sheetId="3" r:id="rId3"/>
    <sheet name="２５４" sheetId="4" r:id="rId4"/>
  </sheets>
  <definedNames/>
  <calcPr fullCalcOnLoad="1"/>
</workbook>
</file>

<file path=xl/sharedStrings.xml><?xml version="1.0" encoding="utf-8"?>
<sst xmlns="http://schemas.openxmlformats.org/spreadsheetml/2006/main" count="1881" uniqueCount="439">
  <si>
    <t>（単位：金額　千円）</t>
  </si>
  <si>
    <r>
      <t>年次</t>
    </r>
    <r>
      <rPr>
        <sz val="12"/>
        <rFont val="ＭＳ 明朝"/>
        <family val="1"/>
      </rPr>
      <t>及び　　　災 害 別</t>
    </r>
  </si>
  <si>
    <t>り　災     世帯数</t>
  </si>
  <si>
    <t>り災者数</t>
  </si>
  <si>
    <t>人　　的　　被　　害</t>
  </si>
  <si>
    <t>住　　宅　　被　　害</t>
  </si>
  <si>
    <t>項　　　　　　　　　目</t>
  </si>
  <si>
    <t>計　　　　（人）</t>
  </si>
  <si>
    <t>死　者</t>
  </si>
  <si>
    <t>負傷者</t>
  </si>
  <si>
    <t>行　方　　不明者</t>
  </si>
  <si>
    <t>計　　　　（棟）</t>
  </si>
  <si>
    <t>全　壊</t>
  </si>
  <si>
    <t>半　壊</t>
  </si>
  <si>
    <t>一　部　　破　損</t>
  </si>
  <si>
    <t>床　上　　浸　水</t>
  </si>
  <si>
    <t>床　下　　浸　水</t>
  </si>
  <si>
    <t>被　　　害　　　総　　　額</t>
  </si>
  <si>
    <t>（人）</t>
  </si>
  <si>
    <t>農　地　　　関　係　　　被　害</t>
  </si>
  <si>
    <t>被害額（査定額）計</t>
  </si>
  <si>
    <t>―</t>
  </si>
  <si>
    <t>農地</t>
  </si>
  <si>
    <t>箇所</t>
  </si>
  <si>
    <t>被害額</t>
  </si>
  <si>
    <t>農業用施設</t>
  </si>
  <si>
    <t>公　共</t>
  </si>
  <si>
    <t>海岸保全　　　　施設</t>
  </si>
  <si>
    <t>被害額(査定額)</t>
  </si>
  <si>
    <t>津　　波</t>
  </si>
  <si>
    <t>地すべり　　　防止施設</t>
  </si>
  <si>
    <t>大　　雨</t>
  </si>
  <si>
    <t>強　　風</t>
  </si>
  <si>
    <t>林　野　　　関　係　　　被　害</t>
  </si>
  <si>
    <t>台　　風</t>
  </si>
  <si>
    <t>治山　　　　　　　施設</t>
  </si>
  <si>
    <t>崖くずれ</t>
  </si>
  <si>
    <t>雪　　害</t>
  </si>
  <si>
    <t>林道</t>
  </si>
  <si>
    <t>地　　震</t>
  </si>
  <si>
    <t>水　産　　　関　係　　　被　害</t>
  </si>
  <si>
    <t>そ の 他</t>
  </si>
  <si>
    <t>公　共</t>
  </si>
  <si>
    <t>漁港</t>
  </si>
  <si>
    <t>港数</t>
  </si>
  <si>
    <t>年次及び　　　災 害 別</t>
  </si>
  <si>
    <t>耕　　　地　　　被　　　害</t>
  </si>
  <si>
    <t>非住宅</t>
  </si>
  <si>
    <t>計</t>
  </si>
  <si>
    <t>田</t>
  </si>
  <si>
    <t>畑</t>
  </si>
  <si>
    <t>学　校</t>
  </si>
  <si>
    <t>病　院</t>
  </si>
  <si>
    <t>道　路</t>
  </si>
  <si>
    <t>橋りょう</t>
  </si>
  <si>
    <t>流出・　　　　　埋没等</t>
  </si>
  <si>
    <t>冠　水</t>
  </si>
  <si>
    <t>（棟）</t>
  </si>
  <si>
    <t>(箇所)</t>
  </si>
  <si>
    <t>面  積</t>
  </si>
  <si>
    <t>資料　石川県森林管理課「森林病害虫一斉調査」</t>
  </si>
  <si>
    <t>港 湾</t>
  </si>
  <si>
    <t>砂 防</t>
  </si>
  <si>
    <t>鉄道不通</t>
  </si>
  <si>
    <t>被害船舶</t>
  </si>
  <si>
    <t>水 道</t>
  </si>
  <si>
    <t>電 話</t>
  </si>
  <si>
    <t>電 気</t>
  </si>
  <si>
    <t>ガ ス</t>
  </si>
  <si>
    <t>総 被 害 額</t>
  </si>
  <si>
    <t>(隻数)</t>
  </si>
  <si>
    <t>(回線)</t>
  </si>
  <si>
    <t>(戸数)</t>
  </si>
  <si>
    <t>(千円)</t>
  </si>
  <si>
    <t>資料　石川県消防防災課「消防防災年報」</t>
  </si>
  <si>
    <t>248 災害及び事故</t>
  </si>
  <si>
    <t>災害及び事故 249</t>
  </si>
  <si>
    <t>１５９　　風　　水　　害　　の　　状　　況</t>
  </si>
  <si>
    <t>１６０　　農　林　水　産　業　施　設　被　害　状　況</t>
  </si>
  <si>
    <t>（ha）</t>
  </si>
  <si>
    <t>１６１　　森　林　病　害　虫　被　害　状　況</t>
  </si>
  <si>
    <t xml:space="preserve">  項　　　　　　　　　　　　目</t>
  </si>
  <si>
    <t>面  積</t>
  </si>
  <si>
    <t>まつくいむし被害　</t>
  </si>
  <si>
    <t>金  額</t>
  </si>
  <si>
    <t>材  積</t>
  </si>
  <si>
    <t>カシノナガキクイムシ被害　</t>
  </si>
  <si>
    <t>平 成１２年</t>
  </si>
  <si>
    <t>１３年</t>
  </si>
  <si>
    <t>１４年</t>
  </si>
  <si>
    <t>１５年</t>
  </si>
  <si>
    <t>１６年</t>
  </si>
  <si>
    <t>資料　石川県農業基盤整備課、森林管理課、水産課、中山間地域対策課</t>
  </si>
  <si>
    <t>項　　　　　　　　　　　　目</t>
  </si>
  <si>
    <t>被 害 面 積</t>
  </si>
  <si>
    <t>合計</t>
  </si>
  <si>
    <t>被害実面積</t>
  </si>
  <si>
    <t>国(直轄)工　　　事対象の被害</t>
  </si>
  <si>
    <t>被  害  量</t>
  </si>
  <si>
    <t>被　　害　　率（％）</t>
  </si>
  <si>
    <t>被害額合計</t>
  </si>
  <si>
    <t>河川</t>
  </si>
  <si>
    <t>箇所数</t>
  </si>
  <si>
    <t>金額</t>
  </si>
  <si>
    <t>海岸</t>
  </si>
  <si>
    <t>被害面積</t>
  </si>
  <si>
    <t>砂防</t>
  </si>
  <si>
    <t>被害量</t>
  </si>
  <si>
    <t>県単独　　　　事業対象の　　　　被害</t>
  </si>
  <si>
    <t>風水害</t>
  </si>
  <si>
    <t>急 傾 斜 地　    　崩壊防止施設</t>
  </si>
  <si>
    <t>気象　　　　　被害</t>
  </si>
  <si>
    <t>干害</t>
  </si>
  <si>
    <t>冷害</t>
  </si>
  <si>
    <t>その他</t>
  </si>
  <si>
    <t>査定決定額合計</t>
  </si>
  <si>
    <t>査定決定額計</t>
  </si>
  <si>
    <t>いもち病</t>
  </si>
  <si>
    <t>県工事</t>
  </si>
  <si>
    <t>病害</t>
  </si>
  <si>
    <t>紋枯病</t>
  </si>
  <si>
    <t>地すべり　　　　防止施設</t>
  </si>
  <si>
    <t xml:space="preserve">急 傾 斜 地　　崩壊防止施設 </t>
  </si>
  <si>
    <t>国庫補助　　　　事業対象の　　　　被害</t>
  </si>
  <si>
    <t>公園</t>
  </si>
  <si>
    <t>ﾆｶﾒｲﾁｭｳ</t>
  </si>
  <si>
    <t>虫害</t>
  </si>
  <si>
    <t>ウンカ</t>
  </si>
  <si>
    <t>市町村工事</t>
  </si>
  <si>
    <t xml:space="preserve">急傾斜地　　崩壊防止施設 </t>
  </si>
  <si>
    <t>その他の被害</t>
  </si>
  <si>
    <t>資料　北陸農政局統計部「石川作物統計」</t>
  </si>
  <si>
    <t>下水道</t>
  </si>
  <si>
    <t>250 災害及び事故</t>
  </si>
  <si>
    <t>災害及び事故 251</t>
  </si>
  <si>
    <t>１６２　　水　　稲　　の　　被　　害　　状　　況</t>
  </si>
  <si>
    <t>１６３　　　土　　木　　関　　係　　災　　害　　状　　況</t>
  </si>
  <si>
    <t>(単位：ha、ｔ）</t>
  </si>
  <si>
    <t>項　　　　　　　　　　目</t>
  </si>
  <si>
    <t>平成１２年</t>
  </si>
  <si>
    <t>１３　年</t>
  </si>
  <si>
    <t>１４　年</t>
  </si>
  <si>
    <t>１５　年</t>
  </si>
  <si>
    <t>１６　年</t>
  </si>
  <si>
    <t>被害総額</t>
  </si>
  <si>
    <t>資料　石川県河川課、港湾課</t>
  </si>
  <si>
    <t>252 災害及び事故</t>
  </si>
  <si>
    <t>災害及び事故 253</t>
  </si>
  <si>
    <t>１６４　　業種別起因物別労働災害発生状況（平 成１６年）</t>
  </si>
  <si>
    <t>１６５　　　火　　　　　　　　　　　　　災</t>
  </si>
  <si>
    <t>（１）　件  数 、焼  損  棟  数  及  び  損  害  額</t>
  </si>
  <si>
    <t>合　　　　計</t>
  </si>
  <si>
    <t>原動機</t>
  </si>
  <si>
    <t>動力伝導機構</t>
  </si>
  <si>
    <t>木材加工用機械</t>
  </si>
  <si>
    <t>建設用機械</t>
  </si>
  <si>
    <t>金属加工用機械</t>
  </si>
  <si>
    <t>一般動力機械</t>
  </si>
  <si>
    <t>動力クレ―ン等</t>
  </si>
  <si>
    <t>動力運搬機</t>
  </si>
  <si>
    <t>乗　　　　物</t>
  </si>
  <si>
    <t>圧力容器</t>
  </si>
  <si>
    <t>化学設備</t>
  </si>
  <si>
    <t>溶接装置</t>
  </si>
  <si>
    <t>炉・窯等</t>
  </si>
  <si>
    <t>電気設備</t>
  </si>
  <si>
    <t>人力機械工具等</t>
  </si>
  <si>
    <t>用　　　　具</t>
  </si>
  <si>
    <t>仮設物建築物等</t>
  </si>
  <si>
    <t>危険物・有害物等</t>
  </si>
  <si>
    <t>材　　　　料</t>
  </si>
  <si>
    <t>荷</t>
  </si>
  <si>
    <t>環境等</t>
  </si>
  <si>
    <t>その他</t>
  </si>
  <si>
    <t>焼    損    棟    数</t>
  </si>
  <si>
    <t>り    災　　　人 員 数</t>
  </si>
  <si>
    <t>　　　　起　因　物　別</t>
  </si>
  <si>
    <t>合  計</t>
  </si>
  <si>
    <t>建  物</t>
  </si>
  <si>
    <t>林  野</t>
  </si>
  <si>
    <t>車  両</t>
  </si>
  <si>
    <t>船  舶</t>
  </si>
  <si>
    <t>ぼ　や</t>
  </si>
  <si>
    <t>部分焼</t>
  </si>
  <si>
    <t>半  焼</t>
  </si>
  <si>
    <t>全  焼</t>
  </si>
  <si>
    <t>小  損</t>
  </si>
  <si>
    <t>半  損</t>
  </si>
  <si>
    <t>全  損</t>
  </si>
  <si>
    <t>業　  種　  別</t>
  </si>
  <si>
    <t>⑲</t>
  </si>
  <si>
    <t>③</t>
  </si>
  <si>
    <t>⑥</t>
  </si>
  <si>
    <t>①</t>
  </si>
  <si>
    <t>－</t>
  </si>
  <si>
    <t>②</t>
  </si>
  <si>
    <t>製造業</t>
  </si>
  <si>
    <t>食料品製造業</t>
  </si>
  <si>
    <t>－</t>
  </si>
  <si>
    <t>死   　 亡　    者　　　数</t>
  </si>
  <si>
    <t>負  　  傷 　   者　　　数</t>
  </si>
  <si>
    <t>焼 損　　　　　船 舶　　　　　　　　隻 数</t>
  </si>
  <si>
    <r>
      <t>焼 損　　　　　車 両　　　　　台</t>
    </r>
    <r>
      <rPr>
        <sz val="12"/>
        <rFont val="ＭＳ 明朝"/>
        <family val="1"/>
      </rPr>
      <t xml:space="preserve"> 数</t>
    </r>
  </si>
  <si>
    <t>山林原          野焼損　　　　　面　積</t>
  </si>
  <si>
    <t>建　物　　　　　焼　損　　　　　面　積</t>
  </si>
  <si>
    <t>衣服その他の繊維製品製造業</t>
  </si>
  <si>
    <t>消　防　　吏　員</t>
  </si>
  <si>
    <t>消　防　　団　員</t>
  </si>
  <si>
    <t>収容物</t>
  </si>
  <si>
    <t>木材・木製品製造業</t>
  </si>
  <si>
    <t>家具装備品製造業</t>
  </si>
  <si>
    <t>パルプ・紙・紙加工品製造業</t>
  </si>
  <si>
    <t>窯業・土石製品製造業</t>
  </si>
  <si>
    <t>計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</si>
  <si>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</si>
  <si>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</si>
  <si>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</si>
  <si>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</si>
  <si>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</si>
  <si>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</si>
  <si>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</si>
  <si>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</si>
  <si>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</si>
  <si>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１０月</t>
  </si>
  <si>
    <t>１１月</t>
  </si>
  <si>
    <t>１２月</t>
  </si>
  <si>
    <t>一般機械器具製造業</t>
  </si>
  <si>
    <t>合　　計</t>
  </si>
  <si>
    <t>電気機械器具製造業</t>
  </si>
  <si>
    <t>たき火</t>
  </si>
  <si>
    <t>輸送用機械器具製造業</t>
  </si>
  <si>
    <t>こんろ</t>
  </si>
  <si>
    <t>電気・ガス・水道業</t>
  </si>
  <si>
    <t>たばこ</t>
  </si>
  <si>
    <t>その他の製造業</t>
  </si>
  <si>
    <t>放火</t>
  </si>
  <si>
    <t>鉱業</t>
  </si>
  <si>
    <t>ストーブ</t>
  </si>
  <si>
    <t>ﾏｯﾁ･ﾗｲﾀｰ</t>
  </si>
  <si>
    <t>火遊び</t>
  </si>
  <si>
    <t>煙突</t>
  </si>
  <si>
    <t>その他の建設業</t>
  </si>
  <si>
    <t>風呂かまど</t>
  </si>
  <si>
    <t>鉄道等</t>
  </si>
  <si>
    <t>注　　放火は疑いを含む。</t>
  </si>
  <si>
    <t>道路旅客運送業</t>
  </si>
  <si>
    <t>道路貨物運送業</t>
  </si>
  <si>
    <t>その他の運輸交通業</t>
  </si>
  <si>
    <t>（単位：台、人）</t>
  </si>
  <si>
    <t>港湾運送業</t>
  </si>
  <si>
    <t>年　     　次</t>
  </si>
  <si>
    <t>消 防 ポ ン プ　　      自　　動　　車</t>
  </si>
  <si>
    <t>そ  の　他　の　　　  　消 防 自 動 車</t>
  </si>
  <si>
    <t>小  型　動　力        　      ポ    ン    プ</t>
  </si>
  <si>
    <t>救 急 自 動 車</t>
  </si>
  <si>
    <t>消 防 吏 員 数</t>
  </si>
  <si>
    <t>消 防 団 員 数</t>
  </si>
  <si>
    <t>農業</t>
  </si>
  <si>
    <t>林業</t>
  </si>
  <si>
    <t>畜産業</t>
  </si>
  <si>
    <t>水産業</t>
  </si>
  <si>
    <t>商業</t>
  </si>
  <si>
    <t>金融広告業</t>
  </si>
  <si>
    <t>注　「その他の消防自動車」とは、はしご車、化学車等を含む。</t>
  </si>
  <si>
    <t>映画演劇業</t>
  </si>
  <si>
    <t>通信業</t>
  </si>
  <si>
    <t>教育研究業</t>
  </si>
  <si>
    <t>保健衛生業</t>
  </si>
  <si>
    <t>接客娯楽業</t>
  </si>
  <si>
    <t>清掃・と畜業</t>
  </si>
  <si>
    <t>その他の事業</t>
  </si>
  <si>
    <t>注１　　休業４日以上の死傷数で、〇内数字は死亡者数を内数で示す。</t>
  </si>
  <si>
    <t>（単位：金額　千円）</t>
  </si>
  <si>
    <t>その他の　　　　　装置・設備</t>
  </si>
  <si>
    <t>年  　次</t>
  </si>
  <si>
    <t>火   　　 　　災 　　　　   件 　　　　   数</t>
  </si>
  <si>
    <t>り  災  世  帯  数</t>
  </si>
  <si>
    <t>繊維工業</t>
  </si>
  <si>
    <t>年  　次</t>
  </si>
  <si>
    <t>損   　　 害　　    額</t>
  </si>
  <si>
    <t>合 計</t>
  </si>
  <si>
    <t>建 物</t>
  </si>
  <si>
    <t>（隻）</t>
  </si>
  <si>
    <t>（台）</t>
  </si>
  <si>
    <t>（ａ）</t>
  </si>
  <si>
    <t>（㎡）</t>
  </si>
  <si>
    <t>印刷・製本業</t>
  </si>
  <si>
    <t>化学工業</t>
  </si>
  <si>
    <t>鉄鋼業　　</t>
  </si>
  <si>
    <t>１６５　　　火　　　　　　　　　災　（つづき）</t>
  </si>
  <si>
    <t>非鉄金属製造業</t>
  </si>
  <si>
    <t>（２）    原　因　別　月　別　件　数（平 成１６年）</t>
  </si>
  <si>
    <t>金属製品製造業</t>
  </si>
  <si>
    <t>原 因 別</t>
  </si>
  <si>
    <t>⑫</t>
  </si>
  <si>
    <t>建設業</t>
  </si>
  <si>
    <t>④</t>
  </si>
  <si>
    <t>土木工事業</t>
  </si>
  <si>
    <t>建築工事業</t>
  </si>
  <si>
    <t>運輸交通業</t>
  </si>
  <si>
    <t>貨物取扱業</t>
  </si>
  <si>
    <t>１６５　　　　火　　　　　　　　　　　災　（つづき）</t>
  </si>
  <si>
    <t>陸上貨物取扱業</t>
  </si>
  <si>
    <t>（３）　　消  防  現  有  勢  力（各年４月１日現在）</t>
  </si>
  <si>
    <r>
      <t xml:space="preserve">（３）　市 </t>
    </r>
    <r>
      <rPr>
        <sz val="12"/>
        <rFont val="ＭＳ 明朝"/>
        <family val="1"/>
      </rPr>
      <t xml:space="preserve">  町   村   別   発   生   状   況</t>
    </r>
  </si>
  <si>
    <r>
      <t xml:space="preserve">年次及び  　  　月　 </t>
    </r>
    <r>
      <rPr>
        <sz val="12"/>
        <rFont val="ＭＳ 明朝"/>
        <family val="1"/>
      </rPr>
      <t xml:space="preserve"> 次</t>
    </r>
  </si>
  <si>
    <t>件　数</t>
  </si>
  <si>
    <t>死　者</t>
  </si>
  <si>
    <r>
      <t>負 傷</t>
    </r>
    <r>
      <rPr>
        <sz val="12"/>
        <rFont val="ＭＳ 明朝"/>
        <family val="1"/>
      </rPr>
      <t xml:space="preserve"> 者</t>
    </r>
  </si>
  <si>
    <t>人  　　　　　口</t>
  </si>
  <si>
    <t>自   動   車</t>
  </si>
  <si>
    <t>市町村別</t>
  </si>
  <si>
    <t>件　　　　　　数</t>
  </si>
  <si>
    <t>死　　　　　　者</t>
  </si>
  <si>
    <t>負　　　傷　　　者</t>
  </si>
  <si>
    <t>人　　口</t>
  </si>
  <si>
    <r>
      <t>10万人当　　　死</t>
    </r>
    <r>
      <rPr>
        <sz val="12"/>
        <rFont val="ＭＳ 明朝"/>
        <family val="1"/>
      </rPr>
      <t xml:space="preserve"> 者 数</t>
    </r>
  </si>
  <si>
    <t>自 動 車 台 数</t>
  </si>
  <si>
    <t>１万台当　　件　　数</t>
  </si>
  <si>
    <t>増　減</t>
  </si>
  <si>
    <t>合　　計</t>
  </si>
  <si>
    <t>件</t>
  </si>
  <si>
    <t>人</t>
  </si>
  <si>
    <t>台</t>
  </si>
  <si>
    <t>件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</si>
  <si>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</si>
  <si>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</si>
  <si>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</si>
  <si>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</si>
  <si>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</si>
  <si>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</si>
  <si>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</si>
  <si>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</si>
  <si>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かほく市</t>
  </si>
  <si>
    <t>山中町</t>
  </si>
  <si>
    <t>根上町</t>
  </si>
  <si>
    <t>寺井町</t>
  </si>
  <si>
    <t>辰口町</t>
  </si>
  <si>
    <t>川北町</t>
  </si>
  <si>
    <t>美川町</t>
  </si>
  <si>
    <t>鶴来町</t>
  </si>
  <si>
    <t>野々市町</t>
  </si>
  <si>
    <t>河内村</t>
  </si>
  <si>
    <t>吉野谷村</t>
  </si>
  <si>
    <t>鳥越村</t>
  </si>
  <si>
    <t>注１　人口は、石川県統計情報室資料による。</t>
  </si>
  <si>
    <t>尾口村</t>
  </si>
  <si>
    <t>　２　自動車台数（軽二輪車以上）は、北陸信越運輸局石川運輸支局資料による。</t>
  </si>
  <si>
    <t>白峰村</t>
  </si>
  <si>
    <t>資料　石川県警本部「いしかわの交通統計」</t>
  </si>
  <si>
    <t>津幡町</t>
  </si>
  <si>
    <t>内灘町</t>
  </si>
  <si>
    <t>富来町</t>
  </si>
  <si>
    <t>志雄町</t>
  </si>
  <si>
    <t>１６６　交 　　通　 　事　 　故（つづき）</t>
  </si>
  <si>
    <t>志賀町</t>
  </si>
  <si>
    <r>
      <t>（２）　道 　路</t>
    </r>
    <r>
      <rPr>
        <sz val="12"/>
        <rFont val="ＭＳ 明朝"/>
        <family val="1"/>
      </rPr>
      <t xml:space="preserve"> 　別　 発　 生　 状　 況</t>
    </r>
  </si>
  <si>
    <t>押水町</t>
  </si>
  <si>
    <t>鳥屋町</t>
  </si>
  <si>
    <t>道　路　別</t>
  </si>
  <si>
    <t>鹿島町</t>
  </si>
  <si>
    <t>１６年</t>
  </si>
  <si>
    <t>鹿西町</t>
  </si>
  <si>
    <t>穴水町</t>
  </si>
  <si>
    <t>門前町</t>
  </si>
  <si>
    <t>一般国道</t>
  </si>
  <si>
    <t>能都町</t>
  </si>
  <si>
    <t>北陸自動車道</t>
  </si>
  <si>
    <t>柳田村</t>
  </si>
  <si>
    <t>主要地方道</t>
  </si>
  <si>
    <t>内浦町</t>
  </si>
  <si>
    <t>能登有料道</t>
  </si>
  <si>
    <t>高速道路</t>
  </si>
  <si>
    <t>能登大規模農道</t>
  </si>
  <si>
    <t>資料　石川県警察本部「いしかわの交通統計」</t>
  </si>
  <si>
    <t>一般県道</t>
  </si>
  <si>
    <t>市道</t>
  </si>
  <si>
    <t>254 災害及び事故</t>
  </si>
  <si>
    <t>災害及び事故 255</t>
  </si>
  <si>
    <t>１６６　　交　  　　通　  　　事　  　　故</t>
  </si>
  <si>
    <t>１６６　 交　  　通  　　事　  　故 （つづき）</t>
  </si>
  <si>
    <t>（１）　年  次  別  月  別  発  生  状  況</t>
  </si>
  <si>
    <t>平 成１５年</t>
  </si>
  <si>
    <t>１６年</t>
  </si>
  <si>
    <t>平成１６年１月</t>
  </si>
  <si>
    <t>件　　　　　　数</t>
  </si>
  <si>
    <t>死　　　　　　者</t>
  </si>
  <si>
    <r>
      <t xml:space="preserve">負 </t>
    </r>
    <r>
      <rPr>
        <sz val="12"/>
        <rFont val="ＭＳ 明朝"/>
        <family val="1"/>
      </rPr>
      <t xml:space="preserve">    傷     者</t>
    </r>
  </si>
  <si>
    <t>平 成１５年</t>
  </si>
  <si>
    <t>増　減</t>
  </si>
  <si>
    <t>合　　　計</t>
  </si>
  <si>
    <t>-</t>
  </si>
  <si>
    <t>町村道</t>
  </si>
  <si>
    <t>平 成 １２年</t>
  </si>
  <si>
    <t xml:space="preserve">    １３</t>
  </si>
  <si>
    <t xml:space="preserve">    １４</t>
  </si>
  <si>
    <t xml:space="preserve">    １５</t>
  </si>
  <si>
    <t xml:space="preserve">    １６</t>
  </si>
  <si>
    <t>河　川</t>
  </si>
  <si>
    <t>注　　公共とは災害復旧対策（国庫補助及び国庫負担）の対象となるものであり、非公共とはその対象とならないものである。</t>
  </si>
  <si>
    <r>
      <t>(単位：ha、千円、</t>
    </r>
    <r>
      <rPr>
        <sz val="12"/>
        <rFont val="ＭＳ Ｐゴシック"/>
        <family val="3"/>
      </rPr>
      <t>㎥</t>
    </r>
    <r>
      <rPr>
        <sz val="12"/>
        <rFont val="ＭＳ 明朝"/>
        <family val="1"/>
      </rPr>
      <t>、千本）</t>
    </r>
  </si>
  <si>
    <t>箇所数</t>
  </si>
  <si>
    <t>金額</t>
  </si>
  <si>
    <t>道路</t>
  </si>
  <si>
    <t>港湾</t>
  </si>
  <si>
    <t>その他</t>
  </si>
  <si>
    <t>河川</t>
  </si>
  <si>
    <t>海岸</t>
  </si>
  <si>
    <t>砂防施設</t>
  </si>
  <si>
    <t>道路</t>
  </si>
  <si>
    <t>橋梁</t>
  </si>
  <si>
    <t>港湾</t>
  </si>
  <si>
    <t>注　  被害率は被害量の平年収量に対する割合（百分比）である。</t>
  </si>
  <si>
    <t>　２　　その他は、その他の起因物、起因物なし、分類不可能を含む。</t>
  </si>
  <si>
    <t>全産業計</t>
  </si>
  <si>
    <t>資料　　石川労働局</t>
  </si>
  <si>
    <t xml:space="preserve">   １３</t>
  </si>
  <si>
    <t xml:space="preserve">   １４</t>
  </si>
  <si>
    <t xml:space="preserve">   １５</t>
  </si>
  <si>
    <t>平 成 １２年</t>
  </si>
  <si>
    <t xml:space="preserve">    １３</t>
  </si>
  <si>
    <t xml:space="preserve">    １４</t>
  </si>
  <si>
    <t xml:space="preserve">    １５</t>
  </si>
  <si>
    <t xml:space="preserve">   １６</t>
  </si>
  <si>
    <t>平 成 １２年</t>
  </si>
  <si>
    <t xml:space="preserve">        ２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</si>
  <si>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</si>
  <si>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</si>
  <si>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</si>
  <si>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</si>
  <si>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</si>
  <si>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</si>
  <si>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</si>
  <si>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    10</t>
  </si>
  <si>
    <t xml:space="preserve">        11</t>
  </si>
  <si>
    <t xml:space="preserve">        12</t>
  </si>
  <si>
    <t>２２　　災　　　　　　　害　　　　　　　及　　　　　　　び　　　　　　　事　　　　　　　故</t>
  </si>
  <si>
    <t xml:space="preserve">  １６</t>
  </si>
  <si>
    <t>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</si>
</sst>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.0"/>
    <numFmt numFmtId="180" formatCode="0.0"/>
    <numFmt numFmtId="181" formatCode="0_ ;[Red]\-0\ "/>
    <numFmt numFmtId="182" formatCode="0.0_ ;[Red]\-0.0\ "/>
    <numFmt numFmtId="183" formatCode="#,##0_);[Red]\(#,##0\)"/>
    <numFmt numFmtId="184" formatCode="0.0_);[Red]\(0.0\)"/>
    <numFmt numFmtId="185" formatCode="#,##0_ "/>
    <numFmt numFmtId="186" formatCode="#,##0_ ;[Red]\-#,##0\ "/>
    <numFmt numFmtId="187" formatCode="#,##0.00_);[Red]\(#,##0.00\)"/>
  </numFmts>
  <fonts count="57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56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>
      <alignment vertical="center"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37" fontId="0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 quotePrefix="1">
      <alignment horizontal="center" vertical="center"/>
      <protection/>
    </xf>
    <xf numFmtId="0" fontId="0" fillId="0" borderId="0" xfId="0" applyFill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right" vertical="center"/>
    </xf>
    <xf numFmtId="0" fontId="13" fillId="0" borderId="24" xfId="0" applyFont="1" applyFill="1" applyBorder="1" applyAlignment="1" applyProtection="1">
      <alignment vertical="center"/>
      <protection/>
    </xf>
    <xf numFmtId="37" fontId="13" fillId="0" borderId="24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distributed"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37" fontId="1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distributed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distributed" vertical="center"/>
      <protection/>
    </xf>
    <xf numFmtId="37" fontId="13" fillId="0" borderId="18" xfId="0" applyNumberFormat="1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Continuous"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 applyProtection="1">
      <alignment horizontal="right" vertical="center"/>
      <protection/>
    </xf>
    <xf numFmtId="0" fontId="11" fillId="0" borderId="30" xfId="0" applyFont="1" applyFill="1" applyBorder="1" applyAlignment="1">
      <alignment horizontal="left" vertical="center" textRotation="255"/>
    </xf>
    <xf numFmtId="0" fontId="11" fillId="0" borderId="24" xfId="0" applyFont="1" applyFill="1" applyBorder="1" applyAlignment="1">
      <alignment horizontal="left" vertical="center" textRotation="255"/>
    </xf>
    <xf numFmtId="0" fontId="0" fillId="0" borderId="0" xfId="0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1" fillId="0" borderId="18" xfId="0" applyFont="1" applyFill="1" applyBorder="1" applyAlignment="1" applyProtection="1">
      <alignment vertical="center"/>
      <protection/>
    </xf>
    <xf numFmtId="0" fontId="11" fillId="0" borderId="18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 quotePrefix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distributed" vertical="center" shrinkToFit="1"/>
      <protection/>
    </xf>
    <xf numFmtId="0" fontId="0" fillId="0" borderId="13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13" xfId="0" applyFont="1" applyFill="1" applyBorder="1" applyAlignment="1">
      <alignment horizontal="distributed" vertical="center" shrinkToFit="1"/>
    </xf>
    <xf numFmtId="0" fontId="0" fillId="0" borderId="12" xfId="0" applyFont="1" applyFill="1" applyBorder="1" applyAlignment="1" applyProtection="1" quotePrefix="1">
      <alignment horizontal="center" vertical="center" wrapText="1"/>
      <protection/>
    </xf>
    <xf numFmtId="0" fontId="0" fillId="0" borderId="23" xfId="0" applyFont="1" applyFill="1" applyBorder="1" applyAlignment="1" applyProtection="1" quotePrefix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distributed" shrinkToFit="1"/>
      <protection/>
    </xf>
    <xf numFmtId="0" fontId="0" fillId="0" borderId="13" xfId="0" applyFont="1" applyFill="1" applyBorder="1" applyAlignment="1">
      <alignment horizontal="distributed" shrinkToFit="1"/>
    </xf>
    <xf numFmtId="0" fontId="0" fillId="0" borderId="23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4" fillId="0" borderId="16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86" fontId="0" fillId="0" borderId="0" xfId="0" applyNumberFormat="1" applyFont="1" applyFill="1" applyBorder="1" applyAlignment="1">
      <alignment vertical="center"/>
    </xf>
    <xf numFmtId="186" fontId="0" fillId="0" borderId="0" xfId="49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 quotePrefix="1">
      <alignment horizontal="center" vertical="center"/>
    </xf>
    <xf numFmtId="186" fontId="11" fillId="0" borderId="0" xfId="0" applyNumberFormat="1" applyFont="1" applyFill="1" applyBorder="1" applyAlignment="1">
      <alignment vertical="center"/>
    </xf>
    <xf numFmtId="186" fontId="13" fillId="0" borderId="0" xfId="0" applyNumberFormat="1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horizontal="left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 shrinkToFit="1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13" fillId="0" borderId="25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horizontal="right" vertical="center"/>
      <protection/>
    </xf>
    <xf numFmtId="38" fontId="1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distributed" vertical="center"/>
      <protection/>
    </xf>
    <xf numFmtId="38" fontId="0" fillId="0" borderId="0" xfId="49" applyFont="1" applyFill="1" applyAlignment="1" applyProtection="1">
      <alignment vertical="center"/>
      <protection/>
    </xf>
    <xf numFmtId="38" fontId="0" fillId="0" borderId="0" xfId="49" applyFont="1" applyFill="1" applyAlignment="1">
      <alignment vertical="center"/>
    </xf>
    <xf numFmtId="0" fontId="0" fillId="0" borderId="24" xfId="0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11" fillId="0" borderId="13" xfId="0" applyFont="1" applyFill="1" applyBorder="1" applyAlignment="1" applyProtection="1">
      <alignment horizontal="distributed" vertical="center"/>
      <protection/>
    </xf>
    <xf numFmtId="0" fontId="9" fillId="0" borderId="13" xfId="0" applyFont="1" applyFill="1" applyBorder="1" applyAlignment="1" applyProtection="1">
      <alignment horizontal="distributed" vertical="center"/>
      <protection/>
    </xf>
    <xf numFmtId="181" fontId="0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18" xfId="0" applyFont="1" applyFill="1" applyBorder="1" applyAlignment="1">
      <alignment horizontal="distributed" vertical="center"/>
    </xf>
    <xf numFmtId="0" fontId="13" fillId="0" borderId="13" xfId="0" applyFont="1" applyFill="1" applyBorder="1" applyAlignment="1" applyProtection="1" quotePrefix="1">
      <alignment horizontal="center" vertical="center"/>
      <protection/>
    </xf>
    <xf numFmtId="38" fontId="13" fillId="0" borderId="0" xfId="49" applyNumberFormat="1" applyFont="1" applyFill="1" applyBorder="1" applyAlignment="1" applyProtection="1">
      <alignment horizontal="right" vertical="center"/>
      <protection/>
    </xf>
    <xf numFmtId="178" fontId="13" fillId="0" borderId="0" xfId="0" applyNumberFormat="1" applyFont="1" applyFill="1" applyBorder="1" applyAlignment="1" applyProtection="1">
      <alignment horizontal="right" vertical="center"/>
      <protection/>
    </xf>
    <xf numFmtId="38" fontId="13" fillId="0" borderId="0" xfId="49" applyFont="1" applyFill="1" applyAlignment="1">
      <alignment horizontal="right" vertical="center"/>
    </xf>
    <xf numFmtId="38" fontId="13" fillId="0" borderId="0" xfId="49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16" xfId="0" applyFill="1" applyBorder="1" applyAlignment="1">
      <alignment horizontal="center"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6" xfId="0" applyNumberFormat="1" applyFont="1" applyFill="1" applyBorder="1" applyAlignment="1" applyProtection="1">
      <alignment horizontal="right" vertical="center"/>
      <protection/>
    </xf>
    <xf numFmtId="38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23" xfId="0" applyNumberFormat="1" applyFont="1" applyFill="1" applyBorder="1" applyAlignment="1" applyProtection="1">
      <alignment horizontal="right" vertical="center"/>
      <protection/>
    </xf>
    <xf numFmtId="3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horizontal="right" vertical="center"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13" fillId="0" borderId="34" xfId="0" applyFont="1" applyFill="1" applyBorder="1" applyAlignment="1" applyProtection="1">
      <alignment horizontal="distributed" vertical="center" wrapText="1"/>
      <protection/>
    </xf>
    <xf numFmtId="0" fontId="13" fillId="0" borderId="34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 applyProtection="1" quotePrefix="1">
      <alignment horizontal="center" vertical="center"/>
      <protection/>
    </xf>
    <xf numFmtId="179" fontId="13" fillId="0" borderId="0" xfId="0" applyNumberFormat="1" applyFont="1" applyFill="1" applyBorder="1" applyAlignment="1" applyProtection="1">
      <alignment vertical="center"/>
      <protection/>
    </xf>
    <xf numFmtId="0" fontId="0" fillId="0" borderId="28" xfId="0" applyFill="1" applyBorder="1" applyAlignment="1" applyProtection="1">
      <alignment vertical="center"/>
      <protection/>
    </xf>
    <xf numFmtId="0" fontId="11" fillId="0" borderId="24" xfId="0" applyFont="1" applyFill="1" applyBorder="1" applyAlignment="1">
      <alignment horizontal="center" vertical="center" textRotation="255"/>
    </xf>
    <xf numFmtId="0" fontId="19" fillId="0" borderId="13" xfId="0" applyFont="1" applyFill="1" applyBorder="1" applyAlignment="1" applyProtection="1">
      <alignment horizontal="distributed" vertical="center" wrapText="1" shrinkToFit="1"/>
      <protection/>
    </xf>
    <xf numFmtId="0" fontId="19" fillId="0" borderId="13" xfId="0" applyFont="1" applyFill="1" applyBorder="1" applyAlignment="1">
      <alignment horizontal="distributed" vertical="center" shrinkToFit="1"/>
    </xf>
    <xf numFmtId="0" fontId="9" fillId="0" borderId="13" xfId="0" applyFont="1" applyFill="1" applyBorder="1" applyAlignment="1" applyProtection="1">
      <alignment horizontal="distributed" vertical="center" shrinkToFit="1"/>
      <protection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85" fontId="13" fillId="0" borderId="0" xfId="0" applyNumberFormat="1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>
      <alignment horizontal="center" vertical="center"/>
    </xf>
    <xf numFmtId="38" fontId="0" fillId="0" borderId="16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16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178" fontId="0" fillId="0" borderId="0" xfId="49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23" xfId="0" applyNumberFormat="1" applyFont="1" applyFill="1" applyBorder="1" applyAlignment="1" applyProtection="1">
      <alignment horizontal="right" vertical="center"/>
      <protection/>
    </xf>
    <xf numFmtId="178" fontId="0" fillId="0" borderId="18" xfId="49" applyNumberFormat="1" applyFont="1" applyFill="1" applyBorder="1" applyAlignment="1">
      <alignment horizontal="right" vertical="center"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38" fontId="0" fillId="0" borderId="19" xfId="0" applyNumberFormat="1" applyFont="1" applyFill="1" applyBorder="1" applyAlignment="1" applyProtection="1">
      <alignment horizontal="right" vertical="center"/>
      <protection/>
    </xf>
    <xf numFmtId="178" fontId="0" fillId="0" borderId="19" xfId="0" applyNumberFormat="1" applyFont="1" applyFill="1" applyBorder="1" applyAlignment="1" applyProtection="1">
      <alignment horizontal="right" vertical="center"/>
      <protection/>
    </xf>
    <xf numFmtId="38" fontId="0" fillId="0" borderId="18" xfId="0" applyNumberFormat="1" applyFont="1" applyFill="1" applyBorder="1" applyAlignment="1" applyProtection="1">
      <alignment horizontal="right" vertical="center"/>
      <protection/>
    </xf>
    <xf numFmtId="187" fontId="0" fillId="0" borderId="0" xfId="49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38" fontId="0" fillId="0" borderId="35" xfId="0" applyNumberFormat="1" applyFont="1" applyFill="1" applyBorder="1" applyAlignment="1" applyProtection="1">
      <alignment horizontal="right" vertical="center"/>
      <protection/>
    </xf>
    <xf numFmtId="178" fontId="0" fillId="0" borderId="19" xfId="49" applyNumberFormat="1" applyFont="1" applyFill="1" applyBorder="1" applyAlignment="1">
      <alignment horizontal="right" vertical="center"/>
    </xf>
    <xf numFmtId="177" fontId="13" fillId="0" borderId="0" xfId="49" applyNumberFormat="1" applyFont="1" applyFill="1" applyBorder="1" applyAlignment="1" applyProtection="1">
      <alignment horizontal="right" vertical="center"/>
      <protection/>
    </xf>
    <xf numFmtId="37" fontId="13" fillId="0" borderId="24" xfId="0" applyNumberFormat="1" applyFont="1" applyFill="1" applyBorder="1" applyAlignment="1" applyProtection="1">
      <alignment horizontal="right" vertical="center"/>
      <protection/>
    </xf>
    <xf numFmtId="0" fontId="13" fillId="0" borderId="16" xfId="0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13" fillId="0" borderId="0" xfId="49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3" fontId="13" fillId="0" borderId="16" xfId="0" applyNumberFormat="1" applyFont="1" applyFill="1" applyBorder="1" applyAlignment="1" applyProtection="1">
      <alignment vertical="center"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179" fontId="0" fillId="0" borderId="19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180" fontId="0" fillId="0" borderId="19" xfId="0" applyNumberFormat="1" applyFont="1" applyFill="1" applyBorder="1" applyAlignment="1" applyProtection="1">
      <alignment vertical="center"/>
      <protection/>
    </xf>
    <xf numFmtId="37" fontId="13" fillId="0" borderId="16" xfId="0" applyNumberFormat="1" applyFont="1" applyFill="1" applyBorder="1" applyAlignment="1" applyProtection="1">
      <alignment vertical="center"/>
      <protection/>
    </xf>
    <xf numFmtId="180" fontId="13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19" xfId="0" applyNumberFormat="1" applyFont="1" applyFill="1" applyBorder="1" applyAlignment="1" applyProtection="1">
      <alignment vertical="center"/>
      <protection/>
    </xf>
    <xf numFmtId="38" fontId="13" fillId="0" borderId="24" xfId="0" applyNumberFormat="1" applyFont="1" applyFill="1" applyBorder="1" applyAlignment="1" applyProtection="1">
      <alignment vertical="center"/>
      <protection/>
    </xf>
    <xf numFmtId="38" fontId="13" fillId="0" borderId="24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38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8" fontId="0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13" fillId="0" borderId="27" xfId="0" applyFont="1" applyFill="1" applyBorder="1" applyAlignment="1" applyProtection="1">
      <alignment horizontal="distributed" vertical="center"/>
      <protection/>
    </xf>
    <xf numFmtId="0" fontId="13" fillId="0" borderId="34" xfId="0" applyFont="1" applyFill="1" applyBorder="1" applyAlignment="1" applyProtection="1">
      <alignment horizontal="distributed" vertical="center"/>
      <protection/>
    </xf>
    <xf numFmtId="0" fontId="13" fillId="0" borderId="29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distributed" vertical="center" wrapText="1"/>
      <protection/>
    </xf>
    <xf numFmtId="0" fontId="0" fillId="0" borderId="25" xfId="0" applyFont="1" applyFill="1" applyBorder="1" applyAlignment="1">
      <alignment horizontal="distributed" vertical="center" wrapText="1"/>
    </xf>
    <xf numFmtId="0" fontId="0" fillId="0" borderId="23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21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wrapText="1"/>
    </xf>
    <xf numFmtId="0" fontId="13" fillId="0" borderId="13" xfId="0" applyFont="1" applyFill="1" applyBorder="1" applyAlignment="1" applyProtection="1">
      <alignment horizontal="distributed" vertical="center"/>
      <protection/>
    </xf>
    <xf numFmtId="0" fontId="13" fillId="0" borderId="24" xfId="0" applyFont="1" applyFill="1" applyBorder="1" applyAlignment="1" applyProtection="1">
      <alignment horizontal="distributed" vertical="center"/>
      <protection/>
    </xf>
    <xf numFmtId="0" fontId="13" fillId="0" borderId="25" xfId="0" applyFont="1" applyFill="1" applyBorder="1" applyAlignment="1" applyProtection="1">
      <alignment horizontal="distributed" vertical="center"/>
      <protection/>
    </xf>
    <xf numFmtId="0" fontId="17" fillId="0" borderId="34" xfId="0" applyFont="1" applyFill="1" applyBorder="1" applyAlignment="1" applyProtection="1">
      <alignment horizontal="distributed" vertical="center" wrapText="1"/>
      <protection/>
    </xf>
    <xf numFmtId="0" fontId="17" fillId="0" borderId="34" xfId="0" applyFont="1" applyFill="1" applyBorder="1" applyAlignment="1">
      <alignment horizontal="distributed" vertical="center" wrapText="1"/>
    </xf>
    <xf numFmtId="0" fontId="13" fillId="0" borderId="24" xfId="0" applyFont="1" applyFill="1" applyBorder="1" applyAlignment="1">
      <alignment horizontal="distributed" vertical="center"/>
    </xf>
    <xf numFmtId="0" fontId="13" fillId="0" borderId="25" xfId="0" applyFont="1" applyFill="1" applyBorder="1" applyAlignment="1">
      <alignment horizontal="distributed" vertical="center"/>
    </xf>
    <xf numFmtId="0" fontId="13" fillId="0" borderId="18" xfId="0" applyFont="1" applyFill="1" applyBorder="1" applyAlignment="1" applyProtection="1">
      <alignment horizontal="distributed" vertical="center"/>
      <protection/>
    </xf>
    <xf numFmtId="0" fontId="13" fillId="0" borderId="18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/>
    </xf>
    <xf numFmtId="0" fontId="13" fillId="0" borderId="37" xfId="0" applyFont="1" applyFill="1" applyBorder="1" applyAlignment="1" applyProtection="1">
      <alignment horizontal="distributed" vertical="center"/>
      <protection/>
    </xf>
    <xf numFmtId="0" fontId="13" fillId="0" borderId="38" xfId="0" applyFont="1" applyFill="1" applyBorder="1" applyAlignment="1" applyProtection="1">
      <alignment horizontal="distributed" vertical="center"/>
      <protection/>
    </xf>
    <xf numFmtId="0" fontId="13" fillId="0" borderId="38" xfId="0" applyFont="1" applyFill="1" applyBorder="1" applyAlignment="1">
      <alignment horizontal="distributed" vertical="center"/>
    </xf>
    <xf numFmtId="0" fontId="13" fillId="0" borderId="39" xfId="0" applyFont="1" applyFill="1" applyBorder="1" applyAlignment="1">
      <alignment horizontal="distributed" vertical="center"/>
    </xf>
    <xf numFmtId="0" fontId="13" fillId="0" borderId="0" xfId="0" applyFont="1" applyFill="1" applyBorder="1" applyAlignment="1" applyProtection="1">
      <alignment horizontal="distributed" vertical="center" wrapText="1"/>
      <protection/>
    </xf>
    <xf numFmtId="0" fontId="13" fillId="0" borderId="0" xfId="0" applyFont="1" applyFill="1" applyBorder="1" applyAlignment="1">
      <alignment horizontal="distributed" vertic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distributed" vertical="center"/>
    </xf>
    <xf numFmtId="0" fontId="13" fillId="0" borderId="0" xfId="0" applyFont="1" applyFill="1" applyBorder="1" applyAlignment="1" applyProtection="1">
      <alignment horizontal="center" vertical="distributed" textRotation="255"/>
      <protection/>
    </xf>
    <xf numFmtId="0" fontId="13" fillId="0" borderId="0" xfId="0" applyFont="1" applyFill="1" applyBorder="1" applyAlignment="1">
      <alignment horizontal="center" vertical="distributed" textRotation="255"/>
    </xf>
    <xf numFmtId="0" fontId="0" fillId="0" borderId="21" xfId="0" applyFill="1" applyBorder="1" applyAlignment="1">
      <alignment horizontal="center" vertical="distributed" textRotation="255"/>
    </xf>
    <xf numFmtId="0" fontId="0" fillId="0" borderId="15" xfId="0" applyFont="1" applyFill="1" applyBorder="1" applyAlignment="1">
      <alignment horizontal="center" vertical="distributed" textRotation="255"/>
    </xf>
    <xf numFmtId="0" fontId="0" fillId="0" borderId="12" xfId="0" applyFont="1" applyFill="1" applyBorder="1" applyAlignment="1">
      <alignment horizontal="center" vertical="distributed" textRotation="255"/>
    </xf>
    <xf numFmtId="0" fontId="0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13" fillId="0" borderId="0" xfId="0" applyFont="1" applyFill="1" applyBorder="1" applyAlignment="1" applyProtection="1" quotePrefix="1">
      <alignment horizontal="center" vertical="center"/>
      <protection/>
    </xf>
    <xf numFmtId="0" fontId="11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>
      <alignment vertical="center"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distributed" textRotation="255"/>
      <protection/>
    </xf>
    <xf numFmtId="0" fontId="0" fillId="0" borderId="32" xfId="0" applyFill="1" applyBorder="1" applyAlignment="1" applyProtection="1">
      <alignment horizontal="center" vertical="distributed" textRotation="255"/>
      <protection/>
    </xf>
    <xf numFmtId="0" fontId="0" fillId="0" borderId="16" xfId="0" applyFont="1" applyFill="1" applyBorder="1" applyAlignment="1">
      <alignment horizontal="center" vertical="distributed" textRotation="255"/>
    </xf>
    <xf numFmtId="0" fontId="0" fillId="0" borderId="23" xfId="0" applyFont="1" applyFill="1" applyBorder="1" applyAlignment="1">
      <alignment horizontal="center" vertical="distributed" textRotation="255"/>
    </xf>
    <xf numFmtId="0" fontId="0" fillId="0" borderId="21" xfId="0" applyFill="1" applyBorder="1" applyAlignment="1" applyProtection="1">
      <alignment horizontal="center" vertical="distributed" textRotation="255"/>
      <protection/>
    </xf>
    <xf numFmtId="0" fontId="0" fillId="0" borderId="21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133350</xdr:colOff>
      <xdr:row>33</xdr:row>
      <xdr:rowOff>85725</xdr:rowOff>
    </xdr:from>
    <xdr:to>
      <xdr:col>18</xdr:col>
      <xdr:colOff>95250</xdr:colOff>
      <xdr:row>36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4554200" y="6924675"/>
          <a:ext cx="161925" cy="53340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37</xdr:row>
      <xdr:rowOff>38100</xdr:rowOff>
    </xdr:from>
    <xdr:to>
      <xdr:col>18</xdr:col>
      <xdr:colOff>104775</xdr:colOff>
      <xdr:row>39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4563725" y="7705725"/>
          <a:ext cx="161925" cy="53340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180975</xdr:rowOff>
    </xdr:from>
    <xdr:to>
      <xdr:col>1</xdr:col>
      <xdr:colOff>104775</xdr:colOff>
      <xdr:row>22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723900" y="2667000"/>
          <a:ext cx="104775" cy="1485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21</xdr:row>
      <xdr:rowOff>38100</xdr:rowOff>
    </xdr:from>
    <xdr:to>
      <xdr:col>3</xdr:col>
      <xdr:colOff>180975</xdr:colOff>
      <xdr:row>23</xdr:row>
      <xdr:rowOff>0</xdr:rowOff>
    </xdr:to>
    <xdr:sp>
      <xdr:nvSpPr>
        <xdr:cNvPr id="2" name="AutoShape 6"/>
        <xdr:cNvSpPr>
          <a:spLocks/>
        </xdr:cNvSpPr>
      </xdr:nvSpPr>
      <xdr:spPr>
        <a:xfrm>
          <a:off x="2000250" y="3971925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85725</xdr:rowOff>
    </xdr:from>
    <xdr:to>
      <xdr:col>12</xdr:col>
      <xdr:colOff>104775</xdr:colOff>
      <xdr:row>53</xdr:row>
      <xdr:rowOff>85725</xdr:rowOff>
    </xdr:to>
    <xdr:sp>
      <xdr:nvSpPr>
        <xdr:cNvPr id="3" name="AutoShape 16"/>
        <xdr:cNvSpPr>
          <a:spLocks/>
        </xdr:cNvSpPr>
      </xdr:nvSpPr>
      <xdr:spPr>
        <a:xfrm>
          <a:off x="11696700" y="4381500"/>
          <a:ext cx="104775" cy="5429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95250</xdr:rowOff>
    </xdr:from>
    <xdr:to>
      <xdr:col>14</xdr:col>
      <xdr:colOff>152400</xdr:colOff>
      <xdr:row>42</xdr:row>
      <xdr:rowOff>104775</xdr:rowOff>
    </xdr:to>
    <xdr:sp>
      <xdr:nvSpPr>
        <xdr:cNvPr id="4" name="AutoShape 17"/>
        <xdr:cNvSpPr>
          <a:spLocks/>
        </xdr:cNvSpPr>
      </xdr:nvSpPr>
      <xdr:spPr>
        <a:xfrm>
          <a:off x="12239625" y="4572000"/>
          <a:ext cx="152400" cy="3267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38100</xdr:colOff>
      <xdr:row>9</xdr:row>
      <xdr:rowOff>57150</xdr:rowOff>
    </xdr:from>
    <xdr:to>
      <xdr:col>16</xdr:col>
      <xdr:colOff>142875</xdr:colOff>
      <xdr:row>10</xdr:row>
      <xdr:rowOff>171450</xdr:rowOff>
    </xdr:to>
    <xdr:sp>
      <xdr:nvSpPr>
        <xdr:cNvPr id="5" name="AutoShape 18"/>
        <xdr:cNvSpPr>
          <a:spLocks/>
        </xdr:cNvSpPr>
      </xdr:nvSpPr>
      <xdr:spPr>
        <a:xfrm>
          <a:off x="13725525" y="1819275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57150</xdr:rowOff>
    </xdr:from>
    <xdr:to>
      <xdr:col>16</xdr:col>
      <xdr:colOff>161925</xdr:colOff>
      <xdr:row>12</xdr:row>
      <xdr:rowOff>171450</xdr:rowOff>
    </xdr:to>
    <xdr:sp>
      <xdr:nvSpPr>
        <xdr:cNvPr id="6" name="AutoShape 19"/>
        <xdr:cNvSpPr>
          <a:spLocks/>
        </xdr:cNvSpPr>
      </xdr:nvSpPr>
      <xdr:spPr>
        <a:xfrm>
          <a:off x="13735050" y="2181225"/>
          <a:ext cx="1143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38100</xdr:rowOff>
    </xdr:from>
    <xdr:to>
      <xdr:col>16</xdr:col>
      <xdr:colOff>133350</xdr:colOff>
      <xdr:row>15</xdr:row>
      <xdr:rowOff>0</xdr:rowOff>
    </xdr:to>
    <xdr:sp>
      <xdr:nvSpPr>
        <xdr:cNvPr id="7" name="AutoShape 20"/>
        <xdr:cNvSpPr>
          <a:spLocks/>
        </xdr:cNvSpPr>
      </xdr:nvSpPr>
      <xdr:spPr>
        <a:xfrm>
          <a:off x="13696950" y="2524125"/>
          <a:ext cx="1143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9525</xdr:colOff>
      <xdr:row>15</xdr:row>
      <xdr:rowOff>38100</xdr:rowOff>
    </xdr:from>
    <xdr:to>
      <xdr:col>16</xdr:col>
      <xdr:colOff>142875</xdr:colOff>
      <xdr:row>17</xdr:row>
      <xdr:rowOff>0</xdr:rowOff>
    </xdr:to>
    <xdr:sp>
      <xdr:nvSpPr>
        <xdr:cNvPr id="8" name="AutoShape 21"/>
        <xdr:cNvSpPr>
          <a:spLocks/>
        </xdr:cNvSpPr>
      </xdr:nvSpPr>
      <xdr:spPr>
        <a:xfrm>
          <a:off x="13696950" y="2886075"/>
          <a:ext cx="13335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9525</xdr:rowOff>
    </xdr:from>
    <xdr:to>
      <xdr:col>16</xdr:col>
      <xdr:colOff>161925</xdr:colOff>
      <xdr:row>19</xdr:row>
      <xdr:rowOff>0</xdr:rowOff>
    </xdr:to>
    <xdr:sp>
      <xdr:nvSpPr>
        <xdr:cNvPr id="9" name="AutoShape 22"/>
        <xdr:cNvSpPr>
          <a:spLocks/>
        </xdr:cNvSpPr>
      </xdr:nvSpPr>
      <xdr:spPr>
        <a:xfrm>
          <a:off x="13687425" y="3219450"/>
          <a:ext cx="16192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1238250</xdr:colOff>
      <xdr:row>19</xdr:row>
      <xdr:rowOff>28575</xdr:rowOff>
    </xdr:from>
    <xdr:to>
      <xdr:col>16</xdr:col>
      <xdr:colOff>190500</xdr:colOff>
      <xdr:row>21</xdr:row>
      <xdr:rowOff>0</xdr:rowOff>
    </xdr:to>
    <xdr:sp>
      <xdr:nvSpPr>
        <xdr:cNvPr id="10" name="AutoShape 23"/>
        <xdr:cNvSpPr>
          <a:spLocks/>
        </xdr:cNvSpPr>
      </xdr:nvSpPr>
      <xdr:spPr>
        <a:xfrm>
          <a:off x="13677900" y="3600450"/>
          <a:ext cx="20002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9525</xdr:rowOff>
    </xdr:from>
    <xdr:to>
      <xdr:col>16</xdr:col>
      <xdr:colOff>161925</xdr:colOff>
      <xdr:row>22</xdr:row>
      <xdr:rowOff>152400</xdr:rowOff>
    </xdr:to>
    <xdr:sp>
      <xdr:nvSpPr>
        <xdr:cNvPr id="11" name="AutoShape 24"/>
        <xdr:cNvSpPr>
          <a:spLocks/>
        </xdr:cNvSpPr>
      </xdr:nvSpPr>
      <xdr:spPr>
        <a:xfrm>
          <a:off x="13687425" y="3943350"/>
          <a:ext cx="1619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95250</xdr:rowOff>
    </xdr:from>
    <xdr:to>
      <xdr:col>16</xdr:col>
      <xdr:colOff>104775</xdr:colOff>
      <xdr:row>26</xdr:row>
      <xdr:rowOff>152400</xdr:rowOff>
    </xdr:to>
    <xdr:sp>
      <xdr:nvSpPr>
        <xdr:cNvPr id="12" name="AutoShape 25"/>
        <xdr:cNvSpPr>
          <a:spLocks/>
        </xdr:cNvSpPr>
      </xdr:nvSpPr>
      <xdr:spPr>
        <a:xfrm>
          <a:off x="13687425" y="475297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95250</xdr:rowOff>
    </xdr:from>
    <xdr:to>
      <xdr:col>16</xdr:col>
      <xdr:colOff>104775</xdr:colOff>
      <xdr:row>28</xdr:row>
      <xdr:rowOff>152400</xdr:rowOff>
    </xdr:to>
    <xdr:sp>
      <xdr:nvSpPr>
        <xdr:cNvPr id="13" name="AutoShape 26"/>
        <xdr:cNvSpPr>
          <a:spLocks/>
        </xdr:cNvSpPr>
      </xdr:nvSpPr>
      <xdr:spPr>
        <a:xfrm>
          <a:off x="13687425" y="511492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95250</xdr:rowOff>
    </xdr:from>
    <xdr:to>
      <xdr:col>16</xdr:col>
      <xdr:colOff>104775</xdr:colOff>
      <xdr:row>30</xdr:row>
      <xdr:rowOff>142875</xdr:rowOff>
    </xdr:to>
    <xdr:sp>
      <xdr:nvSpPr>
        <xdr:cNvPr id="14" name="AutoShape 27"/>
        <xdr:cNvSpPr>
          <a:spLocks/>
        </xdr:cNvSpPr>
      </xdr:nvSpPr>
      <xdr:spPr>
        <a:xfrm>
          <a:off x="13687425" y="5476875"/>
          <a:ext cx="1047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31</xdr:row>
      <xdr:rowOff>95250</xdr:rowOff>
    </xdr:from>
    <xdr:to>
      <xdr:col>16</xdr:col>
      <xdr:colOff>104775</xdr:colOff>
      <xdr:row>32</xdr:row>
      <xdr:rowOff>152400</xdr:rowOff>
    </xdr:to>
    <xdr:sp>
      <xdr:nvSpPr>
        <xdr:cNvPr id="15" name="AutoShape 28"/>
        <xdr:cNvSpPr>
          <a:spLocks/>
        </xdr:cNvSpPr>
      </xdr:nvSpPr>
      <xdr:spPr>
        <a:xfrm>
          <a:off x="13687425" y="583882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95250</xdr:rowOff>
    </xdr:from>
    <xdr:to>
      <xdr:col>16</xdr:col>
      <xdr:colOff>104775</xdr:colOff>
      <xdr:row>34</xdr:row>
      <xdr:rowOff>152400</xdr:rowOff>
    </xdr:to>
    <xdr:sp>
      <xdr:nvSpPr>
        <xdr:cNvPr id="16" name="AutoShape 29"/>
        <xdr:cNvSpPr>
          <a:spLocks/>
        </xdr:cNvSpPr>
      </xdr:nvSpPr>
      <xdr:spPr>
        <a:xfrm>
          <a:off x="13687425" y="620077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95250</xdr:rowOff>
    </xdr:from>
    <xdr:to>
      <xdr:col>16</xdr:col>
      <xdr:colOff>104775</xdr:colOff>
      <xdr:row>36</xdr:row>
      <xdr:rowOff>152400</xdr:rowOff>
    </xdr:to>
    <xdr:sp>
      <xdr:nvSpPr>
        <xdr:cNvPr id="17" name="AutoShape 30"/>
        <xdr:cNvSpPr>
          <a:spLocks/>
        </xdr:cNvSpPr>
      </xdr:nvSpPr>
      <xdr:spPr>
        <a:xfrm>
          <a:off x="13687425" y="656272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37</xdr:row>
      <xdr:rowOff>95250</xdr:rowOff>
    </xdr:from>
    <xdr:to>
      <xdr:col>16</xdr:col>
      <xdr:colOff>104775</xdr:colOff>
      <xdr:row>38</xdr:row>
      <xdr:rowOff>152400</xdr:rowOff>
    </xdr:to>
    <xdr:sp>
      <xdr:nvSpPr>
        <xdr:cNvPr id="18" name="AutoShape 31"/>
        <xdr:cNvSpPr>
          <a:spLocks/>
        </xdr:cNvSpPr>
      </xdr:nvSpPr>
      <xdr:spPr>
        <a:xfrm>
          <a:off x="13687425" y="692467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95250</xdr:rowOff>
    </xdr:from>
    <xdr:to>
      <xdr:col>16</xdr:col>
      <xdr:colOff>104775</xdr:colOff>
      <xdr:row>42</xdr:row>
      <xdr:rowOff>152400</xdr:rowOff>
    </xdr:to>
    <xdr:sp>
      <xdr:nvSpPr>
        <xdr:cNvPr id="19" name="AutoShape 32"/>
        <xdr:cNvSpPr>
          <a:spLocks/>
        </xdr:cNvSpPr>
      </xdr:nvSpPr>
      <xdr:spPr>
        <a:xfrm>
          <a:off x="13687425" y="764857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44</xdr:row>
      <xdr:rowOff>95250</xdr:rowOff>
    </xdr:from>
    <xdr:to>
      <xdr:col>16</xdr:col>
      <xdr:colOff>104775</xdr:colOff>
      <xdr:row>45</xdr:row>
      <xdr:rowOff>152400</xdr:rowOff>
    </xdr:to>
    <xdr:sp>
      <xdr:nvSpPr>
        <xdr:cNvPr id="20" name="AutoShape 33"/>
        <xdr:cNvSpPr>
          <a:spLocks/>
        </xdr:cNvSpPr>
      </xdr:nvSpPr>
      <xdr:spPr>
        <a:xfrm>
          <a:off x="13687425" y="81915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46</xdr:row>
      <xdr:rowOff>95250</xdr:rowOff>
    </xdr:from>
    <xdr:to>
      <xdr:col>16</xdr:col>
      <xdr:colOff>104775</xdr:colOff>
      <xdr:row>47</xdr:row>
      <xdr:rowOff>152400</xdr:rowOff>
    </xdr:to>
    <xdr:sp>
      <xdr:nvSpPr>
        <xdr:cNvPr id="21" name="AutoShape 34"/>
        <xdr:cNvSpPr>
          <a:spLocks/>
        </xdr:cNvSpPr>
      </xdr:nvSpPr>
      <xdr:spPr>
        <a:xfrm>
          <a:off x="13687425" y="85534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95250</xdr:rowOff>
    </xdr:from>
    <xdr:to>
      <xdr:col>16</xdr:col>
      <xdr:colOff>104775</xdr:colOff>
      <xdr:row>49</xdr:row>
      <xdr:rowOff>152400</xdr:rowOff>
    </xdr:to>
    <xdr:sp>
      <xdr:nvSpPr>
        <xdr:cNvPr id="22" name="AutoShape 35"/>
        <xdr:cNvSpPr>
          <a:spLocks/>
        </xdr:cNvSpPr>
      </xdr:nvSpPr>
      <xdr:spPr>
        <a:xfrm>
          <a:off x="13687425" y="89154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50</xdr:row>
      <xdr:rowOff>95250</xdr:rowOff>
    </xdr:from>
    <xdr:to>
      <xdr:col>16</xdr:col>
      <xdr:colOff>104775</xdr:colOff>
      <xdr:row>51</xdr:row>
      <xdr:rowOff>152400</xdr:rowOff>
    </xdr:to>
    <xdr:sp>
      <xdr:nvSpPr>
        <xdr:cNvPr id="23" name="AutoShape 36"/>
        <xdr:cNvSpPr>
          <a:spLocks/>
        </xdr:cNvSpPr>
      </xdr:nvSpPr>
      <xdr:spPr>
        <a:xfrm>
          <a:off x="13687425" y="92773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95250</xdr:rowOff>
    </xdr:from>
    <xdr:to>
      <xdr:col>16</xdr:col>
      <xdr:colOff>104775</xdr:colOff>
      <xdr:row>53</xdr:row>
      <xdr:rowOff>152400</xdr:rowOff>
    </xdr:to>
    <xdr:sp>
      <xdr:nvSpPr>
        <xdr:cNvPr id="24" name="AutoShape 37"/>
        <xdr:cNvSpPr>
          <a:spLocks/>
        </xdr:cNvSpPr>
      </xdr:nvSpPr>
      <xdr:spPr>
        <a:xfrm>
          <a:off x="13687425" y="96393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95250</xdr:rowOff>
    </xdr:from>
    <xdr:to>
      <xdr:col>12</xdr:col>
      <xdr:colOff>104775</xdr:colOff>
      <xdr:row>7</xdr:row>
      <xdr:rowOff>152400</xdr:rowOff>
    </xdr:to>
    <xdr:sp>
      <xdr:nvSpPr>
        <xdr:cNvPr id="25" name="AutoShape 38"/>
        <xdr:cNvSpPr>
          <a:spLocks/>
        </xdr:cNvSpPr>
      </xdr:nvSpPr>
      <xdr:spPr>
        <a:xfrm>
          <a:off x="11696700" y="13144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1257300</xdr:colOff>
      <xdr:row>8</xdr:row>
      <xdr:rowOff>85725</xdr:rowOff>
    </xdr:from>
    <xdr:to>
      <xdr:col>12</xdr:col>
      <xdr:colOff>133350</xdr:colOff>
      <xdr:row>22</xdr:row>
      <xdr:rowOff>161925</xdr:rowOff>
    </xdr:to>
    <xdr:sp>
      <xdr:nvSpPr>
        <xdr:cNvPr id="26" name="AutoShape 39"/>
        <xdr:cNvSpPr>
          <a:spLocks/>
        </xdr:cNvSpPr>
      </xdr:nvSpPr>
      <xdr:spPr>
        <a:xfrm>
          <a:off x="11658600" y="1666875"/>
          <a:ext cx="171450" cy="2609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54</xdr:row>
      <xdr:rowOff>95250</xdr:rowOff>
    </xdr:from>
    <xdr:to>
      <xdr:col>16</xdr:col>
      <xdr:colOff>104775</xdr:colOff>
      <xdr:row>55</xdr:row>
      <xdr:rowOff>152400</xdr:rowOff>
    </xdr:to>
    <xdr:sp>
      <xdr:nvSpPr>
        <xdr:cNvPr id="27" name="AutoShape 40"/>
        <xdr:cNvSpPr>
          <a:spLocks/>
        </xdr:cNvSpPr>
      </xdr:nvSpPr>
      <xdr:spPr>
        <a:xfrm>
          <a:off x="13687425" y="100012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133350</xdr:rowOff>
    </xdr:from>
    <xdr:to>
      <xdr:col>14</xdr:col>
      <xdr:colOff>161925</xdr:colOff>
      <xdr:row>55</xdr:row>
      <xdr:rowOff>85725</xdr:rowOff>
    </xdr:to>
    <xdr:sp>
      <xdr:nvSpPr>
        <xdr:cNvPr id="28" name="AutoShape 41"/>
        <xdr:cNvSpPr>
          <a:spLocks/>
        </xdr:cNvSpPr>
      </xdr:nvSpPr>
      <xdr:spPr>
        <a:xfrm>
          <a:off x="12239625" y="8048625"/>
          <a:ext cx="161925" cy="2124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39</xdr:row>
      <xdr:rowOff>95250</xdr:rowOff>
    </xdr:from>
    <xdr:to>
      <xdr:col>16</xdr:col>
      <xdr:colOff>104775</xdr:colOff>
      <xdr:row>40</xdr:row>
      <xdr:rowOff>152400</xdr:rowOff>
    </xdr:to>
    <xdr:sp>
      <xdr:nvSpPr>
        <xdr:cNvPr id="29" name="AutoShape 42"/>
        <xdr:cNvSpPr>
          <a:spLocks/>
        </xdr:cNvSpPr>
      </xdr:nvSpPr>
      <xdr:spPr>
        <a:xfrm>
          <a:off x="13687425" y="728662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95250</xdr:rowOff>
    </xdr:from>
    <xdr:to>
      <xdr:col>1</xdr:col>
      <xdr:colOff>142875</xdr:colOff>
      <xdr:row>33</xdr:row>
      <xdr:rowOff>180975</xdr:rowOff>
    </xdr:to>
    <xdr:sp>
      <xdr:nvSpPr>
        <xdr:cNvPr id="30" name="AutoShape 43"/>
        <xdr:cNvSpPr>
          <a:spLocks/>
        </xdr:cNvSpPr>
      </xdr:nvSpPr>
      <xdr:spPr>
        <a:xfrm>
          <a:off x="762000" y="5114925"/>
          <a:ext cx="104775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114300</xdr:rowOff>
    </xdr:from>
    <xdr:to>
      <xdr:col>1</xdr:col>
      <xdr:colOff>133350</xdr:colOff>
      <xdr:row>8</xdr:row>
      <xdr:rowOff>114300</xdr:rowOff>
    </xdr:to>
    <xdr:sp>
      <xdr:nvSpPr>
        <xdr:cNvPr id="31" name="AutoShape 44"/>
        <xdr:cNvSpPr>
          <a:spLocks/>
        </xdr:cNvSpPr>
      </xdr:nvSpPr>
      <xdr:spPr>
        <a:xfrm>
          <a:off x="762000" y="1152525"/>
          <a:ext cx="9525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39</xdr:row>
      <xdr:rowOff>104775</xdr:rowOff>
    </xdr:from>
    <xdr:to>
      <xdr:col>1</xdr:col>
      <xdr:colOff>152400</xdr:colOff>
      <xdr:row>45</xdr:row>
      <xdr:rowOff>180975</xdr:rowOff>
    </xdr:to>
    <xdr:sp>
      <xdr:nvSpPr>
        <xdr:cNvPr id="32" name="AutoShape 45"/>
        <xdr:cNvSpPr>
          <a:spLocks/>
        </xdr:cNvSpPr>
      </xdr:nvSpPr>
      <xdr:spPr>
        <a:xfrm>
          <a:off x="781050" y="7296150"/>
          <a:ext cx="95250" cy="1162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13</xdr:row>
      <xdr:rowOff>38100</xdr:rowOff>
    </xdr:from>
    <xdr:to>
      <xdr:col>3</xdr:col>
      <xdr:colOff>180975</xdr:colOff>
      <xdr:row>15</xdr:row>
      <xdr:rowOff>0</xdr:rowOff>
    </xdr:to>
    <xdr:sp>
      <xdr:nvSpPr>
        <xdr:cNvPr id="33" name="AutoShape 6"/>
        <xdr:cNvSpPr>
          <a:spLocks/>
        </xdr:cNvSpPr>
      </xdr:nvSpPr>
      <xdr:spPr>
        <a:xfrm>
          <a:off x="2000250" y="2524125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38100</xdr:rowOff>
    </xdr:from>
    <xdr:to>
      <xdr:col>3</xdr:col>
      <xdr:colOff>180975</xdr:colOff>
      <xdr:row>17</xdr:row>
      <xdr:rowOff>0</xdr:rowOff>
    </xdr:to>
    <xdr:sp>
      <xdr:nvSpPr>
        <xdr:cNvPr id="34" name="AutoShape 6"/>
        <xdr:cNvSpPr>
          <a:spLocks/>
        </xdr:cNvSpPr>
      </xdr:nvSpPr>
      <xdr:spPr>
        <a:xfrm>
          <a:off x="2000250" y="2886075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38100</xdr:rowOff>
    </xdr:from>
    <xdr:to>
      <xdr:col>3</xdr:col>
      <xdr:colOff>180975</xdr:colOff>
      <xdr:row>19</xdr:row>
      <xdr:rowOff>0</xdr:rowOff>
    </xdr:to>
    <xdr:sp>
      <xdr:nvSpPr>
        <xdr:cNvPr id="35" name="AutoShape 6"/>
        <xdr:cNvSpPr>
          <a:spLocks/>
        </xdr:cNvSpPr>
      </xdr:nvSpPr>
      <xdr:spPr>
        <a:xfrm>
          <a:off x="2000250" y="3248025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19</xdr:row>
      <xdr:rowOff>38100</xdr:rowOff>
    </xdr:from>
    <xdr:to>
      <xdr:col>3</xdr:col>
      <xdr:colOff>180975</xdr:colOff>
      <xdr:row>21</xdr:row>
      <xdr:rowOff>0</xdr:rowOff>
    </xdr:to>
    <xdr:sp>
      <xdr:nvSpPr>
        <xdr:cNvPr id="36" name="AutoShape 6"/>
        <xdr:cNvSpPr>
          <a:spLocks/>
        </xdr:cNvSpPr>
      </xdr:nvSpPr>
      <xdr:spPr>
        <a:xfrm>
          <a:off x="2000250" y="3609975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27</xdr:row>
      <xdr:rowOff>38100</xdr:rowOff>
    </xdr:from>
    <xdr:to>
      <xdr:col>3</xdr:col>
      <xdr:colOff>180975</xdr:colOff>
      <xdr:row>29</xdr:row>
      <xdr:rowOff>0</xdr:rowOff>
    </xdr:to>
    <xdr:sp>
      <xdr:nvSpPr>
        <xdr:cNvPr id="37" name="AutoShape 6"/>
        <xdr:cNvSpPr>
          <a:spLocks/>
        </xdr:cNvSpPr>
      </xdr:nvSpPr>
      <xdr:spPr>
        <a:xfrm>
          <a:off x="2000250" y="5057775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29</xdr:row>
      <xdr:rowOff>38100</xdr:rowOff>
    </xdr:from>
    <xdr:to>
      <xdr:col>3</xdr:col>
      <xdr:colOff>180975</xdr:colOff>
      <xdr:row>31</xdr:row>
      <xdr:rowOff>0</xdr:rowOff>
    </xdr:to>
    <xdr:sp>
      <xdr:nvSpPr>
        <xdr:cNvPr id="38" name="AutoShape 6"/>
        <xdr:cNvSpPr>
          <a:spLocks/>
        </xdr:cNvSpPr>
      </xdr:nvSpPr>
      <xdr:spPr>
        <a:xfrm>
          <a:off x="2000250" y="5419725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31</xdr:row>
      <xdr:rowOff>38100</xdr:rowOff>
    </xdr:from>
    <xdr:to>
      <xdr:col>3</xdr:col>
      <xdr:colOff>180975</xdr:colOff>
      <xdr:row>33</xdr:row>
      <xdr:rowOff>0</xdr:rowOff>
    </xdr:to>
    <xdr:sp>
      <xdr:nvSpPr>
        <xdr:cNvPr id="39" name="AutoShape 6"/>
        <xdr:cNvSpPr>
          <a:spLocks/>
        </xdr:cNvSpPr>
      </xdr:nvSpPr>
      <xdr:spPr>
        <a:xfrm>
          <a:off x="2000250" y="5781675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33</xdr:row>
      <xdr:rowOff>38100</xdr:rowOff>
    </xdr:from>
    <xdr:to>
      <xdr:col>3</xdr:col>
      <xdr:colOff>180975</xdr:colOff>
      <xdr:row>35</xdr:row>
      <xdr:rowOff>0</xdr:rowOff>
    </xdr:to>
    <xdr:sp>
      <xdr:nvSpPr>
        <xdr:cNvPr id="40" name="AutoShape 6"/>
        <xdr:cNvSpPr>
          <a:spLocks/>
        </xdr:cNvSpPr>
      </xdr:nvSpPr>
      <xdr:spPr>
        <a:xfrm>
          <a:off x="2000250" y="6143625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39</xdr:row>
      <xdr:rowOff>38100</xdr:rowOff>
    </xdr:from>
    <xdr:to>
      <xdr:col>3</xdr:col>
      <xdr:colOff>180975</xdr:colOff>
      <xdr:row>41</xdr:row>
      <xdr:rowOff>0</xdr:rowOff>
    </xdr:to>
    <xdr:sp>
      <xdr:nvSpPr>
        <xdr:cNvPr id="41" name="AutoShape 6"/>
        <xdr:cNvSpPr>
          <a:spLocks/>
        </xdr:cNvSpPr>
      </xdr:nvSpPr>
      <xdr:spPr>
        <a:xfrm>
          <a:off x="2000250" y="7229475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41</xdr:row>
      <xdr:rowOff>38100</xdr:rowOff>
    </xdr:from>
    <xdr:to>
      <xdr:col>3</xdr:col>
      <xdr:colOff>180975</xdr:colOff>
      <xdr:row>43</xdr:row>
      <xdr:rowOff>0</xdr:rowOff>
    </xdr:to>
    <xdr:sp>
      <xdr:nvSpPr>
        <xdr:cNvPr id="42" name="AutoShape 6"/>
        <xdr:cNvSpPr>
          <a:spLocks/>
        </xdr:cNvSpPr>
      </xdr:nvSpPr>
      <xdr:spPr>
        <a:xfrm>
          <a:off x="2000250" y="7591425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43</xdr:row>
      <xdr:rowOff>38100</xdr:rowOff>
    </xdr:from>
    <xdr:to>
      <xdr:col>3</xdr:col>
      <xdr:colOff>180975</xdr:colOff>
      <xdr:row>45</xdr:row>
      <xdr:rowOff>0</xdr:rowOff>
    </xdr:to>
    <xdr:sp>
      <xdr:nvSpPr>
        <xdr:cNvPr id="43" name="AutoShape 6"/>
        <xdr:cNvSpPr>
          <a:spLocks/>
        </xdr:cNvSpPr>
      </xdr:nvSpPr>
      <xdr:spPr>
        <a:xfrm>
          <a:off x="2000250" y="7953375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45</xdr:row>
      <xdr:rowOff>38100</xdr:rowOff>
    </xdr:from>
    <xdr:to>
      <xdr:col>3</xdr:col>
      <xdr:colOff>180975</xdr:colOff>
      <xdr:row>47</xdr:row>
      <xdr:rowOff>0</xdr:rowOff>
    </xdr:to>
    <xdr:sp>
      <xdr:nvSpPr>
        <xdr:cNvPr id="44" name="AutoShape 6"/>
        <xdr:cNvSpPr>
          <a:spLocks/>
        </xdr:cNvSpPr>
      </xdr:nvSpPr>
      <xdr:spPr>
        <a:xfrm>
          <a:off x="2000250" y="8315325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51</xdr:row>
      <xdr:rowOff>38100</xdr:rowOff>
    </xdr:from>
    <xdr:to>
      <xdr:col>3</xdr:col>
      <xdr:colOff>180975</xdr:colOff>
      <xdr:row>53</xdr:row>
      <xdr:rowOff>0</xdr:rowOff>
    </xdr:to>
    <xdr:sp>
      <xdr:nvSpPr>
        <xdr:cNvPr id="45" name="AutoShape 6"/>
        <xdr:cNvSpPr>
          <a:spLocks/>
        </xdr:cNvSpPr>
      </xdr:nvSpPr>
      <xdr:spPr>
        <a:xfrm>
          <a:off x="2000250" y="9401175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19050</xdr:rowOff>
    </xdr:from>
    <xdr:to>
      <xdr:col>3</xdr:col>
      <xdr:colOff>28575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238250"/>
          <a:ext cx="2676525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zoomScale="75" zoomScaleNormal="75" zoomScalePageLayoutView="0" workbookViewId="0" topLeftCell="K1">
      <selection activeCell="X1" sqref="X1"/>
    </sheetView>
  </sheetViews>
  <sheetFormatPr defaultColWidth="10.59765625" defaultRowHeight="15"/>
  <cols>
    <col min="1" max="1" width="13" style="4" customWidth="1"/>
    <col min="2" max="2" width="8.59765625" style="4" customWidth="1"/>
    <col min="3" max="3" width="9.8984375" style="4" customWidth="1"/>
    <col min="4" max="4" width="8.59765625" style="4" customWidth="1"/>
    <col min="5" max="5" width="9.8984375" style="4" customWidth="1"/>
    <col min="6" max="6" width="8.59765625" style="4" customWidth="1"/>
    <col min="7" max="7" width="9.8984375" style="4" customWidth="1"/>
    <col min="8" max="13" width="8.59765625" style="4" customWidth="1"/>
    <col min="14" max="14" width="5.5" style="4" customWidth="1"/>
    <col min="15" max="16" width="7.59765625" style="4" customWidth="1"/>
    <col min="17" max="17" width="10.59765625" style="4" customWidth="1"/>
    <col min="18" max="18" width="2.09765625" style="4" customWidth="1"/>
    <col min="19" max="19" width="14.59765625" style="4" customWidth="1"/>
    <col min="20" max="24" width="12.59765625" style="4" customWidth="1"/>
    <col min="25" max="16384" width="10.59765625" style="4" customWidth="1"/>
  </cols>
  <sheetData>
    <row r="1" spans="1:24" s="2" customFormat="1" ht="19.5" customHeight="1">
      <c r="A1" s="1" t="s">
        <v>75</v>
      </c>
      <c r="X1" s="3" t="s">
        <v>76</v>
      </c>
    </row>
    <row r="2" spans="1:24" ht="24.75" customHeight="1">
      <c r="A2" s="299" t="s">
        <v>436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</row>
    <row r="3" spans="1:24" ht="19.5" customHeight="1">
      <c r="A3" s="238" t="s">
        <v>77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O3" s="238" t="s">
        <v>78</v>
      </c>
      <c r="P3" s="238"/>
      <c r="Q3" s="238"/>
      <c r="R3" s="238"/>
      <c r="S3" s="238"/>
      <c r="T3" s="238"/>
      <c r="U3" s="238"/>
      <c r="V3" s="238"/>
      <c r="W3" s="238"/>
      <c r="X3" s="238"/>
    </row>
    <row r="4" spans="16:24" ht="18" customHeight="1" thickBot="1">
      <c r="P4" s="5"/>
      <c r="Q4" s="5"/>
      <c r="R4" s="5"/>
      <c r="S4" s="6"/>
      <c r="T4" s="5"/>
      <c r="U4" s="5"/>
      <c r="V4" s="5"/>
      <c r="W4" s="5"/>
      <c r="X4" s="7" t="s">
        <v>0</v>
      </c>
    </row>
    <row r="5" spans="1:24" ht="15.75" customHeight="1">
      <c r="A5" s="262" t="s">
        <v>1</v>
      </c>
      <c r="B5" s="301" t="s">
        <v>2</v>
      </c>
      <c r="C5" s="265" t="s">
        <v>3</v>
      </c>
      <c r="D5" s="289" t="s">
        <v>4</v>
      </c>
      <c r="E5" s="290"/>
      <c r="F5" s="290"/>
      <c r="G5" s="291"/>
      <c r="H5" s="289" t="s">
        <v>5</v>
      </c>
      <c r="I5" s="290"/>
      <c r="J5" s="290"/>
      <c r="K5" s="290"/>
      <c r="L5" s="290"/>
      <c r="M5" s="290"/>
      <c r="N5" s="10"/>
      <c r="O5" s="290" t="s">
        <v>6</v>
      </c>
      <c r="P5" s="290"/>
      <c r="Q5" s="290"/>
      <c r="R5" s="290"/>
      <c r="S5" s="291"/>
      <c r="T5" s="11" t="s">
        <v>87</v>
      </c>
      <c r="U5" s="11" t="s">
        <v>88</v>
      </c>
      <c r="V5" s="11" t="s">
        <v>89</v>
      </c>
      <c r="W5" s="11" t="s">
        <v>90</v>
      </c>
      <c r="X5" s="167" t="s">
        <v>91</v>
      </c>
    </row>
    <row r="6" spans="1:24" ht="15.75" customHeight="1">
      <c r="A6" s="263"/>
      <c r="B6" s="302"/>
      <c r="C6" s="254"/>
      <c r="D6" s="266" t="s">
        <v>7</v>
      </c>
      <c r="E6" s="273" t="s">
        <v>8</v>
      </c>
      <c r="F6" s="273" t="s">
        <v>9</v>
      </c>
      <c r="G6" s="266" t="s">
        <v>10</v>
      </c>
      <c r="H6" s="266" t="s">
        <v>11</v>
      </c>
      <c r="I6" s="273" t="s">
        <v>12</v>
      </c>
      <c r="J6" s="273" t="s">
        <v>13</v>
      </c>
      <c r="K6" s="266" t="s">
        <v>14</v>
      </c>
      <c r="L6" s="266" t="s">
        <v>15</v>
      </c>
      <c r="M6" s="295" t="s">
        <v>16</v>
      </c>
      <c r="N6" s="10"/>
      <c r="O6" s="271" t="s">
        <v>17</v>
      </c>
      <c r="P6" s="271"/>
      <c r="Q6" s="271"/>
      <c r="R6" s="271"/>
      <c r="S6" s="272"/>
      <c r="T6" s="215">
        <f>SUM(T7,T16,T20)</f>
        <v>1003453</v>
      </c>
      <c r="U6" s="215">
        <f>SUM(U7,U16,U20)</f>
        <v>624573</v>
      </c>
      <c r="V6" s="215">
        <f>SUM(V7,V16,V20)</f>
        <v>1216102</v>
      </c>
      <c r="W6" s="215">
        <f>SUM(W7,W16,W20)</f>
        <v>211827</v>
      </c>
      <c r="X6" s="215">
        <f>SUM(X7,X16,X20)</f>
        <v>1153845</v>
      </c>
    </row>
    <row r="7" spans="1:24" ht="15.75" customHeight="1">
      <c r="A7" s="264"/>
      <c r="B7" s="267"/>
      <c r="C7" s="12" t="s">
        <v>18</v>
      </c>
      <c r="D7" s="267"/>
      <c r="E7" s="274"/>
      <c r="F7" s="274"/>
      <c r="G7" s="267"/>
      <c r="H7" s="267"/>
      <c r="I7" s="274"/>
      <c r="J7" s="274"/>
      <c r="K7" s="267"/>
      <c r="L7" s="267"/>
      <c r="M7" s="296"/>
      <c r="N7" s="10"/>
      <c r="O7" s="294" t="s">
        <v>19</v>
      </c>
      <c r="P7" s="270" t="s">
        <v>20</v>
      </c>
      <c r="Q7" s="271"/>
      <c r="R7" s="271"/>
      <c r="S7" s="272"/>
      <c r="T7" s="13">
        <f>SUM(T9,T11,T13,T15)</f>
        <v>451580</v>
      </c>
      <c r="U7" s="13">
        <f>SUM(U9,U11,U13,U15)</f>
        <v>121029</v>
      </c>
      <c r="V7" s="13">
        <f>SUM(V9,V11,V13,V15)</f>
        <v>654478</v>
      </c>
      <c r="W7" s="13">
        <f>SUM(W9,W11,W13,W15)</f>
        <v>124896</v>
      </c>
      <c r="X7" s="13">
        <f>SUM(X9,X11,X13,X15)</f>
        <v>315723</v>
      </c>
    </row>
    <row r="8" spans="1:24" ht="15.75" customHeight="1">
      <c r="A8" s="14" t="s">
        <v>393</v>
      </c>
      <c r="B8" s="196" t="s">
        <v>21</v>
      </c>
      <c r="C8" s="197" t="s">
        <v>21</v>
      </c>
      <c r="D8" s="197">
        <f>SUM(E8:G8)</f>
        <v>2</v>
      </c>
      <c r="E8" s="197" t="s">
        <v>21</v>
      </c>
      <c r="F8" s="197">
        <v>2</v>
      </c>
      <c r="G8" s="197" t="s">
        <v>21</v>
      </c>
      <c r="H8" s="197">
        <f>SUM(I8:M8)</f>
        <v>29</v>
      </c>
      <c r="I8" s="197" t="s">
        <v>21</v>
      </c>
      <c r="J8" s="197" t="s">
        <v>21</v>
      </c>
      <c r="K8" s="197">
        <v>6</v>
      </c>
      <c r="L8" s="197" t="s">
        <v>21</v>
      </c>
      <c r="M8" s="197">
        <v>23</v>
      </c>
      <c r="N8" s="10"/>
      <c r="O8" s="263"/>
      <c r="P8" s="15"/>
      <c r="Q8" s="275" t="s">
        <v>22</v>
      </c>
      <c r="R8" s="282"/>
      <c r="S8" s="16" t="s">
        <v>23</v>
      </c>
      <c r="T8" s="17">
        <v>174</v>
      </c>
      <c r="U8" s="17">
        <v>52</v>
      </c>
      <c r="V8" s="17">
        <v>139</v>
      </c>
      <c r="W8" s="17">
        <v>30</v>
      </c>
      <c r="X8" s="17">
        <v>108</v>
      </c>
    </row>
    <row r="9" spans="1:24" ht="15.75" customHeight="1">
      <c r="A9" s="49" t="s">
        <v>394</v>
      </c>
      <c r="B9" s="196">
        <v>1</v>
      </c>
      <c r="C9" s="197">
        <v>4</v>
      </c>
      <c r="D9" s="197">
        <f>SUM(E9:G9)</f>
        <v>129</v>
      </c>
      <c r="E9" s="197">
        <v>1</v>
      </c>
      <c r="F9" s="197">
        <v>128</v>
      </c>
      <c r="G9" s="197" t="s">
        <v>21</v>
      </c>
      <c r="H9" s="197">
        <f>SUM(I9:M9)</f>
        <v>122</v>
      </c>
      <c r="I9" s="197" t="s">
        <v>21</v>
      </c>
      <c r="J9" s="197">
        <v>1</v>
      </c>
      <c r="K9" s="197">
        <v>78</v>
      </c>
      <c r="L9" s="197" t="s">
        <v>21</v>
      </c>
      <c r="M9" s="197">
        <v>43</v>
      </c>
      <c r="N9" s="10"/>
      <c r="O9" s="263"/>
      <c r="P9" s="15"/>
      <c r="Q9" s="277"/>
      <c r="R9" s="278"/>
      <c r="S9" s="16" t="s">
        <v>24</v>
      </c>
      <c r="T9" s="17">
        <v>163029</v>
      </c>
      <c r="U9" s="17">
        <v>39869</v>
      </c>
      <c r="V9" s="17">
        <v>145746</v>
      </c>
      <c r="W9" s="17">
        <v>26320</v>
      </c>
      <c r="X9" s="17">
        <v>95505</v>
      </c>
    </row>
    <row r="10" spans="1:24" ht="15.75" customHeight="1">
      <c r="A10" s="49" t="s">
        <v>395</v>
      </c>
      <c r="B10" s="196">
        <v>1</v>
      </c>
      <c r="C10" s="197">
        <v>5</v>
      </c>
      <c r="D10" s="197">
        <f>SUM(E10:G10)</f>
        <v>2</v>
      </c>
      <c r="E10" s="197" t="s">
        <v>21</v>
      </c>
      <c r="F10" s="197">
        <v>2</v>
      </c>
      <c r="G10" s="197" t="s">
        <v>21</v>
      </c>
      <c r="H10" s="197">
        <f>SUM(I10:M10)</f>
        <v>233</v>
      </c>
      <c r="I10" s="197" t="s">
        <v>21</v>
      </c>
      <c r="J10" s="197">
        <v>1</v>
      </c>
      <c r="K10" s="197">
        <v>20</v>
      </c>
      <c r="L10" s="197">
        <v>8</v>
      </c>
      <c r="M10" s="197">
        <v>204</v>
      </c>
      <c r="N10" s="10"/>
      <c r="O10" s="263"/>
      <c r="P10" s="15"/>
      <c r="Q10" s="275" t="s">
        <v>25</v>
      </c>
      <c r="R10" s="276"/>
      <c r="S10" s="16" t="s">
        <v>23</v>
      </c>
      <c r="T10" s="17">
        <v>125</v>
      </c>
      <c r="U10" s="17">
        <v>42</v>
      </c>
      <c r="V10" s="17">
        <v>208</v>
      </c>
      <c r="W10" s="17">
        <v>33</v>
      </c>
      <c r="X10" s="17">
        <v>115</v>
      </c>
    </row>
    <row r="11" spans="1:24" ht="15.75" customHeight="1">
      <c r="A11" s="49" t="s">
        <v>396</v>
      </c>
      <c r="B11" s="198">
        <v>3</v>
      </c>
      <c r="C11" s="198">
        <v>8</v>
      </c>
      <c r="D11" s="198" t="s">
        <v>21</v>
      </c>
      <c r="E11" s="198" t="s">
        <v>21</v>
      </c>
      <c r="F11" s="198" t="s">
        <v>21</v>
      </c>
      <c r="G11" s="198" t="s">
        <v>21</v>
      </c>
      <c r="H11" s="197">
        <f>SUM(I11:M11)</f>
        <v>129</v>
      </c>
      <c r="I11" s="198" t="s">
        <v>21</v>
      </c>
      <c r="J11" s="198" t="s">
        <v>21</v>
      </c>
      <c r="K11" s="198">
        <v>8</v>
      </c>
      <c r="L11" s="198">
        <v>3</v>
      </c>
      <c r="M11" s="198">
        <v>118</v>
      </c>
      <c r="N11" s="10"/>
      <c r="O11" s="263"/>
      <c r="P11" s="303" t="s">
        <v>26</v>
      </c>
      <c r="Q11" s="277"/>
      <c r="R11" s="278"/>
      <c r="S11" s="16" t="s">
        <v>24</v>
      </c>
      <c r="T11" s="17">
        <v>278980</v>
      </c>
      <c r="U11" s="17">
        <v>81160</v>
      </c>
      <c r="V11" s="17">
        <v>508732</v>
      </c>
      <c r="W11" s="17">
        <v>98576</v>
      </c>
      <c r="X11" s="17">
        <v>220218</v>
      </c>
    </row>
    <row r="12" spans="1:24" ht="15.75" customHeight="1">
      <c r="A12" s="152" t="s">
        <v>423</v>
      </c>
      <c r="B12" s="153">
        <f>SUM(B14:B21)</f>
        <v>34</v>
      </c>
      <c r="C12" s="153">
        <f>SUM(C14:C21)</f>
        <v>66</v>
      </c>
      <c r="D12" s="153">
        <f>SUM(D14:D21)</f>
        <v>41</v>
      </c>
      <c r="E12" s="153" t="s">
        <v>21</v>
      </c>
      <c r="F12" s="153">
        <f>SUM(F14:F21)</f>
        <v>41</v>
      </c>
      <c r="G12" s="153" t="s">
        <v>21</v>
      </c>
      <c r="H12" s="153">
        <f>SUM(H14:H21)</f>
        <v>321</v>
      </c>
      <c r="I12" s="153">
        <f>SUM(I14:I21)</f>
        <v>1</v>
      </c>
      <c r="J12" s="153" t="s">
        <v>21</v>
      </c>
      <c r="K12" s="153">
        <f>SUM(K14:K21)</f>
        <v>72</v>
      </c>
      <c r="L12" s="153">
        <f>SUM(L14:L21)</f>
        <v>26</v>
      </c>
      <c r="M12" s="153">
        <f>SUM(M14:M21)</f>
        <v>222</v>
      </c>
      <c r="N12" s="10"/>
      <c r="O12" s="263"/>
      <c r="P12" s="303"/>
      <c r="Q12" s="283" t="s">
        <v>27</v>
      </c>
      <c r="R12" s="284"/>
      <c r="S12" s="16" t="s">
        <v>23</v>
      </c>
      <c r="T12" s="17" t="s">
        <v>21</v>
      </c>
      <c r="U12" s="17" t="s">
        <v>21</v>
      </c>
      <c r="V12" s="17" t="s">
        <v>21</v>
      </c>
      <c r="W12" s="17" t="s">
        <v>21</v>
      </c>
      <c r="X12" s="17" t="s">
        <v>21</v>
      </c>
    </row>
    <row r="13" spans="1:24" ht="15.75" customHeight="1">
      <c r="A13" s="19"/>
      <c r="B13" s="199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10"/>
      <c r="O13" s="263"/>
      <c r="P13" s="15"/>
      <c r="Q13" s="285"/>
      <c r="R13" s="286"/>
      <c r="S13" s="22" t="s">
        <v>28</v>
      </c>
      <c r="T13" s="17" t="s">
        <v>21</v>
      </c>
      <c r="U13" s="17" t="s">
        <v>21</v>
      </c>
      <c r="V13" s="17" t="s">
        <v>21</v>
      </c>
      <c r="W13" s="17" t="s">
        <v>21</v>
      </c>
      <c r="X13" s="17" t="s">
        <v>21</v>
      </c>
    </row>
    <row r="14" spans="1:24" ht="15.75" customHeight="1">
      <c r="A14" s="15" t="s">
        <v>29</v>
      </c>
      <c r="B14" s="196" t="s">
        <v>21</v>
      </c>
      <c r="C14" s="201" t="s">
        <v>21</v>
      </c>
      <c r="D14" s="202" t="s">
        <v>21</v>
      </c>
      <c r="E14" s="202" t="s">
        <v>21</v>
      </c>
      <c r="F14" s="202" t="s">
        <v>21</v>
      </c>
      <c r="G14" s="202" t="s">
        <v>21</v>
      </c>
      <c r="H14" s="197" t="s">
        <v>21</v>
      </c>
      <c r="I14" s="197" t="s">
        <v>21</v>
      </c>
      <c r="J14" s="197" t="s">
        <v>21</v>
      </c>
      <c r="K14" s="197" t="s">
        <v>21</v>
      </c>
      <c r="L14" s="197" t="s">
        <v>21</v>
      </c>
      <c r="M14" s="197" t="s">
        <v>21</v>
      </c>
      <c r="N14" s="10"/>
      <c r="O14" s="263"/>
      <c r="P14" s="15"/>
      <c r="Q14" s="283" t="s">
        <v>30</v>
      </c>
      <c r="R14" s="284"/>
      <c r="S14" s="16" t="s">
        <v>23</v>
      </c>
      <c r="T14" s="17">
        <v>1</v>
      </c>
      <c r="U14" s="17" t="s">
        <v>21</v>
      </c>
      <c r="V14" s="17" t="s">
        <v>21</v>
      </c>
      <c r="W14" s="17" t="s">
        <v>21</v>
      </c>
      <c r="X14" s="17" t="s">
        <v>21</v>
      </c>
    </row>
    <row r="15" spans="1:24" ht="15.75" customHeight="1">
      <c r="A15" s="15" t="s">
        <v>31</v>
      </c>
      <c r="B15" s="196">
        <v>3</v>
      </c>
      <c r="C15" s="197">
        <v>9</v>
      </c>
      <c r="D15" s="202" t="s">
        <v>21</v>
      </c>
      <c r="E15" s="202" t="s">
        <v>21</v>
      </c>
      <c r="F15" s="202" t="s">
        <v>21</v>
      </c>
      <c r="G15" s="202" t="s">
        <v>21</v>
      </c>
      <c r="H15" s="197">
        <f>SUM(I15:M15)</f>
        <v>34</v>
      </c>
      <c r="I15" s="197" t="s">
        <v>21</v>
      </c>
      <c r="J15" s="197" t="s">
        <v>21</v>
      </c>
      <c r="K15" s="197" t="s">
        <v>21</v>
      </c>
      <c r="L15" s="197">
        <v>3</v>
      </c>
      <c r="M15" s="197">
        <v>31</v>
      </c>
      <c r="N15" s="10"/>
      <c r="O15" s="264"/>
      <c r="P15" s="16"/>
      <c r="Q15" s="285"/>
      <c r="R15" s="286"/>
      <c r="S15" s="22" t="s">
        <v>28</v>
      </c>
      <c r="T15" s="17">
        <v>9571</v>
      </c>
      <c r="U15" s="17" t="s">
        <v>21</v>
      </c>
      <c r="V15" s="17" t="s">
        <v>21</v>
      </c>
      <c r="W15" s="17" t="s">
        <v>21</v>
      </c>
      <c r="X15" s="17" t="s">
        <v>21</v>
      </c>
    </row>
    <row r="16" spans="1:24" ht="15.75" customHeight="1">
      <c r="A16" s="15" t="s">
        <v>32</v>
      </c>
      <c r="B16" s="196" t="s">
        <v>21</v>
      </c>
      <c r="C16" s="201" t="s">
        <v>21</v>
      </c>
      <c r="D16" s="202" t="s">
        <v>21</v>
      </c>
      <c r="E16" s="202" t="s">
        <v>21</v>
      </c>
      <c r="F16" s="202" t="s">
        <v>21</v>
      </c>
      <c r="G16" s="202" t="s">
        <v>21</v>
      </c>
      <c r="H16" s="202" t="s">
        <v>21</v>
      </c>
      <c r="I16" s="202" t="s">
        <v>21</v>
      </c>
      <c r="J16" s="202" t="s">
        <v>21</v>
      </c>
      <c r="K16" s="202" t="s">
        <v>21</v>
      </c>
      <c r="L16" s="202" t="s">
        <v>21</v>
      </c>
      <c r="M16" s="202" t="s">
        <v>21</v>
      </c>
      <c r="N16" s="10"/>
      <c r="O16" s="294" t="s">
        <v>33</v>
      </c>
      <c r="P16" s="270" t="s">
        <v>20</v>
      </c>
      <c r="Q16" s="271"/>
      <c r="R16" s="271"/>
      <c r="S16" s="272"/>
      <c r="T16" s="13">
        <f>SUM(T18,T19)</f>
        <v>278539</v>
      </c>
      <c r="U16" s="13">
        <f>SUM(U18,U19)</f>
        <v>330705</v>
      </c>
      <c r="V16" s="13">
        <f>SUM(V18,V19)</f>
        <v>475292</v>
      </c>
      <c r="W16" s="13">
        <f>SUM(W18,W19)</f>
        <v>86931</v>
      </c>
      <c r="X16" s="13">
        <f>SUM(X18,X19)</f>
        <v>313225</v>
      </c>
    </row>
    <row r="17" spans="1:24" ht="15.75" customHeight="1">
      <c r="A17" s="15" t="s">
        <v>34</v>
      </c>
      <c r="B17" s="196">
        <v>30</v>
      </c>
      <c r="C17" s="197">
        <v>55</v>
      </c>
      <c r="D17" s="197">
        <f>SUM(E17:G17)</f>
        <v>10</v>
      </c>
      <c r="E17" s="202" t="s">
        <v>21</v>
      </c>
      <c r="F17" s="197">
        <v>10</v>
      </c>
      <c r="G17" s="202" t="s">
        <v>21</v>
      </c>
      <c r="H17" s="197">
        <f>SUM(I17:M17)</f>
        <v>254</v>
      </c>
      <c r="I17" s="202" t="s">
        <v>21</v>
      </c>
      <c r="J17" s="202" t="s">
        <v>21</v>
      </c>
      <c r="K17" s="197">
        <v>71</v>
      </c>
      <c r="L17" s="197">
        <v>23</v>
      </c>
      <c r="M17" s="197">
        <v>160</v>
      </c>
      <c r="N17" s="10"/>
      <c r="O17" s="280"/>
      <c r="P17" s="15"/>
      <c r="Q17" s="283" t="s">
        <v>35</v>
      </c>
      <c r="R17" s="284"/>
      <c r="S17" s="16" t="s">
        <v>23</v>
      </c>
      <c r="T17" s="17">
        <v>1</v>
      </c>
      <c r="U17" s="17">
        <v>4</v>
      </c>
      <c r="V17" s="17">
        <v>1</v>
      </c>
      <c r="W17" s="17" t="s">
        <v>21</v>
      </c>
      <c r="X17" s="17">
        <v>2</v>
      </c>
    </row>
    <row r="18" spans="1:24" ht="15.75" customHeight="1">
      <c r="A18" s="15" t="s">
        <v>36</v>
      </c>
      <c r="B18" s="196" t="s">
        <v>21</v>
      </c>
      <c r="C18" s="201" t="s">
        <v>21</v>
      </c>
      <c r="D18" s="202" t="s">
        <v>21</v>
      </c>
      <c r="E18" s="202" t="s">
        <v>21</v>
      </c>
      <c r="F18" s="202" t="s">
        <v>21</v>
      </c>
      <c r="G18" s="202" t="s">
        <v>21</v>
      </c>
      <c r="H18" s="202" t="s">
        <v>21</v>
      </c>
      <c r="I18" s="202" t="s">
        <v>21</v>
      </c>
      <c r="J18" s="202" t="s">
        <v>21</v>
      </c>
      <c r="K18" s="202" t="s">
        <v>21</v>
      </c>
      <c r="L18" s="202" t="s">
        <v>21</v>
      </c>
      <c r="M18" s="202" t="s">
        <v>21</v>
      </c>
      <c r="N18" s="10"/>
      <c r="O18" s="280"/>
      <c r="P18" s="23" t="s">
        <v>26</v>
      </c>
      <c r="Q18" s="285"/>
      <c r="R18" s="286"/>
      <c r="S18" s="22" t="s">
        <v>28</v>
      </c>
      <c r="T18" s="17">
        <v>41127</v>
      </c>
      <c r="U18" s="17">
        <v>240945</v>
      </c>
      <c r="V18" s="17">
        <v>37313</v>
      </c>
      <c r="W18" s="17" t="s">
        <v>21</v>
      </c>
      <c r="X18" s="17">
        <v>57447</v>
      </c>
    </row>
    <row r="19" spans="1:24" ht="15.75" customHeight="1">
      <c r="A19" s="15" t="s">
        <v>37</v>
      </c>
      <c r="B19" s="196">
        <v>1</v>
      </c>
      <c r="C19" s="197">
        <v>2</v>
      </c>
      <c r="D19" s="197">
        <f>SUM(E19:G19)</f>
        <v>31</v>
      </c>
      <c r="E19" s="202" t="s">
        <v>21</v>
      </c>
      <c r="F19" s="197">
        <v>31</v>
      </c>
      <c r="G19" s="202" t="s">
        <v>21</v>
      </c>
      <c r="H19" s="197">
        <f>SUM(I19:M19)</f>
        <v>2</v>
      </c>
      <c r="I19" s="197">
        <v>1</v>
      </c>
      <c r="J19" s="202" t="s">
        <v>21</v>
      </c>
      <c r="K19" s="197">
        <v>1</v>
      </c>
      <c r="L19" s="202" t="s">
        <v>21</v>
      </c>
      <c r="M19" s="202" t="s">
        <v>21</v>
      </c>
      <c r="N19" s="10"/>
      <c r="O19" s="280"/>
      <c r="P19" s="16"/>
      <c r="Q19" s="268" t="s">
        <v>38</v>
      </c>
      <c r="R19" s="269"/>
      <c r="S19" s="22" t="s">
        <v>28</v>
      </c>
      <c r="T19" s="17">
        <v>237412</v>
      </c>
      <c r="U19" s="17">
        <v>89760</v>
      </c>
      <c r="V19" s="17">
        <v>437979</v>
      </c>
      <c r="W19" s="17">
        <v>86931</v>
      </c>
      <c r="X19" s="17">
        <v>255778</v>
      </c>
    </row>
    <row r="20" spans="1:24" ht="15.75" customHeight="1">
      <c r="A20" s="15" t="s">
        <v>39</v>
      </c>
      <c r="B20" s="196" t="s">
        <v>21</v>
      </c>
      <c r="C20" s="201" t="s">
        <v>21</v>
      </c>
      <c r="D20" s="202" t="s">
        <v>21</v>
      </c>
      <c r="E20" s="202" t="s">
        <v>21</v>
      </c>
      <c r="F20" s="202" t="s">
        <v>21</v>
      </c>
      <c r="G20" s="202" t="s">
        <v>21</v>
      </c>
      <c r="H20" s="202" t="s">
        <v>21</v>
      </c>
      <c r="I20" s="202" t="s">
        <v>21</v>
      </c>
      <c r="J20" s="202" t="s">
        <v>21</v>
      </c>
      <c r="K20" s="202" t="s">
        <v>21</v>
      </c>
      <c r="L20" s="202" t="s">
        <v>21</v>
      </c>
      <c r="M20" s="202" t="s">
        <v>21</v>
      </c>
      <c r="N20" s="10"/>
      <c r="O20" s="279" t="s">
        <v>40</v>
      </c>
      <c r="P20" s="270" t="s">
        <v>20</v>
      </c>
      <c r="Q20" s="271"/>
      <c r="R20" s="271"/>
      <c r="S20" s="272"/>
      <c r="T20" s="13">
        <f>SUM(T22)</f>
        <v>273334</v>
      </c>
      <c r="U20" s="13">
        <f>SUM(U22)</f>
        <v>172839</v>
      </c>
      <c r="V20" s="13">
        <f>SUM(V22)</f>
        <v>86332</v>
      </c>
      <c r="W20" s="13" t="s">
        <v>21</v>
      </c>
      <c r="X20" s="13">
        <f>SUM(X22)</f>
        <v>524897</v>
      </c>
    </row>
    <row r="21" spans="1:24" ht="15.75" customHeight="1">
      <c r="A21" s="16" t="s">
        <v>41</v>
      </c>
      <c r="B21" s="203" t="s">
        <v>21</v>
      </c>
      <c r="C21" s="204" t="s">
        <v>21</v>
      </c>
      <c r="D21" s="205" t="s">
        <v>21</v>
      </c>
      <c r="E21" s="205" t="s">
        <v>21</v>
      </c>
      <c r="F21" s="205" t="s">
        <v>21</v>
      </c>
      <c r="G21" s="205" t="s">
        <v>21</v>
      </c>
      <c r="H21" s="206">
        <f>SUM(I21:M21)</f>
        <v>31</v>
      </c>
      <c r="I21" s="207" t="s">
        <v>21</v>
      </c>
      <c r="J21" s="207" t="s">
        <v>21</v>
      </c>
      <c r="K21" s="207" t="s">
        <v>21</v>
      </c>
      <c r="L21" s="207" t="s">
        <v>21</v>
      </c>
      <c r="M21" s="208">
        <v>31</v>
      </c>
      <c r="N21" s="10"/>
      <c r="O21" s="280"/>
      <c r="P21" s="273" t="s">
        <v>42</v>
      </c>
      <c r="Q21" s="275" t="s">
        <v>43</v>
      </c>
      <c r="R21" s="276"/>
      <c r="S21" s="24" t="s">
        <v>44</v>
      </c>
      <c r="T21" s="17">
        <v>3</v>
      </c>
      <c r="U21" s="17">
        <v>3</v>
      </c>
      <c r="V21" s="17">
        <v>1</v>
      </c>
      <c r="W21" s="17" t="s">
        <v>21</v>
      </c>
      <c r="X21" s="17">
        <v>11</v>
      </c>
    </row>
    <row r="22" spans="14:24" ht="15.75" customHeight="1">
      <c r="N22" s="10"/>
      <c r="O22" s="281"/>
      <c r="P22" s="274"/>
      <c r="Q22" s="277"/>
      <c r="R22" s="278"/>
      <c r="S22" s="22" t="s">
        <v>28</v>
      </c>
      <c r="T22" s="25">
        <v>273334</v>
      </c>
      <c r="U22" s="25">
        <v>172839</v>
      </c>
      <c r="V22" s="25">
        <v>86332</v>
      </c>
      <c r="W22" s="25" t="s">
        <v>21</v>
      </c>
      <c r="X22" s="26">
        <v>524897</v>
      </c>
    </row>
    <row r="23" spans="14:15" ht="15.75" customHeight="1">
      <c r="N23" s="10"/>
      <c r="O23" s="27" t="s">
        <v>399</v>
      </c>
    </row>
    <row r="24" spans="1:15" ht="15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50" t="s">
        <v>92</v>
      </c>
    </row>
    <row r="25" spans="1:14" ht="15.75" customHeight="1" thickBo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6" ht="15.75" customHeight="1">
      <c r="A26" s="262" t="s">
        <v>45</v>
      </c>
      <c r="B26" s="28"/>
      <c r="C26" s="289" t="s">
        <v>46</v>
      </c>
      <c r="D26" s="290"/>
      <c r="E26" s="290"/>
      <c r="F26" s="290"/>
      <c r="G26" s="291"/>
      <c r="H26" s="29"/>
      <c r="I26" s="28"/>
      <c r="J26" s="28"/>
      <c r="K26" s="30"/>
      <c r="L26" s="157"/>
      <c r="M26" s="10"/>
      <c r="N26" s="10"/>
      <c r="P26" s="27"/>
    </row>
    <row r="27" spans="1:12" ht="15.75" customHeight="1">
      <c r="A27" s="287"/>
      <c r="B27" s="23" t="s">
        <v>47</v>
      </c>
      <c r="C27" s="273" t="s">
        <v>48</v>
      </c>
      <c r="D27" s="292" t="s">
        <v>49</v>
      </c>
      <c r="E27" s="293"/>
      <c r="F27" s="292" t="s">
        <v>50</v>
      </c>
      <c r="G27" s="293"/>
      <c r="H27" s="18" t="s">
        <v>51</v>
      </c>
      <c r="I27" s="23" t="s">
        <v>52</v>
      </c>
      <c r="J27" s="23" t="s">
        <v>53</v>
      </c>
      <c r="K27" s="31" t="s">
        <v>54</v>
      </c>
      <c r="L27" s="158" t="s">
        <v>398</v>
      </c>
    </row>
    <row r="28" spans="1:12" ht="15.75" customHeight="1">
      <c r="A28" s="287"/>
      <c r="B28" s="23"/>
      <c r="C28" s="254"/>
      <c r="D28" s="266" t="s">
        <v>55</v>
      </c>
      <c r="E28" s="273" t="s">
        <v>56</v>
      </c>
      <c r="F28" s="266" t="s">
        <v>55</v>
      </c>
      <c r="G28" s="273" t="s">
        <v>56</v>
      </c>
      <c r="H28" s="23"/>
      <c r="I28" s="23"/>
      <c r="J28" s="23"/>
      <c r="K28" s="32"/>
      <c r="L28" s="33"/>
    </row>
    <row r="29" spans="1:12" ht="15.75" customHeight="1">
      <c r="A29" s="288"/>
      <c r="B29" s="34" t="s">
        <v>57</v>
      </c>
      <c r="C29" s="35" t="s">
        <v>79</v>
      </c>
      <c r="D29" s="267"/>
      <c r="E29" s="274"/>
      <c r="F29" s="267"/>
      <c r="G29" s="274"/>
      <c r="H29" s="35" t="s">
        <v>58</v>
      </c>
      <c r="I29" s="35" t="s">
        <v>58</v>
      </c>
      <c r="J29" s="35" t="s">
        <v>58</v>
      </c>
      <c r="K29" s="36" t="s">
        <v>58</v>
      </c>
      <c r="L29" s="37" t="s">
        <v>58</v>
      </c>
    </row>
    <row r="30" spans="1:24" ht="15.75" customHeight="1">
      <c r="A30" s="14" t="s">
        <v>393</v>
      </c>
      <c r="B30" s="196">
        <v>26</v>
      </c>
      <c r="C30" s="201">
        <f>SUM(D30:G30)</f>
        <v>6.33</v>
      </c>
      <c r="D30" s="202">
        <v>6.33</v>
      </c>
      <c r="E30" s="202" t="s">
        <v>21</v>
      </c>
      <c r="F30" s="202" t="s">
        <v>21</v>
      </c>
      <c r="G30" s="202" t="s">
        <v>21</v>
      </c>
      <c r="H30" s="197">
        <v>12</v>
      </c>
      <c r="I30" s="197" t="s">
        <v>21</v>
      </c>
      <c r="J30" s="197">
        <v>153</v>
      </c>
      <c r="K30" s="197" t="s">
        <v>21</v>
      </c>
      <c r="L30" s="197">
        <v>44</v>
      </c>
      <c r="O30" s="238" t="s">
        <v>80</v>
      </c>
      <c r="P30" s="238"/>
      <c r="Q30" s="238"/>
      <c r="R30" s="238"/>
      <c r="S30" s="238"/>
      <c r="T30" s="238"/>
      <c r="U30" s="238"/>
      <c r="V30" s="238"/>
      <c r="W30" s="238"/>
      <c r="X30" s="238"/>
    </row>
    <row r="31" spans="1:12" ht="15.75" customHeight="1">
      <c r="A31" s="49" t="s">
        <v>394</v>
      </c>
      <c r="B31" s="196">
        <v>73</v>
      </c>
      <c r="C31" s="201">
        <f>SUM(D31:G31)</f>
        <v>5.4</v>
      </c>
      <c r="D31" s="202">
        <v>5.4</v>
      </c>
      <c r="E31" s="202" t="s">
        <v>21</v>
      </c>
      <c r="F31" s="202" t="s">
        <v>21</v>
      </c>
      <c r="G31" s="202" t="s">
        <v>21</v>
      </c>
      <c r="H31" s="197">
        <v>4</v>
      </c>
      <c r="I31" s="197" t="s">
        <v>21</v>
      </c>
      <c r="J31" s="197">
        <v>221</v>
      </c>
      <c r="K31" s="197" t="s">
        <v>21</v>
      </c>
      <c r="L31" s="197">
        <v>35</v>
      </c>
    </row>
    <row r="32" spans="1:24" ht="15.75" customHeight="1" thickBot="1">
      <c r="A32" s="49" t="s">
        <v>395</v>
      </c>
      <c r="B32" s="196">
        <v>97</v>
      </c>
      <c r="C32" s="201">
        <f>SUM(D32:G32)</f>
        <v>277.53</v>
      </c>
      <c r="D32" s="202">
        <v>1.03</v>
      </c>
      <c r="E32" s="202">
        <v>255.9</v>
      </c>
      <c r="F32" s="202">
        <v>0.4</v>
      </c>
      <c r="G32" s="202">
        <v>20.2</v>
      </c>
      <c r="H32" s="197">
        <v>2</v>
      </c>
      <c r="I32" s="197" t="s">
        <v>21</v>
      </c>
      <c r="J32" s="197">
        <v>224</v>
      </c>
      <c r="K32" s="197">
        <v>1</v>
      </c>
      <c r="L32" s="197">
        <v>177</v>
      </c>
      <c r="P32" s="5"/>
      <c r="Q32" s="5"/>
      <c r="R32" s="5"/>
      <c r="S32" s="5"/>
      <c r="T32" s="5"/>
      <c r="U32" s="5"/>
      <c r="V32" s="5"/>
      <c r="W32" s="5"/>
      <c r="X32" s="119" t="s">
        <v>400</v>
      </c>
    </row>
    <row r="33" spans="1:24" ht="15.75" customHeight="1">
      <c r="A33" s="49" t="s">
        <v>396</v>
      </c>
      <c r="B33" s="198">
        <v>13</v>
      </c>
      <c r="C33" s="209">
        <f>SUM(D33:G33)</f>
        <v>302.16</v>
      </c>
      <c r="D33" s="210">
        <v>0.12</v>
      </c>
      <c r="E33" s="202" t="s">
        <v>21</v>
      </c>
      <c r="F33" s="209">
        <v>0.04</v>
      </c>
      <c r="G33" s="201">
        <v>302</v>
      </c>
      <c r="H33" s="211" t="s">
        <v>21</v>
      </c>
      <c r="I33" s="211" t="s">
        <v>21</v>
      </c>
      <c r="J33" s="211">
        <v>68</v>
      </c>
      <c r="K33" s="211" t="s">
        <v>21</v>
      </c>
      <c r="L33" s="7">
        <v>25</v>
      </c>
      <c r="O33" s="38" t="s">
        <v>81</v>
      </c>
      <c r="P33" s="8"/>
      <c r="Q33" s="8"/>
      <c r="R33" s="8"/>
      <c r="S33" s="9"/>
      <c r="T33" s="11" t="s">
        <v>87</v>
      </c>
      <c r="U33" s="11" t="s">
        <v>88</v>
      </c>
      <c r="V33" s="11" t="s">
        <v>89</v>
      </c>
      <c r="W33" s="11" t="s">
        <v>90</v>
      </c>
      <c r="X33" s="167" t="s">
        <v>91</v>
      </c>
    </row>
    <row r="34" spans="1:24" ht="15.75" customHeight="1">
      <c r="A34" s="152" t="s">
        <v>423</v>
      </c>
      <c r="B34" s="153">
        <f>SUM(B36:B43)</f>
        <v>195</v>
      </c>
      <c r="C34" s="214">
        <f>SUM(C36:C43)</f>
        <v>132</v>
      </c>
      <c r="D34" s="154" t="s">
        <v>21</v>
      </c>
      <c r="E34" s="214">
        <f>SUM(E36:E43)</f>
        <v>132</v>
      </c>
      <c r="F34" s="154" t="s">
        <v>21</v>
      </c>
      <c r="G34" s="154" t="s">
        <v>21</v>
      </c>
      <c r="H34" s="153">
        <f>SUM(H36:H43)</f>
        <v>6</v>
      </c>
      <c r="I34" s="153">
        <f>SUM(I36:I43)</f>
        <v>1</v>
      </c>
      <c r="J34" s="153">
        <f>SUM(J36:J43)</f>
        <v>120</v>
      </c>
      <c r="K34" s="153">
        <f>SUM(K36:K43)</f>
        <v>3</v>
      </c>
      <c r="L34" s="153">
        <f>SUM(L36:L43)</f>
        <v>114</v>
      </c>
      <c r="O34" s="40"/>
      <c r="P34" s="41"/>
      <c r="Q34" s="41"/>
      <c r="R34" s="41"/>
      <c r="S34" s="42" t="s">
        <v>82</v>
      </c>
      <c r="T34" s="43">
        <v>10031</v>
      </c>
      <c r="U34" s="43">
        <v>9681</v>
      </c>
      <c r="V34" s="43">
        <v>9191</v>
      </c>
      <c r="W34" s="43">
        <v>8673</v>
      </c>
      <c r="X34" s="43">
        <v>8709</v>
      </c>
    </row>
    <row r="35" spans="1:24" ht="15.75" customHeight="1">
      <c r="A35" s="19"/>
      <c r="B35" s="199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1"/>
      <c r="O35" s="247" t="s">
        <v>83</v>
      </c>
      <c r="P35" s="247"/>
      <c r="Q35" s="247"/>
      <c r="R35" s="44"/>
      <c r="S35" s="23" t="s">
        <v>84</v>
      </c>
      <c r="T35" s="17" t="s">
        <v>21</v>
      </c>
      <c r="U35" s="17" t="s">
        <v>21</v>
      </c>
      <c r="V35" s="17" t="s">
        <v>21</v>
      </c>
      <c r="W35" s="17" t="s">
        <v>21</v>
      </c>
      <c r="X35" s="17" t="s">
        <v>21</v>
      </c>
    </row>
    <row r="36" spans="1:24" ht="15.75" customHeight="1">
      <c r="A36" s="15" t="s">
        <v>29</v>
      </c>
      <c r="B36" s="196" t="s">
        <v>21</v>
      </c>
      <c r="C36" s="201" t="s">
        <v>21</v>
      </c>
      <c r="D36" s="202" t="s">
        <v>21</v>
      </c>
      <c r="E36" s="202" t="s">
        <v>21</v>
      </c>
      <c r="F36" s="202" t="s">
        <v>21</v>
      </c>
      <c r="G36" s="202" t="s">
        <v>21</v>
      </c>
      <c r="H36" s="197" t="s">
        <v>21</v>
      </c>
      <c r="I36" s="197" t="s">
        <v>21</v>
      </c>
      <c r="J36" s="197" t="s">
        <v>21</v>
      </c>
      <c r="K36" s="197" t="s">
        <v>21</v>
      </c>
      <c r="L36" s="197" t="s">
        <v>21</v>
      </c>
      <c r="O36" s="6"/>
      <c r="P36" s="6"/>
      <c r="Q36" s="6"/>
      <c r="R36" s="6"/>
      <c r="S36" s="23" t="s">
        <v>85</v>
      </c>
      <c r="T36" s="17">
        <v>14208</v>
      </c>
      <c r="U36" s="17">
        <v>15378</v>
      </c>
      <c r="V36" s="17">
        <v>15585</v>
      </c>
      <c r="W36" s="17">
        <v>10904</v>
      </c>
      <c r="X36" s="17">
        <v>8758</v>
      </c>
    </row>
    <row r="37" spans="1:19" ht="18" customHeight="1">
      <c r="A37" s="15" t="s">
        <v>31</v>
      </c>
      <c r="B37" s="196">
        <v>1</v>
      </c>
      <c r="C37" s="201" t="s">
        <v>21</v>
      </c>
      <c r="D37" s="202" t="s">
        <v>21</v>
      </c>
      <c r="E37" s="202" t="s">
        <v>21</v>
      </c>
      <c r="F37" s="202" t="s">
        <v>21</v>
      </c>
      <c r="G37" s="202" t="s">
        <v>21</v>
      </c>
      <c r="H37" s="197" t="s">
        <v>21</v>
      </c>
      <c r="I37" s="197" t="s">
        <v>21</v>
      </c>
      <c r="J37" s="197">
        <v>73</v>
      </c>
      <c r="K37" s="197">
        <v>2</v>
      </c>
      <c r="L37" s="197">
        <v>66</v>
      </c>
      <c r="M37" s="10"/>
      <c r="N37" s="10"/>
      <c r="O37" s="6"/>
      <c r="P37" s="6"/>
      <c r="Q37" s="6"/>
      <c r="R37" s="6"/>
      <c r="S37" s="23"/>
    </row>
    <row r="38" spans="1:24" ht="15.75" customHeight="1">
      <c r="A38" s="15" t="s">
        <v>32</v>
      </c>
      <c r="B38" s="196" t="s">
        <v>21</v>
      </c>
      <c r="C38" s="201" t="s">
        <v>21</v>
      </c>
      <c r="D38" s="202" t="s">
        <v>21</v>
      </c>
      <c r="E38" s="202" t="s">
        <v>21</v>
      </c>
      <c r="F38" s="202" t="s">
        <v>21</v>
      </c>
      <c r="G38" s="202" t="s">
        <v>21</v>
      </c>
      <c r="H38" s="197" t="s">
        <v>21</v>
      </c>
      <c r="I38" s="197" t="s">
        <v>21</v>
      </c>
      <c r="J38" s="197" t="s">
        <v>21</v>
      </c>
      <c r="K38" s="197" t="s">
        <v>21</v>
      </c>
      <c r="L38" s="197" t="s">
        <v>21</v>
      </c>
      <c r="O38" s="6"/>
      <c r="P38" s="6"/>
      <c r="Q38" s="6"/>
      <c r="R38" s="6"/>
      <c r="S38" s="23" t="s">
        <v>59</v>
      </c>
      <c r="T38" s="17">
        <v>6</v>
      </c>
      <c r="U38" s="17">
        <v>5</v>
      </c>
      <c r="V38" s="17">
        <v>30</v>
      </c>
      <c r="W38" s="17">
        <v>140</v>
      </c>
      <c r="X38" s="17">
        <v>201</v>
      </c>
    </row>
    <row r="39" spans="1:24" ht="15.75" customHeight="1">
      <c r="A39" s="15" t="s">
        <v>34</v>
      </c>
      <c r="B39" s="196">
        <v>186</v>
      </c>
      <c r="C39" s="201">
        <f>SUM(D39:G39)</f>
        <v>119</v>
      </c>
      <c r="D39" s="202" t="s">
        <v>21</v>
      </c>
      <c r="E39" s="202">
        <v>119</v>
      </c>
      <c r="F39" s="202" t="s">
        <v>21</v>
      </c>
      <c r="G39" s="202" t="s">
        <v>21</v>
      </c>
      <c r="H39" s="197">
        <v>6</v>
      </c>
      <c r="I39" s="197">
        <v>1</v>
      </c>
      <c r="J39" s="197">
        <v>28</v>
      </c>
      <c r="K39" s="197">
        <v>1</v>
      </c>
      <c r="L39" s="197">
        <v>45</v>
      </c>
      <c r="M39" s="45"/>
      <c r="O39" s="248" t="s">
        <v>86</v>
      </c>
      <c r="P39" s="249"/>
      <c r="Q39" s="249"/>
      <c r="R39" s="44"/>
      <c r="S39" s="23" t="s">
        <v>84</v>
      </c>
      <c r="T39" s="17" t="s">
        <v>21</v>
      </c>
      <c r="U39" s="17" t="s">
        <v>21</v>
      </c>
      <c r="V39" s="17" t="s">
        <v>21</v>
      </c>
      <c r="W39" s="17" t="s">
        <v>21</v>
      </c>
      <c r="X39" s="17" t="s">
        <v>21</v>
      </c>
    </row>
    <row r="40" spans="1:24" ht="15.75" customHeight="1">
      <c r="A40" s="15" t="s">
        <v>36</v>
      </c>
      <c r="B40" s="196" t="s">
        <v>21</v>
      </c>
      <c r="C40" s="201" t="s">
        <v>21</v>
      </c>
      <c r="D40" s="202" t="s">
        <v>21</v>
      </c>
      <c r="E40" s="202" t="s">
        <v>21</v>
      </c>
      <c r="F40" s="202" t="s">
        <v>21</v>
      </c>
      <c r="G40" s="202" t="s">
        <v>21</v>
      </c>
      <c r="H40" s="197" t="s">
        <v>21</v>
      </c>
      <c r="I40" s="197" t="s">
        <v>21</v>
      </c>
      <c r="J40" s="197">
        <v>1</v>
      </c>
      <c r="K40" s="197" t="s">
        <v>21</v>
      </c>
      <c r="L40" s="197">
        <v>1</v>
      </c>
      <c r="M40" s="10"/>
      <c r="N40" s="10"/>
      <c r="O40" s="46"/>
      <c r="P40" s="46"/>
      <c r="Q40" s="46"/>
      <c r="R40" s="46"/>
      <c r="S40" s="23" t="s">
        <v>85</v>
      </c>
      <c r="T40" s="17" t="s">
        <v>21</v>
      </c>
      <c r="U40" s="17" t="s">
        <v>21</v>
      </c>
      <c r="V40" s="17" t="s">
        <v>21</v>
      </c>
      <c r="W40" s="17" t="s">
        <v>21</v>
      </c>
      <c r="X40" s="17" t="s">
        <v>21</v>
      </c>
    </row>
    <row r="41" spans="1:24" ht="15.75" customHeight="1">
      <c r="A41" s="15" t="s">
        <v>37</v>
      </c>
      <c r="B41" s="196">
        <v>2</v>
      </c>
      <c r="C41" s="201" t="s">
        <v>21</v>
      </c>
      <c r="D41" s="202" t="s">
        <v>21</v>
      </c>
      <c r="E41" s="202" t="s">
        <v>21</v>
      </c>
      <c r="F41" s="202" t="s">
        <v>21</v>
      </c>
      <c r="G41" s="202" t="s">
        <v>21</v>
      </c>
      <c r="H41" s="197" t="s">
        <v>21</v>
      </c>
      <c r="I41" s="197" t="s">
        <v>21</v>
      </c>
      <c r="J41" s="197">
        <v>11</v>
      </c>
      <c r="K41" s="197" t="s">
        <v>21</v>
      </c>
      <c r="L41" s="197">
        <v>1</v>
      </c>
      <c r="M41" s="10"/>
      <c r="N41" s="10"/>
      <c r="O41" s="4" t="s">
        <v>60</v>
      </c>
      <c r="S41" s="47"/>
      <c r="T41" s="47"/>
      <c r="U41" s="47"/>
      <c r="V41" s="47"/>
      <c r="W41" s="47"/>
      <c r="X41" s="47"/>
    </row>
    <row r="42" spans="1:14" ht="15.75" customHeight="1">
      <c r="A42" s="15" t="s">
        <v>39</v>
      </c>
      <c r="B42" s="196" t="s">
        <v>21</v>
      </c>
      <c r="C42" s="201" t="s">
        <v>21</v>
      </c>
      <c r="D42" s="202" t="s">
        <v>21</v>
      </c>
      <c r="E42" s="202" t="s">
        <v>21</v>
      </c>
      <c r="F42" s="202" t="s">
        <v>21</v>
      </c>
      <c r="G42" s="202" t="s">
        <v>21</v>
      </c>
      <c r="H42" s="197" t="s">
        <v>21</v>
      </c>
      <c r="I42" s="197" t="s">
        <v>21</v>
      </c>
      <c r="J42" s="197" t="s">
        <v>21</v>
      </c>
      <c r="K42" s="197" t="s">
        <v>21</v>
      </c>
      <c r="L42" s="197" t="s">
        <v>21</v>
      </c>
      <c r="M42" s="10"/>
      <c r="N42" s="10"/>
    </row>
    <row r="43" spans="1:14" ht="15.75" customHeight="1">
      <c r="A43" s="16" t="s">
        <v>41</v>
      </c>
      <c r="B43" s="212">
        <v>6</v>
      </c>
      <c r="C43" s="213">
        <f>SUM(D43:G43)</f>
        <v>13</v>
      </c>
      <c r="D43" s="205" t="s">
        <v>21</v>
      </c>
      <c r="E43" s="205">
        <v>13</v>
      </c>
      <c r="F43" s="205" t="s">
        <v>21</v>
      </c>
      <c r="G43" s="205" t="s">
        <v>21</v>
      </c>
      <c r="H43" s="208" t="s">
        <v>21</v>
      </c>
      <c r="I43" s="208" t="s">
        <v>21</v>
      </c>
      <c r="J43" s="208">
        <v>7</v>
      </c>
      <c r="K43" s="208" t="s">
        <v>21</v>
      </c>
      <c r="L43" s="208">
        <v>1</v>
      </c>
      <c r="M43" s="10"/>
      <c r="N43" s="10"/>
    </row>
    <row r="44" spans="12:14" ht="15.75" customHeight="1">
      <c r="L44" s="10"/>
      <c r="M44" s="10"/>
      <c r="N44" s="10"/>
    </row>
    <row r="45" spans="12:14" ht="15.75" customHeight="1">
      <c r="L45" s="10"/>
      <c r="M45" s="10"/>
      <c r="N45" s="10"/>
    </row>
    <row r="46" spans="1:14" ht="15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5.75" customHeight="1" thickBo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.75" customHeight="1">
      <c r="A48" s="262" t="s">
        <v>1</v>
      </c>
      <c r="B48" s="265" t="s">
        <v>61</v>
      </c>
      <c r="C48" s="265" t="s">
        <v>62</v>
      </c>
      <c r="D48" s="265" t="s">
        <v>36</v>
      </c>
      <c r="E48" s="265" t="s">
        <v>63</v>
      </c>
      <c r="F48" s="265" t="s">
        <v>64</v>
      </c>
      <c r="G48" s="253" t="s">
        <v>65</v>
      </c>
      <c r="H48" s="253" t="s">
        <v>66</v>
      </c>
      <c r="I48" s="256" t="s">
        <v>67</v>
      </c>
      <c r="J48" s="253" t="s">
        <v>68</v>
      </c>
      <c r="K48" s="258" t="s">
        <v>69</v>
      </c>
      <c r="L48" s="259"/>
      <c r="M48" s="10"/>
      <c r="N48" s="10"/>
    </row>
    <row r="49" spans="1:14" ht="15.75" customHeight="1">
      <c r="A49" s="263"/>
      <c r="B49" s="254"/>
      <c r="C49" s="254"/>
      <c r="D49" s="254"/>
      <c r="E49" s="254"/>
      <c r="F49" s="254"/>
      <c r="G49" s="254"/>
      <c r="H49" s="254"/>
      <c r="I49" s="257"/>
      <c r="J49" s="254"/>
      <c r="K49" s="260"/>
      <c r="L49" s="261"/>
      <c r="M49" s="10"/>
      <c r="N49" s="10"/>
    </row>
    <row r="50" spans="1:14" ht="15.75" customHeight="1">
      <c r="A50" s="264"/>
      <c r="B50" s="35" t="s">
        <v>58</v>
      </c>
      <c r="C50" s="35" t="s">
        <v>58</v>
      </c>
      <c r="D50" s="35" t="s">
        <v>58</v>
      </c>
      <c r="E50" s="35" t="s">
        <v>58</v>
      </c>
      <c r="F50" s="35" t="s">
        <v>70</v>
      </c>
      <c r="G50" s="48" t="s">
        <v>58</v>
      </c>
      <c r="H50" s="35" t="s">
        <v>71</v>
      </c>
      <c r="I50" s="35" t="s">
        <v>72</v>
      </c>
      <c r="J50" s="35" t="s">
        <v>72</v>
      </c>
      <c r="K50" s="245" t="s">
        <v>73</v>
      </c>
      <c r="L50" s="246"/>
      <c r="M50" s="10"/>
      <c r="N50" s="10"/>
    </row>
    <row r="51" spans="1:14" ht="15.75" customHeight="1">
      <c r="A51" s="14" t="s">
        <v>393</v>
      </c>
      <c r="B51" s="160" t="s">
        <v>21</v>
      </c>
      <c r="C51" s="159">
        <v>2</v>
      </c>
      <c r="D51" s="159" t="s">
        <v>21</v>
      </c>
      <c r="E51" s="159" t="s">
        <v>21</v>
      </c>
      <c r="F51" s="159" t="s">
        <v>21</v>
      </c>
      <c r="G51" s="159" t="s">
        <v>21</v>
      </c>
      <c r="H51" s="159" t="s">
        <v>21</v>
      </c>
      <c r="I51" s="159" t="s">
        <v>21</v>
      </c>
      <c r="J51" s="159" t="s">
        <v>21</v>
      </c>
      <c r="K51" s="255">
        <v>3565207</v>
      </c>
      <c r="L51" s="255"/>
      <c r="M51" s="10"/>
      <c r="N51" s="10"/>
    </row>
    <row r="52" spans="1:14" ht="15.75" customHeight="1">
      <c r="A52" s="49" t="s">
        <v>394</v>
      </c>
      <c r="B52" s="160" t="s">
        <v>21</v>
      </c>
      <c r="C52" s="159" t="s">
        <v>21</v>
      </c>
      <c r="D52" s="159" t="s">
        <v>21</v>
      </c>
      <c r="E52" s="159">
        <v>6</v>
      </c>
      <c r="F52" s="159" t="s">
        <v>21</v>
      </c>
      <c r="G52" s="159">
        <v>211</v>
      </c>
      <c r="H52" s="159">
        <v>1</v>
      </c>
      <c r="I52" s="159">
        <v>171</v>
      </c>
      <c r="J52" s="159" t="s">
        <v>21</v>
      </c>
      <c r="K52" s="239">
        <v>5603602</v>
      </c>
      <c r="L52" s="239"/>
      <c r="M52" s="10"/>
      <c r="N52" s="10"/>
    </row>
    <row r="53" spans="1:14" ht="15.75" customHeight="1">
      <c r="A53" s="49" t="s">
        <v>395</v>
      </c>
      <c r="B53" s="160" t="s">
        <v>21</v>
      </c>
      <c r="C53" s="159" t="s">
        <v>21</v>
      </c>
      <c r="D53" s="159">
        <v>45</v>
      </c>
      <c r="E53" s="159" t="s">
        <v>21</v>
      </c>
      <c r="F53" s="159" t="s">
        <v>21</v>
      </c>
      <c r="G53" s="159">
        <v>1113</v>
      </c>
      <c r="H53" s="159" t="s">
        <v>21</v>
      </c>
      <c r="I53" s="159" t="s">
        <v>21</v>
      </c>
      <c r="J53" s="159" t="s">
        <v>21</v>
      </c>
      <c r="K53" s="241">
        <v>7424616</v>
      </c>
      <c r="L53" s="242"/>
      <c r="M53" s="10"/>
      <c r="N53" s="10"/>
    </row>
    <row r="54" spans="1:14" ht="15.75" customHeight="1">
      <c r="A54" s="49" t="s">
        <v>396</v>
      </c>
      <c r="B54" s="161">
        <v>1</v>
      </c>
      <c r="C54" s="164">
        <v>2</v>
      </c>
      <c r="D54" s="164">
        <v>24</v>
      </c>
      <c r="E54" s="165" t="s">
        <v>21</v>
      </c>
      <c r="F54" s="164" t="s">
        <v>21</v>
      </c>
      <c r="G54" s="166" t="s">
        <v>21</v>
      </c>
      <c r="H54" s="165" t="s">
        <v>21</v>
      </c>
      <c r="I54" s="165" t="s">
        <v>21</v>
      </c>
      <c r="J54" s="165" t="s">
        <v>21</v>
      </c>
      <c r="K54" s="241">
        <v>1901388</v>
      </c>
      <c r="L54" s="240"/>
      <c r="M54" s="10"/>
      <c r="N54" s="10"/>
    </row>
    <row r="55" spans="1:14" ht="15.75" customHeight="1">
      <c r="A55" s="152" t="s">
        <v>423</v>
      </c>
      <c r="B55" s="153">
        <f>SUM(B57:B64)</f>
        <v>9</v>
      </c>
      <c r="C55" s="153">
        <f>SUM(C57:C64)</f>
        <v>4</v>
      </c>
      <c r="D55" s="153">
        <f>SUM(D57:D64)</f>
        <v>46</v>
      </c>
      <c r="E55" s="153">
        <f>SUM(E57:E64)</f>
        <v>4</v>
      </c>
      <c r="F55" s="153">
        <f>SUM(F57:F64)</f>
        <v>30</v>
      </c>
      <c r="G55" s="155" t="s">
        <v>21</v>
      </c>
      <c r="H55" s="156" t="s">
        <v>21</v>
      </c>
      <c r="I55" s="153">
        <f>SUM(I57:I64)</f>
        <v>6832</v>
      </c>
      <c r="J55" s="153">
        <f>SUM(J57:J64)</f>
        <v>14</v>
      </c>
      <c r="K55" s="243">
        <f>SUM(K57:L64)</f>
        <v>10759604</v>
      </c>
      <c r="L55" s="244"/>
      <c r="M55" s="10"/>
      <c r="N55" s="10"/>
    </row>
    <row r="56" spans="1:14" ht="15.75" customHeight="1">
      <c r="A56" s="19"/>
      <c r="B56" s="20"/>
      <c r="C56" s="21"/>
      <c r="D56" s="21"/>
      <c r="E56" s="21"/>
      <c r="F56" s="21"/>
      <c r="G56" s="21"/>
      <c r="H56" s="21"/>
      <c r="I56" s="21"/>
      <c r="J56" s="21"/>
      <c r="K56" s="297"/>
      <c r="L56" s="298"/>
      <c r="M56" s="10"/>
      <c r="N56" s="10"/>
    </row>
    <row r="57" spans="1:14" ht="15.75" customHeight="1">
      <c r="A57" s="15" t="s">
        <v>29</v>
      </c>
      <c r="B57" s="160" t="s">
        <v>21</v>
      </c>
      <c r="C57" s="159" t="s">
        <v>21</v>
      </c>
      <c r="D57" s="159" t="s">
        <v>21</v>
      </c>
      <c r="E57" s="159" t="s">
        <v>21</v>
      </c>
      <c r="F57" s="159" t="s">
        <v>21</v>
      </c>
      <c r="G57" s="159" t="s">
        <v>21</v>
      </c>
      <c r="H57" s="159" t="s">
        <v>21</v>
      </c>
      <c r="I57" s="159" t="s">
        <v>21</v>
      </c>
      <c r="J57" s="159" t="s">
        <v>21</v>
      </c>
      <c r="K57" s="239" t="s">
        <v>21</v>
      </c>
      <c r="L57" s="240"/>
      <c r="M57" s="10"/>
      <c r="N57" s="10"/>
    </row>
    <row r="58" spans="1:14" ht="15.75" customHeight="1">
      <c r="A58" s="15" t="s">
        <v>31</v>
      </c>
      <c r="B58" s="160" t="s">
        <v>21</v>
      </c>
      <c r="C58" s="159">
        <v>1</v>
      </c>
      <c r="D58" s="159">
        <v>11</v>
      </c>
      <c r="E58" s="159" t="s">
        <v>21</v>
      </c>
      <c r="F58" s="159" t="s">
        <v>21</v>
      </c>
      <c r="G58" s="159" t="s">
        <v>21</v>
      </c>
      <c r="H58" s="159" t="s">
        <v>21</v>
      </c>
      <c r="I58" s="159" t="s">
        <v>21</v>
      </c>
      <c r="J58" s="159" t="s">
        <v>21</v>
      </c>
      <c r="K58" s="239">
        <v>2115924</v>
      </c>
      <c r="L58" s="240"/>
      <c r="M58" s="10"/>
      <c r="N58" s="10"/>
    </row>
    <row r="59" spans="1:14" ht="15.75" customHeight="1">
      <c r="A59" s="15" t="s">
        <v>32</v>
      </c>
      <c r="B59" s="160">
        <v>1</v>
      </c>
      <c r="C59" s="159" t="s">
        <v>21</v>
      </c>
      <c r="D59" s="159" t="s">
        <v>21</v>
      </c>
      <c r="E59" s="159" t="s">
        <v>21</v>
      </c>
      <c r="F59" s="159" t="s">
        <v>21</v>
      </c>
      <c r="G59" s="159" t="s">
        <v>21</v>
      </c>
      <c r="H59" s="159" t="s">
        <v>21</v>
      </c>
      <c r="I59" s="159" t="s">
        <v>21</v>
      </c>
      <c r="J59" s="159" t="s">
        <v>21</v>
      </c>
      <c r="K59" s="239">
        <v>105000</v>
      </c>
      <c r="L59" s="240"/>
      <c r="M59" s="10"/>
      <c r="N59" s="10"/>
    </row>
    <row r="60" spans="1:14" ht="15.75" customHeight="1">
      <c r="A60" s="15" t="s">
        <v>34</v>
      </c>
      <c r="B60" s="160">
        <v>3</v>
      </c>
      <c r="C60" s="159">
        <v>3</v>
      </c>
      <c r="D60" s="159">
        <v>33</v>
      </c>
      <c r="E60" s="159">
        <v>2</v>
      </c>
      <c r="F60" s="159">
        <v>30</v>
      </c>
      <c r="G60" s="159" t="s">
        <v>21</v>
      </c>
      <c r="H60" s="159" t="s">
        <v>21</v>
      </c>
      <c r="I60" s="159">
        <v>5012</v>
      </c>
      <c r="J60" s="159">
        <v>14</v>
      </c>
      <c r="K60" s="239">
        <v>4776075</v>
      </c>
      <c r="L60" s="240"/>
      <c r="M60" s="10"/>
      <c r="N60" s="10"/>
    </row>
    <row r="61" spans="1:14" ht="15.75" customHeight="1">
      <c r="A61" s="15" t="s">
        <v>36</v>
      </c>
      <c r="B61" s="160" t="s">
        <v>21</v>
      </c>
      <c r="C61" s="159" t="s">
        <v>21</v>
      </c>
      <c r="D61" s="159" t="s">
        <v>21</v>
      </c>
      <c r="E61" s="159" t="s">
        <v>21</v>
      </c>
      <c r="F61" s="159" t="s">
        <v>21</v>
      </c>
      <c r="G61" s="159" t="s">
        <v>21</v>
      </c>
      <c r="H61" s="159" t="s">
        <v>21</v>
      </c>
      <c r="I61" s="159" t="s">
        <v>21</v>
      </c>
      <c r="J61" s="159" t="s">
        <v>21</v>
      </c>
      <c r="K61" s="239">
        <v>1930000</v>
      </c>
      <c r="L61" s="240"/>
      <c r="M61" s="10"/>
      <c r="N61" s="10"/>
    </row>
    <row r="62" spans="1:14" ht="15.75" customHeight="1">
      <c r="A62" s="15" t="s">
        <v>37</v>
      </c>
      <c r="B62" s="160">
        <v>5</v>
      </c>
      <c r="C62" s="159" t="s">
        <v>21</v>
      </c>
      <c r="D62" s="159">
        <v>2</v>
      </c>
      <c r="E62" s="159">
        <v>2</v>
      </c>
      <c r="F62" s="159" t="s">
        <v>21</v>
      </c>
      <c r="G62" s="159" t="s">
        <v>21</v>
      </c>
      <c r="H62" s="159" t="s">
        <v>21</v>
      </c>
      <c r="I62" s="159" t="s">
        <v>21</v>
      </c>
      <c r="J62" s="159" t="s">
        <v>21</v>
      </c>
      <c r="K62" s="239">
        <v>1678473</v>
      </c>
      <c r="L62" s="240"/>
      <c r="M62" s="10"/>
      <c r="N62" s="10"/>
    </row>
    <row r="63" spans="1:14" ht="15.75" customHeight="1">
      <c r="A63" s="15" t="s">
        <v>39</v>
      </c>
      <c r="B63" s="160" t="s">
        <v>21</v>
      </c>
      <c r="C63" s="159" t="s">
        <v>21</v>
      </c>
      <c r="D63" s="159" t="s">
        <v>21</v>
      </c>
      <c r="E63" s="159" t="s">
        <v>21</v>
      </c>
      <c r="F63" s="159" t="s">
        <v>21</v>
      </c>
      <c r="G63" s="159" t="s">
        <v>21</v>
      </c>
      <c r="H63" s="159" t="s">
        <v>21</v>
      </c>
      <c r="I63" s="159" t="s">
        <v>21</v>
      </c>
      <c r="J63" s="159" t="s">
        <v>21</v>
      </c>
      <c r="K63" s="239" t="s">
        <v>21</v>
      </c>
      <c r="L63" s="250"/>
      <c r="M63" s="10"/>
      <c r="N63" s="10"/>
    </row>
    <row r="64" spans="1:14" ht="15.75" customHeight="1">
      <c r="A64" s="16" t="s">
        <v>41</v>
      </c>
      <c r="B64" s="162" t="s">
        <v>21</v>
      </c>
      <c r="C64" s="163" t="s">
        <v>21</v>
      </c>
      <c r="D64" s="163" t="s">
        <v>21</v>
      </c>
      <c r="E64" s="163" t="s">
        <v>21</v>
      </c>
      <c r="F64" s="163" t="s">
        <v>21</v>
      </c>
      <c r="G64" s="163" t="s">
        <v>21</v>
      </c>
      <c r="H64" s="163" t="s">
        <v>21</v>
      </c>
      <c r="I64" s="163">
        <v>1820</v>
      </c>
      <c r="J64" s="163" t="s">
        <v>21</v>
      </c>
      <c r="K64" s="251">
        <v>154132</v>
      </c>
      <c r="L64" s="252"/>
      <c r="M64" s="10"/>
      <c r="N64" s="10"/>
    </row>
    <row r="65" spans="1:14" ht="15" customHeight="1">
      <c r="A65" s="4" t="s">
        <v>74</v>
      </c>
      <c r="M65" s="10"/>
      <c r="N65" s="10"/>
    </row>
    <row r="66" spans="13:14" ht="15.75" customHeight="1">
      <c r="M66" s="10"/>
      <c r="N66" s="10"/>
    </row>
    <row r="67" spans="13:14" ht="15.75" customHeight="1">
      <c r="M67" s="10"/>
      <c r="N67" s="10"/>
    </row>
    <row r="68" ht="15.75" customHeight="1"/>
    <row r="69" ht="15.75" customHeight="1"/>
  </sheetData>
  <sheetProtection/>
  <mergeCells count="73">
    <mergeCell ref="K56:L56"/>
    <mergeCell ref="A2:X2"/>
    <mergeCell ref="A3:M3"/>
    <mergeCell ref="O3:X3"/>
    <mergeCell ref="A5:A7"/>
    <mergeCell ref="B5:B7"/>
    <mergeCell ref="C5:C6"/>
    <mergeCell ref="D5:G5"/>
    <mergeCell ref="H5:M5"/>
    <mergeCell ref="P11:P12"/>
    <mergeCell ref="D6:D7"/>
    <mergeCell ref="E6:E7"/>
    <mergeCell ref="F6:F7"/>
    <mergeCell ref="G6:G7"/>
    <mergeCell ref="H6:H7"/>
    <mergeCell ref="I6:I7"/>
    <mergeCell ref="O5:S5"/>
    <mergeCell ref="Q12:R13"/>
    <mergeCell ref="O16:O19"/>
    <mergeCell ref="J6:J7"/>
    <mergeCell ref="K6:K7"/>
    <mergeCell ref="L6:L7"/>
    <mergeCell ref="M6:M7"/>
    <mergeCell ref="O6:S6"/>
    <mergeCell ref="O7:O15"/>
    <mergeCell ref="P7:S7"/>
    <mergeCell ref="Q8:R9"/>
    <mergeCell ref="Q10:R11"/>
    <mergeCell ref="Q14:R15"/>
    <mergeCell ref="P16:S16"/>
    <mergeCell ref="Q17:R18"/>
    <mergeCell ref="A26:A29"/>
    <mergeCell ref="C26:G26"/>
    <mergeCell ref="C27:C28"/>
    <mergeCell ref="D27:E27"/>
    <mergeCell ref="F27:G27"/>
    <mergeCell ref="D28:D29"/>
    <mergeCell ref="Q19:R19"/>
    <mergeCell ref="P20:S20"/>
    <mergeCell ref="P21:P22"/>
    <mergeCell ref="Q21:R22"/>
    <mergeCell ref="O20:O22"/>
    <mergeCell ref="E28:E29"/>
    <mergeCell ref="F28:F29"/>
    <mergeCell ref="G28:G29"/>
    <mergeCell ref="K48:L49"/>
    <mergeCell ref="A48:A50"/>
    <mergeCell ref="B48:B49"/>
    <mergeCell ref="C48:C49"/>
    <mergeCell ref="D48:D49"/>
    <mergeCell ref="E48:E49"/>
    <mergeCell ref="F48:F49"/>
    <mergeCell ref="G48:G49"/>
    <mergeCell ref="K63:L63"/>
    <mergeCell ref="K64:L64"/>
    <mergeCell ref="K59:L59"/>
    <mergeCell ref="K60:L60"/>
    <mergeCell ref="K61:L61"/>
    <mergeCell ref="H48:H49"/>
    <mergeCell ref="K51:L51"/>
    <mergeCell ref="K52:L52"/>
    <mergeCell ref="I48:I49"/>
    <mergeCell ref="J48:J49"/>
    <mergeCell ref="O30:X30"/>
    <mergeCell ref="K62:L62"/>
    <mergeCell ref="K57:L57"/>
    <mergeCell ref="K58:L58"/>
    <mergeCell ref="K53:L53"/>
    <mergeCell ref="K54:L54"/>
    <mergeCell ref="K55:L55"/>
    <mergeCell ref="K50:L50"/>
    <mergeCell ref="O35:Q35"/>
    <mergeCell ref="O39:Q39"/>
  </mergeCells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zoomScale="70" zoomScaleNormal="70" zoomScalePageLayoutView="0" workbookViewId="0" topLeftCell="D1">
      <selection activeCell="W1" sqref="W1"/>
    </sheetView>
  </sheetViews>
  <sheetFormatPr defaultColWidth="10.59765625" defaultRowHeight="15"/>
  <cols>
    <col min="1" max="1" width="7.59765625" style="4" customWidth="1"/>
    <col min="2" max="2" width="2.09765625" style="4" customWidth="1"/>
    <col min="3" max="3" width="10.59765625" style="4" customWidth="1"/>
    <col min="4" max="4" width="2.09765625" style="4" customWidth="1"/>
    <col min="5" max="5" width="10.59765625" style="4" customWidth="1"/>
    <col min="6" max="10" width="13.59765625" style="4" customWidth="1"/>
    <col min="11" max="11" width="8.19921875" style="4" customWidth="1"/>
    <col min="12" max="12" width="13.59765625" style="4" customWidth="1"/>
    <col min="13" max="13" width="2.09765625" style="4" customWidth="1"/>
    <col min="14" max="14" width="3.59765625" style="4" customWidth="1"/>
    <col min="15" max="15" width="2.09765625" style="4" customWidth="1"/>
    <col min="16" max="16" width="13.09765625" style="4" customWidth="1"/>
    <col min="17" max="17" width="2.09765625" style="4" customWidth="1"/>
    <col min="18" max="18" width="7.59765625" style="4" customWidth="1"/>
    <col min="19" max="23" width="12.59765625" style="4" customWidth="1"/>
    <col min="24" max="16384" width="10.59765625" style="4" customWidth="1"/>
  </cols>
  <sheetData>
    <row r="1" spans="1:23" s="2" customFormat="1" ht="14.25">
      <c r="A1" s="1" t="s">
        <v>133</v>
      </c>
      <c r="B1" s="1"/>
      <c r="W1" s="3" t="s">
        <v>134</v>
      </c>
    </row>
    <row r="2" spans="1:23" s="2" customFormat="1" ht="21" customHeight="1">
      <c r="A2" s="1"/>
      <c r="B2" s="1"/>
      <c r="W2" s="3"/>
    </row>
    <row r="3" spans="1:23" ht="17.25">
      <c r="A3" s="238" t="s">
        <v>135</v>
      </c>
      <c r="B3" s="238"/>
      <c r="C3" s="238"/>
      <c r="D3" s="238"/>
      <c r="E3" s="238"/>
      <c r="F3" s="238"/>
      <c r="G3" s="238"/>
      <c r="H3" s="238"/>
      <c r="I3" s="238"/>
      <c r="J3" s="238"/>
      <c r="K3" s="10"/>
      <c r="L3" s="238" t="s">
        <v>136</v>
      </c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</row>
    <row r="4" spans="3:23" ht="15" thickBot="1">
      <c r="C4" s="5"/>
      <c r="D4" s="5"/>
      <c r="E4" s="5"/>
      <c r="F4" s="5"/>
      <c r="G4" s="5"/>
      <c r="H4" s="5"/>
      <c r="I4" s="5"/>
      <c r="J4" s="7" t="s">
        <v>137</v>
      </c>
      <c r="K4" s="10"/>
      <c r="N4" s="5"/>
      <c r="O4" s="5"/>
      <c r="P4" s="5"/>
      <c r="Q4" s="5"/>
      <c r="R4" s="5"/>
      <c r="S4" s="5"/>
      <c r="T4" s="5"/>
      <c r="U4" s="5"/>
      <c r="V4" s="5"/>
      <c r="W4" s="7" t="s">
        <v>0</v>
      </c>
    </row>
    <row r="5" spans="1:23" ht="14.25">
      <c r="A5" s="290" t="s">
        <v>138</v>
      </c>
      <c r="B5" s="290"/>
      <c r="C5" s="290"/>
      <c r="D5" s="290"/>
      <c r="E5" s="291"/>
      <c r="F5" s="11" t="s">
        <v>139</v>
      </c>
      <c r="G5" s="11" t="s">
        <v>140</v>
      </c>
      <c r="H5" s="11" t="s">
        <v>141</v>
      </c>
      <c r="I5" s="11" t="s">
        <v>142</v>
      </c>
      <c r="J5" s="167" t="s">
        <v>143</v>
      </c>
      <c r="K5" s="10"/>
      <c r="L5" s="290" t="s">
        <v>93</v>
      </c>
      <c r="M5" s="290"/>
      <c r="N5" s="290"/>
      <c r="O5" s="290"/>
      <c r="P5" s="290"/>
      <c r="Q5" s="290"/>
      <c r="R5" s="291"/>
      <c r="S5" s="11" t="s">
        <v>139</v>
      </c>
      <c r="T5" s="11" t="s">
        <v>140</v>
      </c>
      <c r="U5" s="11" t="s">
        <v>141</v>
      </c>
      <c r="V5" s="11" t="s">
        <v>142</v>
      </c>
      <c r="W5" s="167" t="s">
        <v>143</v>
      </c>
    </row>
    <row r="6" spans="1:23" ht="14.25">
      <c r="A6" s="55"/>
      <c r="B6" s="55"/>
      <c r="C6" s="312" t="s">
        <v>94</v>
      </c>
      <c r="D6" s="312"/>
      <c r="E6" s="313"/>
      <c r="F6" s="56">
        <v>32200</v>
      </c>
      <c r="G6" s="56">
        <v>17500</v>
      </c>
      <c r="H6" s="56">
        <v>15600</v>
      </c>
      <c r="I6" s="56">
        <v>53000</v>
      </c>
      <c r="J6" s="56">
        <v>22900</v>
      </c>
      <c r="K6" s="10"/>
      <c r="L6" s="321" t="s">
        <v>144</v>
      </c>
      <c r="M6" s="322"/>
      <c r="N6" s="323"/>
      <c r="O6" s="323"/>
      <c r="P6" s="323"/>
      <c r="Q6" s="323"/>
      <c r="R6" s="324"/>
      <c r="S6" s="56">
        <f>SUM(S8,S9,S24)</f>
        <v>2367753</v>
      </c>
      <c r="T6" s="56">
        <f>SUM(T8,T9,T24)</f>
        <v>5520965</v>
      </c>
      <c r="U6" s="56">
        <f>SUM(U8,U9,U24)</f>
        <v>5518543</v>
      </c>
      <c r="V6" s="56">
        <f>SUM(V8,V9,V24)</f>
        <v>1669473</v>
      </c>
      <c r="W6" s="56">
        <f>SUM(W8,W9,W24)</f>
        <v>8193098</v>
      </c>
    </row>
    <row r="7" spans="1:23" ht="14.25">
      <c r="A7" s="307" t="s">
        <v>95</v>
      </c>
      <c r="B7" s="57"/>
      <c r="C7" s="307" t="s">
        <v>96</v>
      </c>
      <c r="D7" s="307"/>
      <c r="E7" s="311"/>
      <c r="F7" s="59">
        <v>23300</v>
      </c>
      <c r="G7" s="59">
        <v>11600</v>
      </c>
      <c r="H7" s="59">
        <v>11500</v>
      </c>
      <c r="I7" s="59">
        <v>26100</v>
      </c>
      <c r="J7" s="59">
        <v>15400</v>
      </c>
      <c r="K7" s="60"/>
      <c r="L7" s="314" t="s">
        <v>97</v>
      </c>
      <c r="M7" s="172"/>
      <c r="N7" s="312" t="s">
        <v>401</v>
      </c>
      <c r="O7" s="312"/>
      <c r="P7" s="316"/>
      <c r="Q7" s="316"/>
      <c r="R7" s="317"/>
      <c r="S7" s="13">
        <v>4</v>
      </c>
      <c r="T7" s="13">
        <v>3</v>
      </c>
      <c r="U7" s="13">
        <v>4</v>
      </c>
      <c r="V7" s="13">
        <v>3</v>
      </c>
      <c r="W7" s="13">
        <v>4</v>
      </c>
    </row>
    <row r="8" spans="1:23" ht="14.25">
      <c r="A8" s="307"/>
      <c r="B8" s="57"/>
      <c r="C8" s="307" t="s">
        <v>98</v>
      </c>
      <c r="D8" s="307"/>
      <c r="E8" s="311"/>
      <c r="F8" s="59">
        <v>3780</v>
      </c>
      <c r="G8" s="59">
        <v>1940</v>
      </c>
      <c r="H8" s="59">
        <v>1820</v>
      </c>
      <c r="I8" s="59">
        <v>10100</v>
      </c>
      <c r="J8" s="59">
        <v>4270</v>
      </c>
      <c r="K8" s="10"/>
      <c r="L8" s="315"/>
      <c r="M8" s="173"/>
      <c r="N8" s="318" t="s">
        <v>402</v>
      </c>
      <c r="O8" s="318"/>
      <c r="P8" s="319"/>
      <c r="Q8" s="319"/>
      <c r="R8" s="320"/>
      <c r="S8" s="13">
        <v>180486</v>
      </c>
      <c r="T8" s="13">
        <v>603956</v>
      </c>
      <c r="U8" s="13">
        <v>473200</v>
      </c>
      <c r="V8" s="13">
        <v>544210</v>
      </c>
      <c r="W8" s="13">
        <v>2871666</v>
      </c>
    </row>
    <row r="9" spans="1:23" ht="14.25">
      <c r="A9" s="57"/>
      <c r="B9" s="57"/>
      <c r="C9" s="307" t="s">
        <v>99</v>
      </c>
      <c r="D9" s="307"/>
      <c r="E9" s="311"/>
      <c r="F9" s="181">
        <v>2.7</v>
      </c>
      <c r="G9" s="181">
        <v>1.4</v>
      </c>
      <c r="H9" s="181">
        <v>1.3</v>
      </c>
      <c r="I9" s="181">
        <v>7.5</v>
      </c>
      <c r="J9" s="181">
        <v>3.1</v>
      </c>
      <c r="K9" s="10"/>
      <c r="L9" s="61"/>
      <c r="M9" s="61"/>
      <c r="N9" s="307" t="s">
        <v>100</v>
      </c>
      <c r="O9" s="307"/>
      <c r="P9" s="308"/>
      <c r="Q9" s="308"/>
      <c r="R9" s="309"/>
      <c r="S9" s="59">
        <f>SUM(S11,S13,S15,S17,S19,S21,S23)</f>
        <v>30064</v>
      </c>
      <c r="T9" s="59">
        <f>SUM(T11,T13,T15,T17,T19,T21,T23)</f>
        <v>36633</v>
      </c>
      <c r="U9" s="59">
        <f>SUM(U11,U13,U15,U17,U19,U21,U23)</f>
        <v>65669</v>
      </c>
      <c r="V9" s="59">
        <f>SUM(V11,V13,V15,V17,V19,V21,V23)</f>
        <v>35506</v>
      </c>
      <c r="W9" s="59">
        <f>SUM(W11,W13,W15,W17,W19,W21,W23)</f>
        <v>36388</v>
      </c>
    </row>
    <row r="10" spans="1:23" ht="14.25">
      <c r="A10" s="62"/>
      <c r="B10" s="62"/>
      <c r="C10" s="62"/>
      <c r="D10" s="62"/>
      <c r="E10" s="63"/>
      <c r="F10" s="64"/>
      <c r="G10" s="65"/>
      <c r="H10" s="65"/>
      <c r="I10" s="65"/>
      <c r="J10" s="65"/>
      <c r="K10" s="10"/>
      <c r="L10" s="61"/>
      <c r="M10" s="61"/>
      <c r="N10" s="305" t="s">
        <v>101</v>
      </c>
      <c r="O10" s="305"/>
      <c r="P10" s="306"/>
      <c r="Q10" s="171"/>
      <c r="R10" s="169" t="s">
        <v>102</v>
      </c>
      <c r="S10" s="170">
        <v>5</v>
      </c>
      <c r="T10" s="170">
        <v>2</v>
      </c>
      <c r="U10" s="170">
        <v>18</v>
      </c>
      <c r="V10" s="170">
        <v>4</v>
      </c>
      <c r="W10" s="170">
        <v>12</v>
      </c>
    </row>
    <row r="11" spans="1:23" ht="14.25">
      <c r="A11" s="62"/>
      <c r="B11" s="62"/>
      <c r="C11" s="62"/>
      <c r="D11" s="62"/>
      <c r="E11" s="63"/>
      <c r="F11" s="64"/>
      <c r="G11" s="65"/>
      <c r="H11" s="65"/>
      <c r="I11" s="65"/>
      <c r="J11" s="65"/>
      <c r="K11" s="10"/>
      <c r="L11" s="61"/>
      <c r="M11" s="61"/>
      <c r="N11" s="306"/>
      <c r="O11" s="306"/>
      <c r="P11" s="306"/>
      <c r="Q11" s="171"/>
      <c r="R11" s="169" t="s">
        <v>103</v>
      </c>
      <c r="S11" s="170">
        <v>5514</v>
      </c>
      <c r="T11" s="170">
        <v>1897</v>
      </c>
      <c r="U11" s="170">
        <v>20212</v>
      </c>
      <c r="V11" s="170">
        <v>3791</v>
      </c>
      <c r="W11" s="170">
        <v>14480</v>
      </c>
    </row>
    <row r="12" spans="1:23" ht="14.25">
      <c r="A12" s="67"/>
      <c r="B12" s="67"/>
      <c r="C12" s="67"/>
      <c r="D12" s="67"/>
      <c r="E12" s="68"/>
      <c r="F12" s="67"/>
      <c r="G12" s="67"/>
      <c r="H12" s="67"/>
      <c r="I12" s="67"/>
      <c r="J12" s="67"/>
      <c r="K12" s="10"/>
      <c r="L12" s="61"/>
      <c r="M12" s="61"/>
      <c r="N12" s="305" t="s">
        <v>104</v>
      </c>
      <c r="O12" s="305"/>
      <c r="P12" s="306"/>
      <c r="Q12" s="171"/>
      <c r="R12" s="169" t="s">
        <v>102</v>
      </c>
      <c r="S12" s="170" t="s">
        <v>21</v>
      </c>
      <c r="T12" s="170" t="s">
        <v>21</v>
      </c>
      <c r="U12" s="170">
        <v>1</v>
      </c>
      <c r="V12" s="170">
        <v>1</v>
      </c>
      <c r="W12" s="170" t="s">
        <v>21</v>
      </c>
    </row>
    <row r="13" spans="1:23" ht="14.25">
      <c r="A13" s="67"/>
      <c r="B13" s="67"/>
      <c r="C13" s="67"/>
      <c r="D13" s="67"/>
      <c r="E13" s="68"/>
      <c r="F13" s="67"/>
      <c r="G13" s="67"/>
      <c r="H13" s="67"/>
      <c r="I13" s="67"/>
      <c r="J13" s="67"/>
      <c r="K13" s="10"/>
      <c r="L13" s="44"/>
      <c r="M13" s="44"/>
      <c r="N13" s="306"/>
      <c r="O13" s="306"/>
      <c r="P13" s="306"/>
      <c r="Q13" s="171"/>
      <c r="R13" s="169" t="s">
        <v>103</v>
      </c>
      <c r="S13" s="170" t="s">
        <v>21</v>
      </c>
      <c r="T13" s="170" t="s">
        <v>21</v>
      </c>
      <c r="U13" s="170">
        <v>10041</v>
      </c>
      <c r="V13" s="170">
        <v>1649</v>
      </c>
      <c r="W13" s="170" t="s">
        <v>21</v>
      </c>
    </row>
    <row r="14" spans="1:23" ht="14.25">
      <c r="A14" s="62"/>
      <c r="B14" s="62"/>
      <c r="C14" s="327" t="s">
        <v>48</v>
      </c>
      <c r="D14" s="69"/>
      <c r="E14" s="58" t="s">
        <v>105</v>
      </c>
      <c r="F14" s="59">
        <v>25800</v>
      </c>
      <c r="G14" s="59">
        <v>5540</v>
      </c>
      <c r="H14" s="59">
        <v>5100</v>
      </c>
      <c r="I14" s="59">
        <v>33900</v>
      </c>
      <c r="J14" s="59">
        <v>12600</v>
      </c>
      <c r="K14" s="60"/>
      <c r="L14" s="61"/>
      <c r="M14" s="61"/>
      <c r="N14" s="305" t="s">
        <v>106</v>
      </c>
      <c r="O14" s="305"/>
      <c r="P14" s="306"/>
      <c r="Q14" s="171"/>
      <c r="R14" s="169" t="s">
        <v>102</v>
      </c>
      <c r="S14" s="170" t="s">
        <v>21</v>
      </c>
      <c r="T14" s="170">
        <v>1</v>
      </c>
      <c r="U14" s="170">
        <v>7</v>
      </c>
      <c r="V14" s="170">
        <v>2</v>
      </c>
      <c r="W14" s="170">
        <v>3</v>
      </c>
    </row>
    <row r="15" spans="1:23" ht="14.25">
      <c r="A15" s="62"/>
      <c r="B15" s="62"/>
      <c r="C15" s="327"/>
      <c r="D15" s="70"/>
      <c r="E15" s="58" t="s">
        <v>107</v>
      </c>
      <c r="F15" s="59">
        <v>2890</v>
      </c>
      <c r="G15" s="59">
        <v>1090</v>
      </c>
      <c r="H15" s="59">
        <v>1020</v>
      </c>
      <c r="I15" s="59">
        <v>7520</v>
      </c>
      <c r="J15" s="59">
        <v>3240</v>
      </c>
      <c r="K15" s="60"/>
      <c r="L15" s="325" t="s">
        <v>108</v>
      </c>
      <c r="M15" s="44"/>
      <c r="N15" s="306"/>
      <c r="O15" s="306"/>
      <c r="P15" s="306"/>
      <c r="Q15" s="171"/>
      <c r="R15" s="169" t="s">
        <v>103</v>
      </c>
      <c r="S15" s="170" t="s">
        <v>21</v>
      </c>
      <c r="T15" s="170">
        <v>1176</v>
      </c>
      <c r="U15" s="170">
        <v>6573</v>
      </c>
      <c r="V15" s="170">
        <v>1864</v>
      </c>
      <c r="W15" s="170">
        <v>2604</v>
      </c>
    </row>
    <row r="16" spans="1:23" ht="14.25">
      <c r="A16" s="61"/>
      <c r="B16" s="61"/>
      <c r="C16" s="305" t="s">
        <v>109</v>
      </c>
      <c r="D16" s="168"/>
      <c r="E16" s="169" t="s">
        <v>105</v>
      </c>
      <c r="F16" s="170">
        <v>3220</v>
      </c>
      <c r="G16" s="170">
        <v>5180</v>
      </c>
      <c r="H16" s="170">
        <v>5050</v>
      </c>
      <c r="I16" s="170">
        <v>5980</v>
      </c>
      <c r="J16" s="170">
        <v>12500</v>
      </c>
      <c r="K16" s="10"/>
      <c r="L16" s="326"/>
      <c r="M16" s="61"/>
      <c r="N16" s="304" t="s">
        <v>110</v>
      </c>
      <c r="O16" s="304"/>
      <c r="P16" s="310"/>
      <c r="Q16" s="175"/>
      <c r="R16" s="169" t="s">
        <v>102</v>
      </c>
      <c r="S16" s="170" t="s">
        <v>21</v>
      </c>
      <c r="T16" s="170" t="s">
        <v>21</v>
      </c>
      <c r="U16" s="170" t="s">
        <v>21</v>
      </c>
      <c r="V16" s="170" t="s">
        <v>21</v>
      </c>
      <c r="W16" s="170" t="s">
        <v>21</v>
      </c>
    </row>
    <row r="17" spans="1:23" ht="14.25">
      <c r="A17" s="71"/>
      <c r="B17" s="61"/>
      <c r="C17" s="305"/>
      <c r="D17" s="168"/>
      <c r="E17" s="169" t="s">
        <v>107</v>
      </c>
      <c r="F17" s="170">
        <v>563</v>
      </c>
      <c r="G17" s="170">
        <v>960</v>
      </c>
      <c r="H17" s="170">
        <v>989</v>
      </c>
      <c r="I17" s="170">
        <v>1450</v>
      </c>
      <c r="J17" s="170">
        <v>3120</v>
      </c>
      <c r="K17" s="10"/>
      <c r="L17" s="326"/>
      <c r="M17" s="44"/>
      <c r="N17" s="310"/>
      <c r="O17" s="310"/>
      <c r="P17" s="310"/>
      <c r="Q17" s="175"/>
      <c r="R17" s="169" t="s">
        <v>103</v>
      </c>
      <c r="S17" s="170" t="s">
        <v>21</v>
      </c>
      <c r="T17" s="170" t="s">
        <v>21</v>
      </c>
      <c r="U17" s="170" t="s">
        <v>21</v>
      </c>
      <c r="V17" s="170" t="s">
        <v>21</v>
      </c>
      <c r="W17" s="170" t="s">
        <v>21</v>
      </c>
    </row>
    <row r="18" spans="1:23" ht="14.25">
      <c r="A18" s="325" t="s">
        <v>111</v>
      </c>
      <c r="B18" s="61"/>
      <c r="C18" s="305" t="s">
        <v>112</v>
      </c>
      <c r="D18" s="168"/>
      <c r="E18" s="169" t="s">
        <v>105</v>
      </c>
      <c r="F18" s="170">
        <v>208</v>
      </c>
      <c r="G18" s="170">
        <v>362</v>
      </c>
      <c r="H18" s="170">
        <v>40</v>
      </c>
      <c r="I18" s="170" t="s">
        <v>21</v>
      </c>
      <c r="J18" s="170">
        <v>48</v>
      </c>
      <c r="K18" s="10"/>
      <c r="L18" s="61"/>
      <c r="M18" s="61"/>
      <c r="N18" s="305" t="s">
        <v>403</v>
      </c>
      <c r="O18" s="305"/>
      <c r="P18" s="306"/>
      <c r="Q18" s="171"/>
      <c r="R18" s="169" t="s">
        <v>102</v>
      </c>
      <c r="S18" s="170">
        <v>26</v>
      </c>
      <c r="T18" s="170">
        <v>33</v>
      </c>
      <c r="U18" s="170">
        <v>35</v>
      </c>
      <c r="V18" s="170">
        <v>15</v>
      </c>
      <c r="W18" s="170">
        <v>19</v>
      </c>
    </row>
    <row r="19" spans="1:23" ht="14.25">
      <c r="A19" s="326"/>
      <c r="B19" s="61"/>
      <c r="C19" s="305"/>
      <c r="D19" s="168"/>
      <c r="E19" s="169" t="s">
        <v>107</v>
      </c>
      <c r="F19" s="170">
        <v>112</v>
      </c>
      <c r="G19" s="170">
        <v>132</v>
      </c>
      <c r="H19" s="170">
        <v>13</v>
      </c>
      <c r="I19" s="170" t="s">
        <v>21</v>
      </c>
      <c r="J19" s="170">
        <v>19</v>
      </c>
      <c r="K19" s="10"/>
      <c r="L19" s="61"/>
      <c r="M19" s="61"/>
      <c r="N19" s="306"/>
      <c r="O19" s="306"/>
      <c r="P19" s="306"/>
      <c r="Q19" s="171"/>
      <c r="R19" s="169" t="s">
        <v>103</v>
      </c>
      <c r="S19" s="170">
        <v>24550</v>
      </c>
      <c r="T19" s="170">
        <v>33560</v>
      </c>
      <c r="U19" s="170">
        <v>28843</v>
      </c>
      <c r="V19" s="170">
        <v>28202</v>
      </c>
      <c r="W19" s="170">
        <v>18112</v>
      </c>
    </row>
    <row r="20" spans="1:23" ht="14.25">
      <c r="A20" s="61"/>
      <c r="B20" s="61"/>
      <c r="C20" s="305" t="s">
        <v>113</v>
      </c>
      <c r="D20" s="168"/>
      <c r="E20" s="169" t="s">
        <v>105</v>
      </c>
      <c r="F20" s="170" t="s">
        <v>21</v>
      </c>
      <c r="G20" s="170" t="s">
        <v>21</v>
      </c>
      <c r="H20" s="170" t="s">
        <v>21</v>
      </c>
      <c r="I20" s="170">
        <v>1840</v>
      </c>
      <c r="J20" s="170" t="s">
        <v>21</v>
      </c>
      <c r="K20" s="10"/>
      <c r="L20" s="61"/>
      <c r="M20" s="61"/>
      <c r="N20" s="305" t="s">
        <v>404</v>
      </c>
      <c r="O20" s="305"/>
      <c r="P20" s="306"/>
      <c r="Q20" s="171"/>
      <c r="R20" s="169" t="s">
        <v>102</v>
      </c>
      <c r="S20" s="170" t="s">
        <v>21</v>
      </c>
      <c r="T20" s="170" t="s">
        <v>21</v>
      </c>
      <c r="U20" s="170" t="s">
        <v>21</v>
      </c>
      <c r="V20" s="170" t="s">
        <v>21</v>
      </c>
      <c r="W20" s="170" t="s">
        <v>21</v>
      </c>
    </row>
    <row r="21" spans="1:23" ht="14.25">
      <c r="A21" s="61"/>
      <c r="B21" s="61"/>
      <c r="C21" s="305"/>
      <c r="D21" s="168"/>
      <c r="E21" s="169" t="s">
        <v>107</v>
      </c>
      <c r="F21" s="170" t="s">
        <v>21</v>
      </c>
      <c r="G21" s="170" t="s">
        <v>21</v>
      </c>
      <c r="H21" s="170" t="s">
        <v>21</v>
      </c>
      <c r="I21" s="170">
        <v>960</v>
      </c>
      <c r="J21" s="170" t="s">
        <v>21</v>
      </c>
      <c r="K21" s="10"/>
      <c r="L21" s="61"/>
      <c r="M21" s="61"/>
      <c r="N21" s="306"/>
      <c r="O21" s="306"/>
      <c r="P21" s="306"/>
      <c r="Q21" s="171"/>
      <c r="R21" s="169" t="s">
        <v>103</v>
      </c>
      <c r="S21" s="170" t="s">
        <v>21</v>
      </c>
      <c r="T21" s="170" t="s">
        <v>21</v>
      </c>
      <c r="U21" s="170" t="s">
        <v>21</v>
      </c>
      <c r="V21" s="170" t="s">
        <v>21</v>
      </c>
      <c r="W21" s="170" t="s">
        <v>21</v>
      </c>
    </row>
    <row r="22" spans="1:23" ht="14.25">
      <c r="A22" s="61"/>
      <c r="B22" s="61"/>
      <c r="C22" s="305" t="s">
        <v>114</v>
      </c>
      <c r="D22" s="168"/>
      <c r="E22" s="169" t="s">
        <v>105</v>
      </c>
      <c r="F22" s="170">
        <v>22400</v>
      </c>
      <c r="G22" s="170">
        <v>1</v>
      </c>
      <c r="H22" s="170">
        <v>7</v>
      </c>
      <c r="I22" s="170">
        <v>26100</v>
      </c>
      <c r="J22" s="170">
        <v>57</v>
      </c>
      <c r="K22" s="10"/>
      <c r="L22" s="61"/>
      <c r="M22" s="61"/>
      <c r="N22" s="305" t="s">
        <v>405</v>
      </c>
      <c r="O22" s="305"/>
      <c r="P22" s="306"/>
      <c r="Q22" s="171"/>
      <c r="R22" s="169" t="s">
        <v>102</v>
      </c>
      <c r="S22" s="170" t="s">
        <v>21</v>
      </c>
      <c r="T22" s="170" t="s">
        <v>21</v>
      </c>
      <c r="U22" s="170" t="s">
        <v>21</v>
      </c>
      <c r="V22" s="170" t="s">
        <v>21</v>
      </c>
      <c r="W22" s="170">
        <v>1</v>
      </c>
    </row>
    <row r="23" spans="1:23" ht="14.25">
      <c r="A23" s="61"/>
      <c r="B23" s="61"/>
      <c r="C23" s="305"/>
      <c r="D23" s="171"/>
      <c r="E23" s="169" t="s">
        <v>107</v>
      </c>
      <c r="F23" s="170">
        <v>2210</v>
      </c>
      <c r="G23" s="170">
        <v>0</v>
      </c>
      <c r="H23" s="170">
        <v>21</v>
      </c>
      <c r="I23" s="170">
        <v>5110</v>
      </c>
      <c r="J23" s="170">
        <v>98</v>
      </c>
      <c r="K23" s="10"/>
      <c r="L23" s="61"/>
      <c r="M23" s="61"/>
      <c r="N23" s="306"/>
      <c r="O23" s="306"/>
      <c r="P23" s="306"/>
      <c r="Q23" s="171"/>
      <c r="R23" s="169" t="s">
        <v>103</v>
      </c>
      <c r="S23" s="170" t="s">
        <v>21</v>
      </c>
      <c r="T23" s="170" t="s">
        <v>21</v>
      </c>
      <c r="U23" s="170" t="s">
        <v>21</v>
      </c>
      <c r="V23" s="170" t="s">
        <v>21</v>
      </c>
      <c r="W23" s="170">
        <v>1192</v>
      </c>
    </row>
    <row r="24" spans="1:23" ht="14.25">
      <c r="A24" s="61"/>
      <c r="B24" s="61"/>
      <c r="C24" s="61"/>
      <c r="D24" s="61"/>
      <c r="E24" s="19"/>
      <c r="F24" s="31"/>
      <c r="G24" s="72"/>
      <c r="H24" s="72"/>
      <c r="I24" s="72"/>
      <c r="J24" s="72"/>
      <c r="K24" s="10"/>
      <c r="L24" s="61"/>
      <c r="M24" s="73"/>
      <c r="N24" s="307" t="s">
        <v>115</v>
      </c>
      <c r="O24" s="307"/>
      <c r="P24" s="308"/>
      <c r="Q24" s="308"/>
      <c r="R24" s="309"/>
      <c r="S24" s="59">
        <f>SUM(S25,S44)</f>
        <v>2157203</v>
      </c>
      <c r="T24" s="59">
        <f>SUM(T25,T44)</f>
        <v>4880376</v>
      </c>
      <c r="U24" s="59">
        <f>SUM(U25,U44)</f>
        <v>4979674</v>
      </c>
      <c r="V24" s="59">
        <f>SUM(V25,V44)</f>
        <v>1089757</v>
      </c>
      <c r="W24" s="59">
        <f>SUM(W25,W44)</f>
        <v>5285044</v>
      </c>
    </row>
    <row r="25" spans="1:23" ht="14.25">
      <c r="A25" s="61"/>
      <c r="B25" s="61"/>
      <c r="C25" s="61"/>
      <c r="D25" s="61"/>
      <c r="E25" s="19"/>
      <c r="F25" s="31"/>
      <c r="G25" s="72"/>
      <c r="H25" s="72"/>
      <c r="I25" s="72"/>
      <c r="J25" s="72"/>
      <c r="K25" s="10"/>
      <c r="L25" s="61"/>
      <c r="M25" s="61"/>
      <c r="N25" s="62"/>
      <c r="O25" s="62"/>
      <c r="P25" s="307" t="s">
        <v>116</v>
      </c>
      <c r="Q25" s="307"/>
      <c r="R25" s="309"/>
      <c r="S25" s="59">
        <f>SUM(S27,S29,S31,S33,S35,S37,S39,S41,S43)</f>
        <v>1749103</v>
      </c>
      <c r="T25" s="59">
        <f>SUM(T27,T29,T31,T33,T35,T37,T39,T41,T43)</f>
        <v>4116756</v>
      </c>
      <c r="U25" s="59">
        <f>SUM(U27,U29,U31,U33,U35,U37,U39,U41,U43)</f>
        <v>3527333</v>
      </c>
      <c r="V25" s="59">
        <f>SUM(V27,V29,V31,V33,V35,V37,V39,V41,V43)</f>
        <v>795577</v>
      </c>
      <c r="W25" s="59">
        <f>SUM(W27,W29,W31,W33,W35,W37,W39,W41,W43)</f>
        <v>4523446</v>
      </c>
    </row>
    <row r="26" spans="1:23" ht="14.25">
      <c r="A26" s="71"/>
      <c r="B26" s="71"/>
      <c r="C26" s="71"/>
      <c r="D26" s="71"/>
      <c r="E26" s="74"/>
      <c r="F26" s="71"/>
      <c r="G26" s="71"/>
      <c r="H26" s="71"/>
      <c r="I26" s="71"/>
      <c r="J26" s="71"/>
      <c r="K26" s="10"/>
      <c r="L26" s="61"/>
      <c r="M26" s="61"/>
      <c r="N26" s="61"/>
      <c r="O26" s="61"/>
      <c r="P26" s="305" t="s">
        <v>406</v>
      </c>
      <c r="Q26" s="168"/>
      <c r="R26" s="169" t="s">
        <v>102</v>
      </c>
      <c r="S26" s="170">
        <v>10</v>
      </c>
      <c r="T26" s="170">
        <v>29</v>
      </c>
      <c r="U26" s="170">
        <v>175</v>
      </c>
      <c r="V26" s="170">
        <v>12</v>
      </c>
      <c r="W26" s="170">
        <v>65</v>
      </c>
    </row>
    <row r="27" spans="1:23" ht="14.25">
      <c r="A27" s="71"/>
      <c r="B27" s="71"/>
      <c r="C27" s="71"/>
      <c r="D27" s="71"/>
      <c r="E27" s="74"/>
      <c r="F27" s="71"/>
      <c r="G27" s="71"/>
      <c r="H27" s="71"/>
      <c r="I27" s="71"/>
      <c r="J27" s="71"/>
      <c r="K27" s="10"/>
      <c r="L27" s="61"/>
      <c r="M27" s="61"/>
      <c r="N27" s="61"/>
      <c r="O27" s="61"/>
      <c r="P27" s="306"/>
      <c r="Q27" s="171"/>
      <c r="R27" s="169" t="s">
        <v>103</v>
      </c>
      <c r="S27" s="170">
        <v>57808</v>
      </c>
      <c r="T27" s="170">
        <v>201057</v>
      </c>
      <c r="U27" s="170">
        <v>1381312</v>
      </c>
      <c r="V27" s="170">
        <v>118821</v>
      </c>
      <c r="W27" s="170">
        <v>1080265</v>
      </c>
    </row>
    <row r="28" spans="1:23" ht="14.25">
      <c r="A28" s="61"/>
      <c r="B28" s="61"/>
      <c r="C28" s="327" t="s">
        <v>48</v>
      </c>
      <c r="D28" s="69"/>
      <c r="E28" s="58" t="s">
        <v>105</v>
      </c>
      <c r="F28" s="59">
        <v>3530</v>
      </c>
      <c r="G28" s="59">
        <v>5120</v>
      </c>
      <c r="H28" s="59">
        <v>4020</v>
      </c>
      <c r="I28" s="59">
        <v>11600</v>
      </c>
      <c r="J28" s="59">
        <v>4790</v>
      </c>
      <c r="K28" s="60"/>
      <c r="L28" s="61"/>
      <c r="M28" s="61"/>
      <c r="N28" s="31"/>
      <c r="O28" s="31"/>
      <c r="P28" s="305" t="s">
        <v>407</v>
      </c>
      <c r="Q28" s="168"/>
      <c r="R28" s="169" t="s">
        <v>102</v>
      </c>
      <c r="S28" s="170">
        <v>3</v>
      </c>
      <c r="T28" s="170">
        <v>5</v>
      </c>
      <c r="U28" s="170">
        <v>8</v>
      </c>
      <c r="V28" s="170">
        <v>2</v>
      </c>
      <c r="W28" s="170">
        <v>3</v>
      </c>
    </row>
    <row r="29" spans="1:23" ht="14.25">
      <c r="A29" s="61"/>
      <c r="B29" s="61"/>
      <c r="C29" s="327"/>
      <c r="D29" s="70"/>
      <c r="E29" s="58" t="s">
        <v>107</v>
      </c>
      <c r="F29" s="59">
        <v>646</v>
      </c>
      <c r="G29" s="59">
        <v>591</v>
      </c>
      <c r="H29" s="59">
        <v>510</v>
      </c>
      <c r="I29" s="59">
        <v>2020</v>
      </c>
      <c r="J29" s="59">
        <v>613</v>
      </c>
      <c r="K29" s="60"/>
      <c r="L29" s="61"/>
      <c r="M29" s="61"/>
      <c r="N29" s="31"/>
      <c r="O29" s="31"/>
      <c r="P29" s="306"/>
      <c r="Q29" s="171"/>
      <c r="R29" s="169" t="s">
        <v>103</v>
      </c>
      <c r="S29" s="170">
        <v>1171057</v>
      </c>
      <c r="T29" s="170">
        <v>2396147</v>
      </c>
      <c r="U29" s="170">
        <v>1018590</v>
      </c>
      <c r="V29" s="170">
        <v>450595</v>
      </c>
      <c r="W29" s="170">
        <v>695411</v>
      </c>
    </row>
    <row r="30" spans="1:23" ht="14.25">
      <c r="A30" s="57"/>
      <c r="B30" s="61"/>
      <c r="C30" s="305" t="s">
        <v>117</v>
      </c>
      <c r="D30" s="168"/>
      <c r="E30" s="169" t="s">
        <v>105</v>
      </c>
      <c r="F30" s="170">
        <v>597</v>
      </c>
      <c r="G30" s="170">
        <v>1260</v>
      </c>
      <c r="H30" s="170">
        <v>696</v>
      </c>
      <c r="I30" s="170">
        <v>6260</v>
      </c>
      <c r="J30" s="170">
        <v>1570</v>
      </c>
      <c r="K30" s="10"/>
      <c r="L30" s="61"/>
      <c r="M30" s="61"/>
      <c r="N30" s="329" t="s">
        <v>118</v>
      </c>
      <c r="O30" s="31"/>
      <c r="P30" s="305" t="s">
        <v>408</v>
      </c>
      <c r="Q30" s="168"/>
      <c r="R30" s="169" t="s">
        <v>102</v>
      </c>
      <c r="S30" s="170">
        <v>3</v>
      </c>
      <c r="T30" s="170" t="s">
        <v>21</v>
      </c>
      <c r="U30" s="170">
        <v>7</v>
      </c>
      <c r="V30" s="170">
        <v>2</v>
      </c>
      <c r="W30" s="170">
        <v>4</v>
      </c>
    </row>
    <row r="31" spans="1:23" ht="14.25">
      <c r="A31" s="75" t="s">
        <v>119</v>
      </c>
      <c r="B31" s="61"/>
      <c r="C31" s="305"/>
      <c r="D31" s="168"/>
      <c r="E31" s="169" t="s">
        <v>107</v>
      </c>
      <c r="F31" s="170">
        <v>133</v>
      </c>
      <c r="G31" s="170">
        <v>150</v>
      </c>
      <c r="H31" s="170">
        <v>126</v>
      </c>
      <c r="I31" s="170">
        <v>1350</v>
      </c>
      <c r="J31" s="170">
        <v>203</v>
      </c>
      <c r="K31" s="10"/>
      <c r="L31" s="61"/>
      <c r="M31" s="61"/>
      <c r="N31" s="330"/>
      <c r="O31" s="31"/>
      <c r="P31" s="306"/>
      <c r="Q31" s="171"/>
      <c r="R31" s="169" t="s">
        <v>103</v>
      </c>
      <c r="S31" s="170">
        <v>24599</v>
      </c>
      <c r="T31" s="170" t="s">
        <v>21</v>
      </c>
      <c r="U31" s="170">
        <v>195011</v>
      </c>
      <c r="V31" s="170">
        <v>6637</v>
      </c>
      <c r="W31" s="170">
        <v>56250</v>
      </c>
    </row>
    <row r="32" spans="1:23" ht="14.25">
      <c r="A32" s="57"/>
      <c r="B32" s="61"/>
      <c r="C32" s="305" t="s">
        <v>120</v>
      </c>
      <c r="D32" s="168"/>
      <c r="E32" s="169" t="s">
        <v>105</v>
      </c>
      <c r="F32" s="170">
        <v>2750</v>
      </c>
      <c r="G32" s="170">
        <v>3440</v>
      </c>
      <c r="H32" s="170">
        <v>2980</v>
      </c>
      <c r="I32" s="170">
        <v>4200</v>
      </c>
      <c r="J32" s="170">
        <v>2940</v>
      </c>
      <c r="K32" s="10"/>
      <c r="L32" s="61"/>
      <c r="M32" s="61"/>
      <c r="N32" s="330"/>
      <c r="O32" s="31"/>
      <c r="P32" s="304" t="s">
        <v>121</v>
      </c>
      <c r="Q32" s="168"/>
      <c r="R32" s="169" t="s">
        <v>102</v>
      </c>
      <c r="S32" s="170" t="s">
        <v>21</v>
      </c>
      <c r="T32" s="170" t="s">
        <v>21</v>
      </c>
      <c r="U32" s="170">
        <v>1</v>
      </c>
      <c r="V32" s="170" t="s">
        <v>21</v>
      </c>
      <c r="W32" s="170" t="s">
        <v>21</v>
      </c>
    </row>
    <row r="33" spans="1:23" ht="14.25">
      <c r="A33" s="61"/>
      <c r="B33" s="61"/>
      <c r="C33" s="305"/>
      <c r="D33" s="168"/>
      <c r="E33" s="169" t="s">
        <v>107</v>
      </c>
      <c r="F33" s="170">
        <v>488</v>
      </c>
      <c r="G33" s="170">
        <v>418</v>
      </c>
      <c r="H33" s="170">
        <v>354</v>
      </c>
      <c r="I33" s="170">
        <v>561</v>
      </c>
      <c r="J33" s="170">
        <v>387</v>
      </c>
      <c r="K33" s="10"/>
      <c r="L33" s="61"/>
      <c r="M33" s="61"/>
      <c r="N33" s="330"/>
      <c r="O33" s="31"/>
      <c r="P33" s="304"/>
      <c r="Q33" s="168"/>
      <c r="R33" s="169" t="s">
        <v>103</v>
      </c>
      <c r="S33" s="170" t="s">
        <v>21</v>
      </c>
      <c r="T33" s="170" t="s">
        <v>21</v>
      </c>
      <c r="U33" s="170">
        <v>11721</v>
      </c>
      <c r="V33" s="170" t="s">
        <v>21</v>
      </c>
      <c r="W33" s="170" t="s">
        <v>21</v>
      </c>
    </row>
    <row r="34" spans="1:23" ht="14.25">
      <c r="A34" s="61"/>
      <c r="B34" s="61"/>
      <c r="C34" s="305" t="s">
        <v>114</v>
      </c>
      <c r="D34" s="168"/>
      <c r="E34" s="169" t="s">
        <v>105</v>
      </c>
      <c r="F34" s="170">
        <v>187</v>
      </c>
      <c r="G34" s="170">
        <v>424</v>
      </c>
      <c r="H34" s="170">
        <v>342</v>
      </c>
      <c r="I34" s="170">
        <v>1100</v>
      </c>
      <c r="J34" s="170">
        <v>282</v>
      </c>
      <c r="K34" s="10"/>
      <c r="L34" s="71"/>
      <c r="M34" s="71"/>
      <c r="N34" s="330"/>
      <c r="O34" s="31"/>
      <c r="P34" s="304" t="s">
        <v>122</v>
      </c>
      <c r="Q34" s="174"/>
      <c r="R34" s="169" t="s">
        <v>102</v>
      </c>
      <c r="S34" s="170" t="s">
        <v>21</v>
      </c>
      <c r="T34" s="170" t="s">
        <v>21</v>
      </c>
      <c r="U34" s="170" t="s">
        <v>21</v>
      </c>
      <c r="V34" s="170">
        <v>1</v>
      </c>
      <c r="W34" s="170" t="s">
        <v>21</v>
      </c>
    </row>
    <row r="35" spans="1:23" ht="14.25">
      <c r="A35" s="61"/>
      <c r="B35" s="61"/>
      <c r="C35" s="305"/>
      <c r="D35" s="171"/>
      <c r="E35" s="169" t="s">
        <v>107</v>
      </c>
      <c r="F35" s="170">
        <v>25</v>
      </c>
      <c r="G35" s="170">
        <v>23</v>
      </c>
      <c r="H35" s="170">
        <v>30</v>
      </c>
      <c r="I35" s="170">
        <v>110</v>
      </c>
      <c r="J35" s="170">
        <v>23</v>
      </c>
      <c r="K35" s="10"/>
      <c r="L35" s="44"/>
      <c r="M35" s="44"/>
      <c r="N35" s="330"/>
      <c r="O35" s="31"/>
      <c r="P35" s="310"/>
      <c r="Q35" s="175"/>
      <c r="R35" s="169" t="s">
        <v>103</v>
      </c>
      <c r="S35" s="170" t="s">
        <v>21</v>
      </c>
      <c r="T35" s="170" t="s">
        <v>21</v>
      </c>
      <c r="U35" s="170" t="s">
        <v>21</v>
      </c>
      <c r="V35" s="170">
        <v>1961</v>
      </c>
      <c r="W35" s="170" t="s">
        <v>21</v>
      </c>
    </row>
    <row r="36" spans="1:23" ht="14.25">
      <c r="A36" s="61"/>
      <c r="B36" s="61"/>
      <c r="C36" s="61"/>
      <c r="D36" s="61"/>
      <c r="E36" s="19"/>
      <c r="F36" s="31"/>
      <c r="G36" s="72"/>
      <c r="H36" s="72"/>
      <c r="I36" s="72"/>
      <c r="J36" s="72"/>
      <c r="K36" s="10"/>
      <c r="L36" s="61"/>
      <c r="M36" s="61"/>
      <c r="N36" s="330"/>
      <c r="O36" s="31"/>
      <c r="P36" s="305" t="s">
        <v>409</v>
      </c>
      <c r="Q36" s="168"/>
      <c r="R36" s="169" t="s">
        <v>102</v>
      </c>
      <c r="S36" s="170">
        <v>25</v>
      </c>
      <c r="T36" s="170">
        <v>113</v>
      </c>
      <c r="U36" s="170">
        <v>52</v>
      </c>
      <c r="V36" s="170">
        <v>19</v>
      </c>
      <c r="W36" s="170">
        <v>41</v>
      </c>
    </row>
    <row r="37" spans="1:23" ht="14.25">
      <c r="A37" s="61"/>
      <c r="B37" s="61"/>
      <c r="C37" s="61"/>
      <c r="D37" s="61"/>
      <c r="E37" s="19"/>
      <c r="F37" s="31"/>
      <c r="G37" s="72"/>
      <c r="H37" s="72"/>
      <c r="I37" s="72"/>
      <c r="J37" s="72"/>
      <c r="K37" s="10"/>
      <c r="L37" s="44"/>
      <c r="M37" s="44"/>
      <c r="N37" s="330"/>
      <c r="O37" s="61"/>
      <c r="P37" s="306"/>
      <c r="Q37" s="171"/>
      <c r="R37" s="169" t="s">
        <v>103</v>
      </c>
      <c r="S37" s="170">
        <v>235090</v>
      </c>
      <c r="T37" s="170">
        <v>1124275</v>
      </c>
      <c r="U37" s="170">
        <v>635269</v>
      </c>
      <c r="V37" s="170">
        <v>170911</v>
      </c>
      <c r="W37" s="170">
        <v>2038646</v>
      </c>
    </row>
    <row r="38" spans="1:23" ht="14.25">
      <c r="A38" s="71"/>
      <c r="B38" s="71"/>
      <c r="C38" s="71"/>
      <c r="D38" s="71"/>
      <c r="E38" s="74"/>
      <c r="F38" s="71"/>
      <c r="G38" s="71"/>
      <c r="H38" s="71"/>
      <c r="I38" s="71"/>
      <c r="J38" s="71"/>
      <c r="K38" s="10"/>
      <c r="L38" s="325" t="s">
        <v>123</v>
      </c>
      <c r="M38" s="61"/>
      <c r="N38" s="330"/>
      <c r="O38" s="61"/>
      <c r="P38" s="305" t="s">
        <v>410</v>
      </c>
      <c r="Q38" s="168"/>
      <c r="R38" s="169" t="s">
        <v>102</v>
      </c>
      <c r="S38" s="170" t="s">
        <v>21</v>
      </c>
      <c r="T38" s="170" t="s">
        <v>21</v>
      </c>
      <c r="U38" s="170" t="s">
        <v>21</v>
      </c>
      <c r="V38" s="170" t="s">
        <v>21</v>
      </c>
      <c r="W38" s="170">
        <v>2</v>
      </c>
    </row>
    <row r="39" spans="1:23" ht="14.25">
      <c r="A39" s="71"/>
      <c r="B39" s="71"/>
      <c r="C39" s="71"/>
      <c r="D39" s="71"/>
      <c r="E39" s="74"/>
      <c r="F39" s="71"/>
      <c r="G39" s="71"/>
      <c r="H39" s="71"/>
      <c r="I39" s="71"/>
      <c r="J39" s="71"/>
      <c r="K39" s="10"/>
      <c r="L39" s="326"/>
      <c r="M39" s="44"/>
      <c r="N39" s="61"/>
      <c r="O39" s="61"/>
      <c r="P39" s="306"/>
      <c r="Q39" s="171"/>
      <c r="R39" s="169" t="s">
        <v>103</v>
      </c>
      <c r="S39" s="170" t="s">
        <v>21</v>
      </c>
      <c r="T39" s="170" t="s">
        <v>21</v>
      </c>
      <c r="U39" s="170" t="s">
        <v>21</v>
      </c>
      <c r="V39" s="170" t="s">
        <v>21</v>
      </c>
      <c r="W39" s="170">
        <v>48292</v>
      </c>
    </row>
    <row r="40" spans="1:23" ht="14.25">
      <c r="A40" s="61"/>
      <c r="B40" s="61"/>
      <c r="C40" s="327" t="s">
        <v>48</v>
      </c>
      <c r="D40" s="69"/>
      <c r="E40" s="58" t="s">
        <v>105</v>
      </c>
      <c r="F40" s="59">
        <v>2200</v>
      </c>
      <c r="G40" s="59">
        <v>5760</v>
      </c>
      <c r="H40" s="59">
        <v>5210</v>
      </c>
      <c r="I40" s="59">
        <v>6660</v>
      </c>
      <c r="J40" s="59">
        <v>4220</v>
      </c>
      <c r="K40" s="60"/>
      <c r="L40" s="326"/>
      <c r="M40" s="44"/>
      <c r="N40" s="61"/>
      <c r="O40" s="61"/>
      <c r="P40" s="306" t="s">
        <v>124</v>
      </c>
      <c r="Q40" s="171"/>
      <c r="R40" s="169" t="s">
        <v>102</v>
      </c>
      <c r="S40" s="170" t="s">
        <v>21</v>
      </c>
      <c r="T40" s="170">
        <v>1</v>
      </c>
      <c r="U40" s="170" t="s">
        <v>21</v>
      </c>
      <c r="V40" s="170" t="s">
        <v>21</v>
      </c>
      <c r="W40" s="170">
        <v>1</v>
      </c>
    </row>
    <row r="41" spans="1:23" ht="14.25">
      <c r="A41" s="61"/>
      <c r="B41" s="61"/>
      <c r="C41" s="327"/>
      <c r="D41" s="70"/>
      <c r="E41" s="58" t="s">
        <v>107</v>
      </c>
      <c r="F41" s="59">
        <v>108</v>
      </c>
      <c r="G41" s="59">
        <v>167</v>
      </c>
      <c r="H41" s="59">
        <v>178</v>
      </c>
      <c r="I41" s="59">
        <v>337</v>
      </c>
      <c r="J41" s="59">
        <v>139</v>
      </c>
      <c r="K41" s="60"/>
      <c r="L41" s="44"/>
      <c r="M41" s="44"/>
      <c r="N41" s="61"/>
      <c r="O41" s="61"/>
      <c r="P41" s="306"/>
      <c r="Q41" s="171"/>
      <c r="R41" s="169" t="s">
        <v>103</v>
      </c>
      <c r="S41" s="170" t="s">
        <v>21</v>
      </c>
      <c r="T41" s="170">
        <v>65429</v>
      </c>
      <c r="U41" s="170" t="s">
        <v>21</v>
      </c>
      <c r="V41" s="170" t="s">
        <v>21</v>
      </c>
      <c r="W41" s="170">
        <v>2077</v>
      </c>
    </row>
    <row r="42" spans="1:23" ht="14.25">
      <c r="A42" s="61"/>
      <c r="B42" s="61"/>
      <c r="C42" s="305" t="s">
        <v>125</v>
      </c>
      <c r="D42" s="168"/>
      <c r="E42" s="169" t="s">
        <v>105</v>
      </c>
      <c r="F42" s="170">
        <v>316</v>
      </c>
      <c r="G42" s="170">
        <v>929</v>
      </c>
      <c r="H42" s="170">
        <v>713</v>
      </c>
      <c r="I42" s="170">
        <v>921</v>
      </c>
      <c r="J42" s="170">
        <v>658</v>
      </c>
      <c r="K42" s="10"/>
      <c r="L42" s="71"/>
      <c r="M42" s="71"/>
      <c r="N42" s="61"/>
      <c r="O42" s="61"/>
      <c r="P42" s="305" t="s">
        <v>411</v>
      </c>
      <c r="Q42" s="168"/>
      <c r="R42" s="169" t="s">
        <v>102</v>
      </c>
      <c r="S42" s="170">
        <v>4</v>
      </c>
      <c r="T42" s="170">
        <v>5</v>
      </c>
      <c r="U42" s="170">
        <v>3</v>
      </c>
      <c r="V42" s="170">
        <v>1</v>
      </c>
      <c r="W42" s="170">
        <v>6</v>
      </c>
    </row>
    <row r="43" spans="1:23" ht="14.25">
      <c r="A43" s="75" t="s">
        <v>126</v>
      </c>
      <c r="B43" s="61"/>
      <c r="C43" s="305"/>
      <c r="D43" s="168"/>
      <c r="E43" s="169" t="s">
        <v>107</v>
      </c>
      <c r="F43" s="170">
        <v>32</v>
      </c>
      <c r="G43" s="170">
        <v>56</v>
      </c>
      <c r="H43" s="170">
        <v>46</v>
      </c>
      <c r="I43" s="170">
        <v>90</v>
      </c>
      <c r="J43" s="170">
        <v>38</v>
      </c>
      <c r="K43" s="10"/>
      <c r="L43" s="61"/>
      <c r="M43" s="61"/>
      <c r="N43" s="61"/>
      <c r="O43" s="61"/>
      <c r="P43" s="306"/>
      <c r="Q43" s="171"/>
      <c r="R43" s="169" t="s">
        <v>103</v>
      </c>
      <c r="S43" s="170">
        <v>260549</v>
      </c>
      <c r="T43" s="170">
        <v>329848</v>
      </c>
      <c r="U43" s="170">
        <v>285430</v>
      </c>
      <c r="V43" s="170">
        <v>46652</v>
      </c>
      <c r="W43" s="170">
        <v>602505</v>
      </c>
    </row>
    <row r="44" spans="1:23" ht="14.25">
      <c r="A44" s="66"/>
      <c r="B44" s="61"/>
      <c r="C44" s="305" t="s">
        <v>127</v>
      </c>
      <c r="D44" s="168"/>
      <c r="E44" s="169" t="s">
        <v>105</v>
      </c>
      <c r="F44" s="170">
        <v>255</v>
      </c>
      <c r="G44" s="170">
        <v>821</v>
      </c>
      <c r="H44" s="170">
        <v>872</v>
      </c>
      <c r="I44" s="170">
        <v>1140</v>
      </c>
      <c r="J44" s="170">
        <v>437</v>
      </c>
      <c r="K44" s="10"/>
      <c r="L44" s="61"/>
      <c r="M44" s="61"/>
      <c r="N44" s="61"/>
      <c r="O44" s="61"/>
      <c r="P44" s="307" t="s">
        <v>116</v>
      </c>
      <c r="Q44" s="307"/>
      <c r="R44" s="309"/>
      <c r="S44" s="59">
        <f>SUM(S46,S48,S50,S52,S54,S56)</f>
        <v>408100</v>
      </c>
      <c r="T44" s="59">
        <f>SUM(T46,T48,T50,T52,T54,T56)</f>
        <v>763620</v>
      </c>
      <c r="U44" s="59">
        <f>SUM(U46,U48,U50,U52,U54,U56)</f>
        <v>1452341</v>
      </c>
      <c r="V44" s="59">
        <f>SUM(V46,V48,V50,V52,V54,V56)</f>
        <v>294180</v>
      </c>
      <c r="W44" s="59">
        <f>SUM(W46,W48,W50,W52,W54,W56)</f>
        <v>761598</v>
      </c>
    </row>
    <row r="45" spans="1:23" ht="14.25">
      <c r="A45" s="61"/>
      <c r="B45" s="61"/>
      <c r="C45" s="305"/>
      <c r="D45" s="168"/>
      <c r="E45" s="169" t="s">
        <v>107</v>
      </c>
      <c r="F45" s="170">
        <v>8</v>
      </c>
      <c r="G45" s="170">
        <v>37</v>
      </c>
      <c r="H45" s="170">
        <v>45</v>
      </c>
      <c r="I45" s="170">
        <v>82</v>
      </c>
      <c r="J45" s="170">
        <v>18</v>
      </c>
      <c r="K45" s="10"/>
      <c r="L45" s="61"/>
      <c r="M45" s="61"/>
      <c r="N45" s="31"/>
      <c r="O45" s="31"/>
      <c r="P45" s="305" t="s">
        <v>101</v>
      </c>
      <c r="Q45" s="168"/>
      <c r="R45" s="169" t="s">
        <v>102</v>
      </c>
      <c r="S45" s="170">
        <v>33</v>
      </c>
      <c r="T45" s="170">
        <v>6</v>
      </c>
      <c r="U45" s="170">
        <v>163</v>
      </c>
      <c r="V45" s="170">
        <v>13</v>
      </c>
      <c r="W45" s="170">
        <v>50</v>
      </c>
    </row>
    <row r="46" spans="1:23" ht="14.25">
      <c r="A46" s="61"/>
      <c r="B46" s="61"/>
      <c r="C46" s="305" t="s">
        <v>114</v>
      </c>
      <c r="D46" s="168"/>
      <c r="E46" s="169" t="s">
        <v>105</v>
      </c>
      <c r="F46" s="170">
        <v>1630</v>
      </c>
      <c r="G46" s="170">
        <v>4010</v>
      </c>
      <c r="H46" s="170">
        <v>3620</v>
      </c>
      <c r="I46" s="170">
        <v>4600</v>
      </c>
      <c r="J46" s="170">
        <v>3120</v>
      </c>
      <c r="K46" s="10"/>
      <c r="L46" s="61"/>
      <c r="M46" s="61"/>
      <c r="N46" s="31"/>
      <c r="O46" s="31"/>
      <c r="P46" s="306"/>
      <c r="Q46" s="171"/>
      <c r="R46" s="169" t="s">
        <v>103</v>
      </c>
      <c r="S46" s="170">
        <v>141962</v>
      </c>
      <c r="T46" s="170">
        <v>52204</v>
      </c>
      <c r="U46" s="170">
        <v>790797</v>
      </c>
      <c r="V46" s="170">
        <v>97833</v>
      </c>
      <c r="W46" s="170">
        <v>201703</v>
      </c>
    </row>
    <row r="47" spans="1:23" ht="14.25">
      <c r="A47" s="61"/>
      <c r="B47" s="61"/>
      <c r="C47" s="305"/>
      <c r="D47" s="171"/>
      <c r="E47" s="169" t="s">
        <v>107</v>
      </c>
      <c r="F47" s="170">
        <v>68</v>
      </c>
      <c r="G47" s="170">
        <v>74</v>
      </c>
      <c r="H47" s="170">
        <v>87</v>
      </c>
      <c r="I47" s="170">
        <v>165</v>
      </c>
      <c r="J47" s="170">
        <v>83</v>
      </c>
      <c r="K47" s="10"/>
      <c r="L47" s="61"/>
      <c r="M47" s="61"/>
      <c r="N47" s="329" t="s">
        <v>128</v>
      </c>
      <c r="O47" s="31"/>
      <c r="P47" s="305" t="s">
        <v>104</v>
      </c>
      <c r="Q47" s="168"/>
      <c r="R47" s="169" t="s">
        <v>102</v>
      </c>
      <c r="S47" s="170" t="s">
        <v>21</v>
      </c>
      <c r="T47" s="170" t="s">
        <v>21</v>
      </c>
      <c r="U47" s="170" t="s">
        <v>21</v>
      </c>
      <c r="V47" s="170" t="s">
        <v>21</v>
      </c>
      <c r="W47" s="170" t="s">
        <v>21</v>
      </c>
    </row>
    <row r="48" spans="1:23" ht="14.25">
      <c r="A48" s="61"/>
      <c r="B48" s="61"/>
      <c r="C48" s="71"/>
      <c r="D48" s="71"/>
      <c r="E48" s="74"/>
      <c r="F48" s="71"/>
      <c r="G48" s="71"/>
      <c r="H48" s="71"/>
      <c r="I48" s="76"/>
      <c r="J48" s="76"/>
      <c r="K48" s="10"/>
      <c r="L48" s="61"/>
      <c r="M48" s="61"/>
      <c r="N48" s="329"/>
      <c r="O48" s="31"/>
      <c r="P48" s="306"/>
      <c r="Q48" s="171"/>
      <c r="R48" s="169" t="s">
        <v>103</v>
      </c>
      <c r="S48" s="170" t="s">
        <v>21</v>
      </c>
      <c r="T48" s="170" t="s">
        <v>21</v>
      </c>
      <c r="U48" s="170" t="s">
        <v>21</v>
      </c>
      <c r="V48" s="170" t="s">
        <v>21</v>
      </c>
      <c r="W48" s="170" t="s">
        <v>21</v>
      </c>
    </row>
    <row r="49" spans="1:23" ht="14.25">
      <c r="A49" s="61"/>
      <c r="B49" s="61"/>
      <c r="C49" s="71"/>
      <c r="D49" s="71"/>
      <c r="E49" s="74"/>
      <c r="F49" s="71"/>
      <c r="G49" s="71"/>
      <c r="H49" s="71"/>
      <c r="I49" s="76"/>
      <c r="J49" s="76"/>
      <c r="K49" s="10"/>
      <c r="L49" s="61"/>
      <c r="M49" s="61"/>
      <c r="N49" s="329"/>
      <c r="O49" s="31"/>
      <c r="P49" s="304" t="s">
        <v>129</v>
      </c>
      <c r="Q49" s="174"/>
      <c r="R49" s="169" t="s">
        <v>102</v>
      </c>
      <c r="S49" s="170" t="s">
        <v>21</v>
      </c>
      <c r="T49" s="170" t="s">
        <v>21</v>
      </c>
      <c r="U49" s="170" t="s">
        <v>21</v>
      </c>
      <c r="V49" s="170" t="s">
        <v>21</v>
      </c>
      <c r="W49" s="170" t="s">
        <v>21</v>
      </c>
    </row>
    <row r="50" spans="1:23" ht="14.25">
      <c r="A50" s="61"/>
      <c r="B50" s="61"/>
      <c r="C50" s="61"/>
      <c r="D50" s="61"/>
      <c r="E50" s="19"/>
      <c r="F50" s="31"/>
      <c r="G50" s="72"/>
      <c r="H50" s="72"/>
      <c r="I50" s="72"/>
      <c r="J50" s="72"/>
      <c r="K50" s="10"/>
      <c r="L50" s="61"/>
      <c r="M50" s="61"/>
      <c r="N50" s="329"/>
      <c r="O50" s="31"/>
      <c r="P50" s="310"/>
      <c r="Q50" s="175"/>
      <c r="R50" s="169" t="s">
        <v>103</v>
      </c>
      <c r="S50" s="170" t="s">
        <v>21</v>
      </c>
      <c r="T50" s="170" t="s">
        <v>21</v>
      </c>
      <c r="U50" s="170" t="s">
        <v>21</v>
      </c>
      <c r="V50" s="170" t="s">
        <v>21</v>
      </c>
      <c r="W50" s="170" t="s">
        <v>21</v>
      </c>
    </row>
    <row r="51" spans="1:23" ht="14.25">
      <c r="A51" s="71"/>
      <c r="B51" s="71"/>
      <c r="C51" s="71"/>
      <c r="D51" s="71"/>
      <c r="E51" s="74"/>
      <c r="F51" s="71"/>
      <c r="G51" s="71"/>
      <c r="H51" s="71"/>
      <c r="I51" s="71"/>
      <c r="J51" s="71"/>
      <c r="K51" s="10"/>
      <c r="L51" s="61"/>
      <c r="M51" s="61"/>
      <c r="N51" s="329"/>
      <c r="O51" s="31"/>
      <c r="P51" s="305" t="s">
        <v>409</v>
      </c>
      <c r="Q51" s="168"/>
      <c r="R51" s="169" t="s">
        <v>102</v>
      </c>
      <c r="S51" s="170">
        <v>64</v>
      </c>
      <c r="T51" s="170">
        <v>125</v>
      </c>
      <c r="U51" s="170">
        <v>153</v>
      </c>
      <c r="V51" s="170">
        <v>34</v>
      </c>
      <c r="W51" s="170">
        <v>76</v>
      </c>
    </row>
    <row r="52" spans="1:23" ht="14.25">
      <c r="A52" s="307" t="s">
        <v>130</v>
      </c>
      <c r="B52" s="308"/>
      <c r="C52" s="308"/>
      <c r="D52" s="150"/>
      <c r="E52" s="58" t="s">
        <v>105</v>
      </c>
      <c r="F52" s="59">
        <v>634</v>
      </c>
      <c r="G52" s="59">
        <v>1120</v>
      </c>
      <c r="H52" s="59">
        <v>1270</v>
      </c>
      <c r="I52" s="59">
        <v>815</v>
      </c>
      <c r="J52" s="59">
        <v>1290</v>
      </c>
      <c r="K52" s="10"/>
      <c r="L52" s="61"/>
      <c r="M52" s="61"/>
      <c r="N52" s="329"/>
      <c r="O52" s="31"/>
      <c r="P52" s="306"/>
      <c r="Q52" s="171"/>
      <c r="R52" s="169" t="s">
        <v>103</v>
      </c>
      <c r="S52" s="170">
        <v>266138</v>
      </c>
      <c r="T52" s="170">
        <v>711416</v>
      </c>
      <c r="U52" s="170">
        <v>659929</v>
      </c>
      <c r="V52" s="170">
        <v>196347</v>
      </c>
      <c r="W52" s="170">
        <v>559895</v>
      </c>
    </row>
    <row r="53" spans="1:23" ht="14.25">
      <c r="A53" s="319"/>
      <c r="B53" s="319"/>
      <c r="C53" s="319"/>
      <c r="D53" s="151"/>
      <c r="E53" s="77" t="s">
        <v>107</v>
      </c>
      <c r="F53" s="78">
        <v>132</v>
      </c>
      <c r="G53" s="78">
        <v>89</v>
      </c>
      <c r="H53" s="78">
        <v>107</v>
      </c>
      <c r="I53" s="78">
        <v>173</v>
      </c>
      <c r="J53" s="78">
        <v>276</v>
      </c>
      <c r="K53" s="10"/>
      <c r="L53" s="61"/>
      <c r="M53" s="61"/>
      <c r="N53" s="329"/>
      <c r="O53" s="31"/>
      <c r="P53" s="305" t="s">
        <v>410</v>
      </c>
      <c r="Q53" s="168"/>
      <c r="R53" s="169" t="s">
        <v>102</v>
      </c>
      <c r="S53" s="170" t="s">
        <v>21</v>
      </c>
      <c r="T53" s="170" t="s">
        <v>21</v>
      </c>
      <c r="U53" s="170">
        <v>1</v>
      </c>
      <c r="V53" s="170" t="s">
        <v>21</v>
      </c>
      <c r="W53" s="170" t="s">
        <v>21</v>
      </c>
    </row>
    <row r="54" spans="1:23" ht="14.25">
      <c r="A54" s="182" t="s">
        <v>412</v>
      </c>
      <c r="B54" s="79"/>
      <c r="C54" s="79"/>
      <c r="D54" s="79"/>
      <c r="E54" s="79"/>
      <c r="F54" s="31"/>
      <c r="G54" s="31"/>
      <c r="H54" s="31"/>
      <c r="I54" s="31"/>
      <c r="J54" s="31"/>
      <c r="K54" s="10"/>
      <c r="L54" s="61"/>
      <c r="M54" s="61"/>
      <c r="N54" s="61"/>
      <c r="O54" s="61"/>
      <c r="P54" s="306"/>
      <c r="Q54" s="171"/>
      <c r="R54" s="169" t="s">
        <v>103</v>
      </c>
      <c r="S54" s="170" t="s">
        <v>21</v>
      </c>
      <c r="T54" s="170" t="s">
        <v>21</v>
      </c>
      <c r="U54" s="170">
        <v>1615</v>
      </c>
      <c r="V54" s="170" t="s">
        <v>21</v>
      </c>
      <c r="W54" s="170" t="s">
        <v>21</v>
      </c>
    </row>
    <row r="55" spans="1:23" ht="14.25">
      <c r="A55" s="10" t="s">
        <v>131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61"/>
      <c r="M55" s="61"/>
      <c r="N55" s="61"/>
      <c r="O55" s="61"/>
      <c r="P55" s="306" t="s">
        <v>132</v>
      </c>
      <c r="Q55" s="171"/>
      <c r="R55" s="169" t="s">
        <v>102</v>
      </c>
      <c r="S55" s="170" t="s">
        <v>21</v>
      </c>
      <c r="T55" s="170" t="s">
        <v>21</v>
      </c>
      <c r="U55" s="170" t="s">
        <v>21</v>
      </c>
      <c r="V55" s="170" t="s">
        <v>21</v>
      </c>
      <c r="W55" s="170" t="s">
        <v>21</v>
      </c>
    </row>
    <row r="56" spans="1:23" ht="14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80"/>
      <c r="M56" s="80"/>
      <c r="N56" s="80"/>
      <c r="O56" s="80"/>
      <c r="P56" s="328"/>
      <c r="Q56" s="176"/>
      <c r="R56" s="177" t="s">
        <v>103</v>
      </c>
      <c r="S56" s="178" t="s">
        <v>21</v>
      </c>
      <c r="T56" s="178" t="s">
        <v>21</v>
      </c>
      <c r="U56" s="178" t="s">
        <v>21</v>
      </c>
      <c r="V56" s="178" t="s">
        <v>21</v>
      </c>
      <c r="W56" s="178" t="s">
        <v>21</v>
      </c>
    </row>
    <row r="57" spans="1:12" ht="14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4" t="s">
        <v>145</v>
      </c>
    </row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</sheetData>
  <sheetProtection/>
  <mergeCells count="58">
    <mergeCell ref="C20:C21"/>
    <mergeCell ref="C22:C23"/>
    <mergeCell ref="C30:C31"/>
    <mergeCell ref="C28:C29"/>
    <mergeCell ref="C40:C41"/>
    <mergeCell ref="C32:C33"/>
    <mergeCell ref="C42:C43"/>
    <mergeCell ref="C44:C45"/>
    <mergeCell ref="C46:C47"/>
    <mergeCell ref="C34:C35"/>
    <mergeCell ref="L38:L40"/>
    <mergeCell ref="N30:N38"/>
    <mergeCell ref="P55:P56"/>
    <mergeCell ref="P40:P41"/>
    <mergeCell ref="A52:C53"/>
    <mergeCell ref="P45:P46"/>
    <mergeCell ref="P53:P54"/>
    <mergeCell ref="P49:P50"/>
    <mergeCell ref="P47:P48"/>
    <mergeCell ref="P44:R44"/>
    <mergeCell ref="P51:P52"/>
    <mergeCell ref="N47:N53"/>
    <mergeCell ref="C9:E9"/>
    <mergeCell ref="L5:R5"/>
    <mergeCell ref="L6:R6"/>
    <mergeCell ref="A18:A19"/>
    <mergeCell ref="C14:C15"/>
    <mergeCell ref="C16:C17"/>
    <mergeCell ref="C18:C19"/>
    <mergeCell ref="N14:P15"/>
    <mergeCell ref="N16:P17"/>
    <mergeCell ref="L15:L17"/>
    <mergeCell ref="L3:W3"/>
    <mergeCell ref="A3:J3"/>
    <mergeCell ref="A7:A8"/>
    <mergeCell ref="C7:E7"/>
    <mergeCell ref="C8:E8"/>
    <mergeCell ref="A5:E5"/>
    <mergeCell ref="C6:E6"/>
    <mergeCell ref="L7:L8"/>
    <mergeCell ref="N7:R7"/>
    <mergeCell ref="N8:R8"/>
    <mergeCell ref="N9:R9"/>
    <mergeCell ref="P25:R25"/>
    <mergeCell ref="N18:P19"/>
    <mergeCell ref="N10:P11"/>
    <mergeCell ref="N22:P23"/>
    <mergeCell ref="N12:P13"/>
    <mergeCell ref="P32:P33"/>
    <mergeCell ref="N20:P21"/>
    <mergeCell ref="N24:R24"/>
    <mergeCell ref="P38:P39"/>
    <mergeCell ref="P26:P27"/>
    <mergeCell ref="P42:P43"/>
    <mergeCell ref="P28:P29"/>
    <mergeCell ref="P30:P31"/>
    <mergeCell ref="P34:P35"/>
    <mergeCell ref="P36:P37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09"/>
  <sheetViews>
    <sheetView zoomScale="75" zoomScaleNormal="75" zoomScalePageLayoutView="0" workbookViewId="0" topLeftCell="X1">
      <selection activeCell="AQ1" sqref="AQ1"/>
    </sheetView>
  </sheetViews>
  <sheetFormatPr defaultColWidth="10.59765625" defaultRowHeight="15"/>
  <cols>
    <col min="1" max="2" width="2.59765625" style="4" customWidth="1"/>
    <col min="3" max="3" width="22.69921875" style="4" customWidth="1"/>
    <col min="4" max="27" width="7" style="4" customWidth="1"/>
    <col min="28" max="28" width="10.59765625" style="4" customWidth="1"/>
    <col min="29" max="29" width="12.09765625" style="4" customWidth="1"/>
    <col min="30" max="30" width="10.59765625" style="4" customWidth="1"/>
    <col min="31" max="35" width="10.09765625" style="4" customWidth="1"/>
    <col min="36" max="36" width="11.8984375" style="4" customWidth="1"/>
    <col min="37" max="37" width="12.59765625" style="4" customWidth="1"/>
    <col min="38" max="38" width="11.5" style="4" customWidth="1"/>
    <col min="39" max="39" width="12" style="4" customWidth="1"/>
    <col min="40" max="43" width="10.09765625" style="4" customWidth="1"/>
    <col min="44" max="44" width="9.09765625" style="4" customWidth="1"/>
    <col min="45" max="16384" width="10.59765625" style="4" customWidth="1"/>
  </cols>
  <sheetData>
    <row r="1" spans="1:43" s="2" customFormat="1" ht="19.5" customHeight="1">
      <c r="A1" s="1" t="s">
        <v>146</v>
      </c>
      <c r="AQ1" s="3" t="s">
        <v>147</v>
      </c>
    </row>
    <row r="2" spans="1:43" s="2" customFormat="1" ht="19.5" customHeight="1">
      <c r="A2" s="1"/>
      <c r="AQ2" s="3"/>
    </row>
    <row r="3" spans="1:43" ht="19.5" customHeight="1">
      <c r="A3" s="238" t="s">
        <v>148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C3" s="238" t="s">
        <v>149</v>
      </c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</row>
    <row r="4" spans="1:43" ht="19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C4" s="374" t="s">
        <v>150</v>
      </c>
      <c r="AD4" s="374"/>
      <c r="AE4" s="374"/>
      <c r="AF4" s="374"/>
      <c r="AG4" s="374"/>
      <c r="AH4" s="374"/>
      <c r="AI4" s="374"/>
      <c r="AJ4" s="374"/>
      <c r="AK4" s="374"/>
      <c r="AL4" s="374"/>
      <c r="AM4" s="374"/>
      <c r="AN4" s="374"/>
      <c r="AO4" s="374"/>
      <c r="AP4" s="374"/>
      <c r="AQ4" s="374"/>
    </row>
    <row r="5" spans="1:43" ht="18" customHeight="1" thickBot="1">
      <c r="A5" s="8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Q5" s="7" t="s">
        <v>272</v>
      </c>
    </row>
    <row r="6" spans="1:43" ht="18" customHeight="1">
      <c r="A6" s="82"/>
      <c r="B6" s="83"/>
      <c r="C6" s="84"/>
      <c r="D6" s="368" t="s">
        <v>151</v>
      </c>
      <c r="E6" s="331" t="s">
        <v>152</v>
      </c>
      <c r="F6" s="368" t="s">
        <v>153</v>
      </c>
      <c r="G6" s="368" t="s">
        <v>154</v>
      </c>
      <c r="H6" s="368" t="s">
        <v>155</v>
      </c>
      <c r="I6" s="368" t="s">
        <v>156</v>
      </c>
      <c r="J6" s="368" t="s">
        <v>157</v>
      </c>
      <c r="K6" s="368" t="s">
        <v>158</v>
      </c>
      <c r="L6" s="368" t="s">
        <v>159</v>
      </c>
      <c r="M6" s="368" t="s">
        <v>160</v>
      </c>
      <c r="N6" s="372" t="s">
        <v>161</v>
      </c>
      <c r="O6" s="373" t="s">
        <v>162</v>
      </c>
      <c r="P6" s="372" t="s">
        <v>163</v>
      </c>
      <c r="Q6" s="368" t="s">
        <v>164</v>
      </c>
      <c r="R6" s="331" t="s">
        <v>165</v>
      </c>
      <c r="S6" s="368" t="s">
        <v>166</v>
      </c>
      <c r="T6" s="368" t="s">
        <v>167</v>
      </c>
      <c r="U6" s="368" t="s">
        <v>273</v>
      </c>
      <c r="V6" s="368" t="s">
        <v>168</v>
      </c>
      <c r="W6" s="368" t="s">
        <v>169</v>
      </c>
      <c r="X6" s="368" t="s">
        <v>170</v>
      </c>
      <c r="Y6" s="368" t="s">
        <v>171</v>
      </c>
      <c r="Z6" s="368" t="s">
        <v>172</v>
      </c>
      <c r="AA6" s="369" t="s">
        <v>173</v>
      </c>
      <c r="AB6" s="10"/>
      <c r="AC6" s="256" t="s">
        <v>274</v>
      </c>
      <c r="AD6" s="290" t="s">
        <v>275</v>
      </c>
      <c r="AE6" s="290"/>
      <c r="AF6" s="290"/>
      <c r="AG6" s="290"/>
      <c r="AH6" s="290"/>
      <c r="AI6" s="291"/>
      <c r="AJ6" s="360" t="s">
        <v>174</v>
      </c>
      <c r="AK6" s="361"/>
      <c r="AL6" s="361"/>
      <c r="AM6" s="362"/>
      <c r="AN6" s="289" t="s">
        <v>276</v>
      </c>
      <c r="AO6" s="363"/>
      <c r="AP6" s="364"/>
      <c r="AQ6" s="348" t="s">
        <v>175</v>
      </c>
    </row>
    <row r="7" spans="1:43" ht="18" customHeight="1">
      <c r="A7" s="6"/>
      <c r="B7" s="6"/>
      <c r="C7" s="87" t="s">
        <v>176</v>
      </c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70"/>
      <c r="AB7" s="10"/>
      <c r="AC7" s="347"/>
      <c r="AD7" s="35" t="s">
        <v>177</v>
      </c>
      <c r="AE7" s="35" t="s">
        <v>178</v>
      </c>
      <c r="AF7" s="35" t="s">
        <v>179</v>
      </c>
      <c r="AG7" s="35" t="s">
        <v>180</v>
      </c>
      <c r="AH7" s="35" t="s">
        <v>181</v>
      </c>
      <c r="AI7" s="35" t="s">
        <v>114</v>
      </c>
      <c r="AJ7" s="85" t="s">
        <v>182</v>
      </c>
      <c r="AK7" s="86" t="s">
        <v>183</v>
      </c>
      <c r="AL7" s="53" t="s">
        <v>184</v>
      </c>
      <c r="AM7" s="53" t="s">
        <v>185</v>
      </c>
      <c r="AN7" s="53" t="s">
        <v>186</v>
      </c>
      <c r="AO7" s="53" t="s">
        <v>187</v>
      </c>
      <c r="AP7" s="53" t="s">
        <v>188</v>
      </c>
      <c r="AQ7" s="296"/>
    </row>
    <row r="8" spans="1:43" ht="18" customHeight="1">
      <c r="A8" s="6"/>
      <c r="B8" s="6"/>
      <c r="C8" s="87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70"/>
      <c r="AB8" s="10"/>
      <c r="AC8" s="88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</row>
    <row r="9" spans="1:43" ht="18" customHeight="1">
      <c r="A9" s="6"/>
      <c r="B9" s="6"/>
      <c r="C9" s="87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70"/>
      <c r="AB9" s="10"/>
      <c r="AC9" s="14" t="s">
        <v>87</v>
      </c>
      <c r="AD9" s="100">
        <f>SUM(AE9:AI9)</f>
        <v>424</v>
      </c>
      <c r="AE9" s="189">
        <v>217</v>
      </c>
      <c r="AF9" s="189">
        <v>33</v>
      </c>
      <c r="AG9" s="189">
        <v>68</v>
      </c>
      <c r="AH9" s="189">
        <v>1</v>
      </c>
      <c r="AI9" s="189">
        <v>105</v>
      </c>
      <c r="AJ9" s="189">
        <v>105</v>
      </c>
      <c r="AK9" s="189">
        <v>112</v>
      </c>
      <c r="AL9" s="189">
        <v>19</v>
      </c>
      <c r="AM9" s="189">
        <v>46</v>
      </c>
      <c r="AN9" s="189">
        <v>128</v>
      </c>
      <c r="AO9" s="189">
        <v>15</v>
      </c>
      <c r="AP9" s="189">
        <v>22</v>
      </c>
      <c r="AQ9" s="189">
        <v>571</v>
      </c>
    </row>
    <row r="10" spans="1:43" ht="18" customHeight="1">
      <c r="A10" s="6"/>
      <c r="B10" s="6"/>
      <c r="C10" s="87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70"/>
      <c r="AB10" s="10"/>
      <c r="AC10" s="49" t="s">
        <v>416</v>
      </c>
      <c r="AD10" s="100">
        <f>SUM(AE10:AI10)</f>
        <v>414</v>
      </c>
      <c r="AE10" s="189">
        <v>228</v>
      </c>
      <c r="AF10" s="189">
        <v>57</v>
      </c>
      <c r="AG10" s="189">
        <v>48</v>
      </c>
      <c r="AH10" s="189">
        <v>2</v>
      </c>
      <c r="AI10" s="189">
        <v>79</v>
      </c>
      <c r="AJ10" s="189">
        <v>97</v>
      </c>
      <c r="AK10" s="189">
        <v>110</v>
      </c>
      <c r="AL10" s="189">
        <v>16</v>
      </c>
      <c r="AM10" s="189">
        <v>78</v>
      </c>
      <c r="AN10" s="189">
        <v>121</v>
      </c>
      <c r="AO10" s="189">
        <v>15</v>
      </c>
      <c r="AP10" s="189">
        <v>48</v>
      </c>
      <c r="AQ10" s="189">
        <v>545</v>
      </c>
    </row>
    <row r="11" spans="1:43" ht="18" customHeight="1">
      <c r="A11" s="6"/>
      <c r="B11" s="6" t="s">
        <v>189</v>
      </c>
      <c r="C11" s="87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70"/>
      <c r="AB11" s="10"/>
      <c r="AC11" s="49" t="s">
        <v>417</v>
      </c>
      <c r="AD11" s="100">
        <f>SUM(AE11:AI11)</f>
        <v>418</v>
      </c>
      <c r="AE11" s="189">
        <v>246</v>
      </c>
      <c r="AF11" s="189">
        <v>34</v>
      </c>
      <c r="AG11" s="189">
        <v>56</v>
      </c>
      <c r="AH11" s="179" t="s">
        <v>21</v>
      </c>
      <c r="AI11" s="189">
        <v>82</v>
      </c>
      <c r="AJ11" s="189">
        <v>125</v>
      </c>
      <c r="AK11" s="189">
        <v>105</v>
      </c>
      <c r="AL11" s="189">
        <v>28</v>
      </c>
      <c r="AM11" s="189">
        <v>58</v>
      </c>
      <c r="AN11" s="189">
        <v>148</v>
      </c>
      <c r="AO11" s="189">
        <v>17</v>
      </c>
      <c r="AP11" s="189">
        <v>60</v>
      </c>
      <c r="AQ11" s="189">
        <v>697</v>
      </c>
    </row>
    <row r="12" spans="1:43" ht="18" customHeight="1">
      <c r="A12" s="6"/>
      <c r="B12" s="6"/>
      <c r="C12" s="87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71"/>
      <c r="AB12" s="10"/>
      <c r="AC12" s="49" t="s">
        <v>418</v>
      </c>
      <c r="AD12" s="100">
        <f>SUM(AE12:AI12)</f>
        <v>354</v>
      </c>
      <c r="AE12" s="189">
        <v>197</v>
      </c>
      <c r="AF12" s="189">
        <v>34</v>
      </c>
      <c r="AG12" s="189">
        <v>55</v>
      </c>
      <c r="AH12" s="179" t="s">
        <v>21</v>
      </c>
      <c r="AI12" s="189">
        <v>68</v>
      </c>
      <c r="AJ12" s="189">
        <v>95</v>
      </c>
      <c r="AK12" s="189">
        <v>97</v>
      </c>
      <c r="AL12" s="189">
        <v>27</v>
      </c>
      <c r="AM12" s="189">
        <v>48</v>
      </c>
      <c r="AN12" s="189">
        <v>122</v>
      </c>
      <c r="AO12" s="189">
        <v>19</v>
      </c>
      <c r="AP12" s="189">
        <v>42</v>
      </c>
      <c r="AQ12" s="189">
        <v>511</v>
      </c>
    </row>
    <row r="13" spans="1:43" ht="16.5" customHeight="1">
      <c r="A13" s="41"/>
      <c r="B13" s="41"/>
      <c r="C13" s="90"/>
      <c r="D13" s="91" t="s">
        <v>190</v>
      </c>
      <c r="E13" s="92"/>
      <c r="F13" s="92"/>
      <c r="G13" s="92"/>
      <c r="H13" s="92"/>
      <c r="I13" s="92"/>
      <c r="J13" s="92"/>
      <c r="K13" s="183" t="s">
        <v>191</v>
      </c>
      <c r="L13" s="183" t="s">
        <v>192</v>
      </c>
      <c r="M13" s="183" t="s">
        <v>193</v>
      </c>
      <c r="N13" s="92"/>
      <c r="O13" s="92"/>
      <c r="P13" s="92"/>
      <c r="Q13" s="92"/>
      <c r="R13" s="92"/>
      <c r="S13" s="92"/>
      <c r="T13" s="183" t="s">
        <v>193</v>
      </c>
      <c r="U13" s="92"/>
      <c r="V13" s="183" t="s">
        <v>192</v>
      </c>
      <c r="W13" s="92"/>
      <c r="X13" s="120" t="s">
        <v>193</v>
      </c>
      <c r="Y13" s="92"/>
      <c r="Z13" s="183" t="s">
        <v>193</v>
      </c>
      <c r="AA13" s="92"/>
      <c r="AB13" s="10"/>
      <c r="AC13" s="152" t="s">
        <v>437</v>
      </c>
      <c r="AD13" s="216">
        <f>SUM(AE13:AI13)</f>
        <v>357</v>
      </c>
      <c r="AE13" s="187">
        <v>232</v>
      </c>
      <c r="AF13" s="187">
        <v>20</v>
      </c>
      <c r="AG13" s="187">
        <v>37</v>
      </c>
      <c r="AH13" s="188" t="s">
        <v>21</v>
      </c>
      <c r="AI13" s="187">
        <v>68</v>
      </c>
      <c r="AJ13" s="187">
        <v>117</v>
      </c>
      <c r="AK13" s="187">
        <v>110</v>
      </c>
      <c r="AL13" s="187">
        <v>21</v>
      </c>
      <c r="AM13" s="187">
        <v>69</v>
      </c>
      <c r="AN13" s="187">
        <v>140</v>
      </c>
      <c r="AO13" s="187">
        <v>9</v>
      </c>
      <c r="AP13" s="187">
        <v>45</v>
      </c>
      <c r="AQ13" s="187">
        <v>580</v>
      </c>
    </row>
    <row r="14" spans="1:43" ht="16.5" customHeight="1">
      <c r="A14" s="307" t="s">
        <v>414</v>
      </c>
      <c r="B14" s="307"/>
      <c r="C14" s="311"/>
      <c r="D14" s="222">
        <f>SUM(D16,D52,D54,D62,D72,D78,D80,D82,D84,D86,D88,D90,D92,D94,D96,D98,D100,D102)</f>
        <v>1247</v>
      </c>
      <c r="E14" s="39" t="s">
        <v>194</v>
      </c>
      <c r="F14" s="223">
        <f aca="true" t="shared" si="0" ref="F14:AA14">SUM(F16,F52,F54,F62,F72,F78,F80,F82,F84,F86,F88,F90,F92,F94,F96,F98,F100,F102)</f>
        <v>9</v>
      </c>
      <c r="G14" s="223">
        <f t="shared" si="0"/>
        <v>41</v>
      </c>
      <c r="H14" s="223">
        <f t="shared" si="0"/>
        <v>18</v>
      </c>
      <c r="I14" s="223">
        <f t="shared" si="0"/>
        <v>65</v>
      </c>
      <c r="J14" s="223">
        <f t="shared" si="0"/>
        <v>76</v>
      </c>
      <c r="K14" s="223">
        <f t="shared" si="0"/>
        <v>31</v>
      </c>
      <c r="L14" s="223">
        <f t="shared" si="0"/>
        <v>141</v>
      </c>
      <c r="M14" s="223">
        <f t="shared" si="0"/>
        <v>55</v>
      </c>
      <c r="N14" s="223">
        <f t="shared" si="0"/>
        <v>1</v>
      </c>
      <c r="O14" s="39" t="s">
        <v>194</v>
      </c>
      <c r="P14" s="223">
        <f t="shared" si="0"/>
        <v>5</v>
      </c>
      <c r="Q14" s="223">
        <f t="shared" si="0"/>
        <v>2</v>
      </c>
      <c r="R14" s="39" t="s">
        <v>194</v>
      </c>
      <c r="S14" s="223">
        <f t="shared" si="0"/>
        <v>60</v>
      </c>
      <c r="T14" s="223">
        <f t="shared" si="0"/>
        <v>131</v>
      </c>
      <c r="U14" s="223">
        <f t="shared" si="0"/>
        <v>16</v>
      </c>
      <c r="V14" s="223">
        <f t="shared" si="0"/>
        <v>284</v>
      </c>
      <c r="W14" s="223">
        <f t="shared" si="0"/>
        <v>12</v>
      </c>
      <c r="X14" s="223">
        <f t="shared" si="0"/>
        <v>91</v>
      </c>
      <c r="Y14" s="223">
        <f t="shared" si="0"/>
        <v>30</v>
      </c>
      <c r="Z14" s="223">
        <f t="shared" si="0"/>
        <v>100</v>
      </c>
      <c r="AA14" s="223">
        <f t="shared" si="0"/>
        <v>79</v>
      </c>
      <c r="AB14" s="10"/>
      <c r="AC14" s="95"/>
      <c r="AD14" s="96"/>
      <c r="AE14" s="96"/>
      <c r="AF14" s="96"/>
      <c r="AG14" s="96"/>
      <c r="AH14" s="96"/>
      <c r="AI14" s="96"/>
      <c r="AJ14" s="97"/>
      <c r="AK14" s="96"/>
      <c r="AL14" s="96"/>
      <c r="AM14" s="96"/>
      <c r="AN14" s="96"/>
      <c r="AO14" s="96"/>
      <c r="AP14" s="96"/>
      <c r="AQ14" s="96"/>
    </row>
    <row r="15" spans="1:43" ht="16.5" customHeight="1">
      <c r="A15" s="98"/>
      <c r="B15" s="98"/>
      <c r="C15" s="98"/>
      <c r="D15" s="219" t="s">
        <v>191</v>
      </c>
      <c r="E15" s="61"/>
      <c r="F15" s="61"/>
      <c r="G15" s="61"/>
      <c r="H15" s="61"/>
      <c r="I15" s="61"/>
      <c r="J15" s="61"/>
      <c r="K15" s="141" t="s">
        <v>193</v>
      </c>
      <c r="L15" s="31" t="s">
        <v>195</v>
      </c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10"/>
      <c r="AC15" s="99"/>
      <c r="AD15" s="73"/>
      <c r="AE15" s="73"/>
      <c r="AF15" s="73"/>
      <c r="AG15" s="73"/>
      <c r="AH15" s="73"/>
      <c r="AI15" s="73"/>
      <c r="AJ15" s="94"/>
      <c r="AK15" s="73"/>
      <c r="AL15" s="73"/>
      <c r="AM15" s="73"/>
      <c r="AN15" s="73"/>
      <c r="AO15" s="73"/>
      <c r="AP15" s="73"/>
      <c r="AQ15" s="73"/>
    </row>
    <row r="16" spans="1:28" ht="16.5" customHeight="1">
      <c r="A16" s="6"/>
      <c r="B16" s="247" t="s">
        <v>196</v>
      </c>
      <c r="C16" s="335"/>
      <c r="D16" s="100">
        <f>SUM(D18,D20,D22,D24,D26,D28,D30,D32,D34,D36,D38,D40,D42,D44,D46,D48,D50)</f>
        <v>405</v>
      </c>
      <c r="E16" s="7" t="s">
        <v>194</v>
      </c>
      <c r="F16" s="61">
        <f>SUM(F18,F20,F22,F24,F26,F28,F30,F32,F34,F36,F38,F40,F42,F44,F46,F48,F50)</f>
        <v>8</v>
      </c>
      <c r="G16" s="61">
        <f aca="true" t="shared" si="1" ref="G16:AA16">SUM(G18,G20,G22,G24,G26,G28,G30,G32,G34,G36,G38,G40,G42,G44,G46,G48,G50)</f>
        <v>13</v>
      </c>
      <c r="H16" s="61">
        <f t="shared" si="1"/>
        <v>1</v>
      </c>
      <c r="I16" s="61">
        <f t="shared" si="1"/>
        <v>60</v>
      </c>
      <c r="J16" s="61">
        <f t="shared" si="1"/>
        <v>60</v>
      </c>
      <c r="K16" s="61">
        <f t="shared" si="1"/>
        <v>9</v>
      </c>
      <c r="L16" s="61">
        <f t="shared" si="1"/>
        <v>22</v>
      </c>
      <c r="M16" s="61">
        <f t="shared" si="1"/>
        <v>2</v>
      </c>
      <c r="N16" s="61">
        <f t="shared" si="1"/>
        <v>1</v>
      </c>
      <c r="O16" s="7" t="s">
        <v>194</v>
      </c>
      <c r="P16" s="61">
        <f t="shared" si="1"/>
        <v>5</v>
      </c>
      <c r="Q16" s="61">
        <f t="shared" si="1"/>
        <v>1</v>
      </c>
      <c r="R16" s="7" t="s">
        <v>194</v>
      </c>
      <c r="S16" s="61">
        <f t="shared" si="1"/>
        <v>20</v>
      </c>
      <c r="T16" s="61">
        <f t="shared" si="1"/>
        <v>46</v>
      </c>
      <c r="U16" s="61">
        <f t="shared" si="1"/>
        <v>7</v>
      </c>
      <c r="V16" s="61">
        <f t="shared" si="1"/>
        <v>61</v>
      </c>
      <c r="W16" s="61">
        <f t="shared" si="1"/>
        <v>8</v>
      </c>
      <c r="X16" s="61">
        <f t="shared" si="1"/>
        <v>44</v>
      </c>
      <c r="Y16" s="61">
        <f t="shared" si="1"/>
        <v>10</v>
      </c>
      <c r="Z16" s="61">
        <f t="shared" si="1"/>
        <v>9</v>
      </c>
      <c r="AA16" s="61">
        <f t="shared" si="1"/>
        <v>18</v>
      </c>
      <c r="AB16" s="10"/>
    </row>
    <row r="17" spans="1:28" ht="16.5" customHeight="1">
      <c r="A17" s="6"/>
      <c r="B17" s="6"/>
      <c r="C17" s="74"/>
      <c r="D17" s="33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10"/>
    </row>
    <row r="18" spans="1:28" ht="16.5" customHeight="1">
      <c r="A18" s="6"/>
      <c r="B18" s="6"/>
      <c r="C18" s="101" t="s">
        <v>197</v>
      </c>
      <c r="D18" s="100">
        <f>SUM(E18:AA18)</f>
        <v>79</v>
      </c>
      <c r="E18" s="7" t="s">
        <v>198</v>
      </c>
      <c r="F18" s="7" t="s">
        <v>198</v>
      </c>
      <c r="G18" s="7" t="s">
        <v>198</v>
      </c>
      <c r="H18" s="7" t="s">
        <v>198</v>
      </c>
      <c r="I18" s="7" t="s">
        <v>198</v>
      </c>
      <c r="J18" s="7">
        <v>15</v>
      </c>
      <c r="K18" s="7">
        <v>1</v>
      </c>
      <c r="L18" s="7">
        <v>2</v>
      </c>
      <c r="M18" s="7" t="s">
        <v>198</v>
      </c>
      <c r="N18" s="7" t="s">
        <v>198</v>
      </c>
      <c r="O18" s="7" t="s">
        <v>198</v>
      </c>
      <c r="P18" s="7" t="s">
        <v>198</v>
      </c>
      <c r="Q18" s="7" t="s">
        <v>198</v>
      </c>
      <c r="R18" s="7" t="s">
        <v>198</v>
      </c>
      <c r="S18" s="7">
        <v>9</v>
      </c>
      <c r="T18" s="7">
        <v>13</v>
      </c>
      <c r="U18" s="7">
        <v>2</v>
      </c>
      <c r="V18" s="7">
        <v>21</v>
      </c>
      <c r="W18" s="7">
        <v>1</v>
      </c>
      <c r="X18" s="7">
        <v>3</v>
      </c>
      <c r="Y18" s="7">
        <v>4</v>
      </c>
      <c r="Z18" s="7">
        <v>3</v>
      </c>
      <c r="AA18" s="7">
        <v>5</v>
      </c>
      <c r="AB18" s="10"/>
    </row>
    <row r="19" spans="1:27" ht="16.5" customHeight="1">
      <c r="A19" s="71"/>
      <c r="B19" s="71"/>
      <c r="C19" s="102"/>
      <c r="D19" s="33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</row>
    <row r="20" spans="1:27" ht="16.5" customHeight="1" thickBot="1">
      <c r="A20" s="6"/>
      <c r="B20" s="6"/>
      <c r="C20" s="101" t="s">
        <v>277</v>
      </c>
      <c r="D20" s="100">
        <f>SUM(E20:AA20)</f>
        <v>24</v>
      </c>
      <c r="E20" s="7" t="s">
        <v>198</v>
      </c>
      <c r="F20" s="7" t="s">
        <v>198</v>
      </c>
      <c r="G20" s="7" t="s">
        <v>198</v>
      </c>
      <c r="H20" s="7" t="s">
        <v>198</v>
      </c>
      <c r="I20" s="7" t="s">
        <v>198</v>
      </c>
      <c r="J20" s="7">
        <v>11</v>
      </c>
      <c r="K20" s="7">
        <v>1</v>
      </c>
      <c r="L20" s="7">
        <v>1</v>
      </c>
      <c r="M20" s="7" t="s">
        <v>198</v>
      </c>
      <c r="N20" s="7" t="s">
        <v>198</v>
      </c>
      <c r="O20" s="7" t="s">
        <v>198</v>
      </c>
      <c r="P20" s="7" t="s">
        <v>198</v>
      </c>
      <c r="Q20" s="7" t="s">
        <v>198</v>
      </c>
      <c r="R20" s="7" t="s">
        <v>198</v>
      </c>
      <c r="S20" s="7" t="s">
        <v>198</v>
      </c>
      <c r="T20" s="7">
        <v>3</v>
      </c>
      <c r="U20" s="7">
        <v>1</v>
      </c>
      <c r="V20" s="7">
        <v>1</v>
      </c>
      <c r="W20" s="7">
        <v>2</v>
      </c>
      <c r="X20" s="7">
        <v>1</v>
      </c>
      <c r="Y20" s="7" t="s">
        <v>198</v>
      </c>
      <c r="Z20" s="7">
        <v>1</v>
      </c>
      <c r="AA20" s="7">
        <v>2</v>
      </c>
    </row>
    <row r="21" spans="1:43" ht="16.5" customHeight="1">
      <c r="A21" s="6"/>
      <c r="B21" s="6"/>
      <c r="C21" s="103"/>
      <c r="D21" s="33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C21" s="256" t="s">
        <v>278</v>
      </c>
      <c r="AD21" s="367" t="s">
        <v>199</v>
      </c>
      <c r="AE21" s="344"/>
      <c r="AF21" s="256"/>
      <c r="AG21" s="365" t="s">
        <v>200</v>
      </c>
      <c r="AH21" s="344"/>
      <c r="AI21" s="256"/>
      <c r="AJ21" s="258" t="s">
        <v>279</v>
      </c>
      <c r="AK21" s="344"/>
      <c r="AL21" s="344"/>
      <c r="AM21" s="256"/>
      <c r="AN21" s="301" t="s">
        <v>201</v>
      </c>
      <c r="AO21" s="301" t="s">
        <v>202</v>
      </c>
      <c r="AP21" s="301" t="s">
        <v>203</v>
      </c>
      <c r="AQ21" s="348" t="s">
        <v>204</v>
      </c>
    </row>
    <row r="22" spans="1:43" ht="18" customHeight="1">
      <c r="A22" s="6"/>
      <c r="B22" s="6"/>
      <c r="C22" s="184" t="s">
        <v>205</v>
      </c>
      <c r="D22" s="100">
        <f>SUM(E22:AA22)</f>
        <v>3</v>
      </c>
      <c r="E22" s="7" t="s">
        <v>198</v>
      </c>
      <c r="F22" s="7">
        <v>1</v>
      </c>
      <c r="G22" s="7" t="s">
        <v>198</v>
      </c>
      <c r="H22" s="7" t="s">
        <v>198</v>
      </c>
      <c r="I22" s="7" t="s">
        <v>198</v>
      </c>
      <c r="J22" s="7" t="s">
        <v>198</v>
      </c>
      <c r="K22" s="7" t="s">
        <v>198</v>
      </c>
      <c r="L22" s="7" t="s">
        <v>198</v>
      </c>
      <c r="M22" s="7" t="s">
        <v>198</v>
      </c>
      <c r="N22" s="7" t="s">
        <v>198</v>
      </c>
      <c r="O22" s="7" t="s">
        <v>198</v>
      </c>
      <c r="P22" s="7" t="s">
        <v>198</v>
      </c>
      <c r="Q22" s="7" t="s">
        <v>198</v>
      </c>
      <c r="R22" s="7" t="s">
        <v>198</v>
      </c>
      <c r="S22" s="7" t="s">
        <v>198</v>
      </c>
      <c r="T22" s="7" t="s">
        <v>198</v>
      </c>
      <c r="U22" s="7" t="s">
        <v>198</v>
      </c>
      <c r="V22" s="7">
        <v>1</v>
      </c>
      <c r="W22" s="7" t="s">
        <v>198</v>
      </c>
      <c r="X22" s="7">
        <v>1</v>
      </c>
      <c r="Y22" s="7" t="s">
        <v>198</v>
      </c>
      <c r="Z22" s="7" t="s">
        <v>198</v>
      </c>
      <c r="AA22" s="7" t="s">
        <v>198</v>
      </c>
      <c r="AC22" s="366"/>
      <c r="AD22" s="246"/>
      <c r="AE22" s="246"/>
      <c r="AF22" s="342"/>
      <c r="AG22" s="245"/>
      <c r="AH22" s="246"/>
      <c r="AI22" s="342"/>
      <c r="AJ22" s="245"/>
      <c r="AK22" s="246"/>
      <c r="AL22" s="246"/>
      <c r="AM22" s="342"/>
      <c r="AN22" s="302"/>
      <c r="AO22" s="302"/>
      <c r="AP22" s="302"/>
      <c r="AQ22" s="357"/>
    </row>
    <row r="23" spans="1:43" ht="16.5" customHeight="1">
      <c r="A23" s="6"/>
      <c r="B23" s="6"/>
      <c r="C23" s="104"/>
      <c r="D23" s="33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10"/>
      <c r="AC23" s="366"/>
      <c r="AD23" s="294" t="s">
        <v>206</v>
      </c>
      <c r="AE23" s="266" t="s">
        <v>207</v>
      </c>
      <c r="AF23" s="266" t="s">
        <v>173</v>
      </c>
      <c r="AG23" s="266" t="s">
        <v>206</v>
      </c>
      <c r="AH23" s="266" t="s">
        <v>207</v>
      </c>
      <c r="AI23" s="266" t="s">
        <v>173</v>
      </c>
      <c r="AJ23" s="273" t="s">
        <v>280</v>
      </c>
      <c r="AK23" s="273" t="s">
        <v>281</v>
      </c>
      <c r="AL23" s="273" t="s">
        <v>208</v>
      </c>
      <c r="AM23" s="273" t="s">
        <v>114</v>
      </c>
      <c r="AN23" s="302"/>
      <c r="AO23" s="302"/>
      <c r="AP23" s="302"/>
      <c r="AQ23" s="357"/>
    </row>
    <row r="24" spans="1:43" ht="16.5" customHeight="1">
      <c r="A24" s="6"/>
      <c r="B24" s="6"/>
      <c r="C24" s="101" t="s">
        <v>209</v>
      </c>
      <c r="D24" s="100">
        <f>SUM(E24:AA24)</f>
        <v>18</v>
      </c>
      <c r="E24" s="7" t="s">
        <v>198</v>
      </c>
      <c r="F24" s="7" t="s">
        <v>198</v>
      </c>
      <c r="G24" s="7">
        <v>6</v>
      </c>
      <c r="H24" s="7" t="s">
        <v>198</v>
      </c>
      <c r="I24" s="7" t="s">
        <v>198</v>
      </c>
      <c r="J24" s="7">
        <v>4</v>
      </c>
      <c r="K24" s="7" t="s">
        <v>198</v>
      </c>
      <c r="L24" s="7">
        <v>1</v>
      </c>
      <c r="M24" s="7" t="s">
        <v>198</v>
      </c>
      <c r="N24" s="7" t="s">
        <v>198</v>
      </c>
      <c r="O24" s="7" t="s">
        <v>198</v>
      </c>
      <c r="P24" s="7" t="s">
        <v>198</v>
      </c>
      <c r="Q24" s="7" t="s">
        <v>198</v>
      </c>
      <c r="R24" s="7" t="s">
        <v>198</v>
      </c>
      <c r="S24" s="7">
        <v>2</v>
      </c>
      <c r="T24" s="7" t="s">
        <v>198</v>
      </c>
      <c r="U24" s="7" t="s">
        <v>198</v>
      </c>
      <c r="V24" s="7">
        <v>2</v>
      </c>
      <c r="W24" s="7" t="s">
        <v>198</v>
      </c>
      <c r="X24" s="7">
        <v>3</v>
      </c>
      <c r="Y24" s="7" t="s">
        <v>198</v>
      </c>
      <c r="Z24" s="7" t="s">
        <v>198</v>
      </c>
      <c r="AA24" s="7" t="s">
        <v>198</v>
      </c>
      <c r="AB24" s="10"/>
      <c r="AC24" s="342"/>
      <c r="AD24" s="288"/>
      <c r="AE24" s="358"/>
      <c r="AF24" s="358"/>
      <c r="AG24" s="358"/>
      <c r="AH24" s="358"/>
      <c r="AI24" s="358"/>
      <c r="AJ24" s="359"/>
      <c r="AK24" s="359"/>
      <c r="AL24" s="359"/>
      <c r="AM24" s="359"/>
      <c r="AN24" s="105" t="s">
        <v>282</v>
      </c>
      <c r="AO24" s="105" t="s">
        <v>283</v>
      </c>
      <c r="AP24" s="105" t="s">
        <v>284</v>
      </c>
      <c r="AQ24" s="106" t="s">
        <v>285</v>
      </c>
    </row>
    <row r="25" spans="1:43" ht="16.5" customHeight="1">
      <c r="A25" s="6"/>
      <c r="B25" s="6"/>
      <c r="C25" s="107"/>
      <c r="D25" s="33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C25" s="88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</row>
    <row r="26" spans="1:43" ht="16.5" customHeight="1">
      <c r="A26" s="6"/>
      <c r="B26" s="6"/>
      <c r="C26" s="108" t="s">
        <v>210</v>
      </c>
      <c r="D26" s="100">
        <f>SUM(E26:AA26)</f>
        <v>9</v>
      </c>
      <c r="E26" s="7" t="s">
        <v>198</v>
      </c>
      <c r="F26" s="7" t="s">
        <v>198</v>
      </c>
      <c r="G26" s="7">
        <v>5</v>
      </c>
      <c r="H26" s="7" t="s">
        <v>198</v>
      </c>
      <c r="I26" s="7" t="s">
        <v>198</v>
      </c>
      <c r="J26" s="7" t="s">
        <v>198</v>
      </c>
      <c r="K26" s="7" t="s">
        <v>198</v>
      </c>
      <c r="L26" s="7" t="s">
        <v>198</v>
      </c>
      <c r="M26" s="7" t="s">
        <v>198</v>
      </c>
      <c r="N26" s="7" t="s">
        <v>198</v>
      </c>
      <c r="O26" s="7" t="s">
        <v>198</v>
      </c>
      <c r="P26" s="7" t="s">
        <v>198</v>
      </c>
      <c r="Q26" s="7">
        <v>1</v>
      </c>
      <c r="R26" s="7" t="s">
        <v>198</v>
      </c>
      <c r="S26" s="7" t="s">
        <v>198</v>
      </c>
      <c r="T26" s="7" t="s">
        <v>198</v>
      </c>
      <c r="U26" s="7" t="s">
        <v>198</v>
      </c>
      <c r="V26" s="7">
        <v>2</v>
      </c>
      <c r="W26" s="7" t="s">
        <v>198</v>
      </c>
      <c r="X26" s="7">
        <v>1</v>
      </c>
      <c r="Y26" s="7" t="s">
        <v>198</v>
      </c>
      <c r="Z26" s="7" t="s">
        <v>198</v>
      </c>
      <c r="AA26" s="7" t="s">
        <v>198</v>
      </c>
      <c r="AC26" s="14" t="s">
        <v>87</v>
      </c>
      <c r="AD26" s="190" t="s">
        <v>21</v>
      </c>
      <c r="AE26" s="190" t="s">
        <v>21</v>
      </c>
      <c r="AF26" s="190">
        <v>18</v>
      </c>
      <c r="AG26" s="190">
        <v>2</v>
      </c>
      <c r="AH26" s="190">
        <v>2</v>
      </c>
      <c r="AI26" s="190">
        <v>47</v>
      </c>
      <c r="AJ26" s="217">
        <f>SUM(AK26:AM26)</f>
        <v>898751</v>
      </c>
      <c r="AK26" s="191">
        <v>569911</v>
      </c>
      <c r="AL26" s="191">
        <v>300846</v>
      </c>
      <c r="AM26" s="191">
        <v>27994</v>
      </c>
      <c r="AN26" s="191">
        <v>1</v>
      </c>
      <c r="AO26" s="191">
        <v>76</v>
      </c>
      <c r="AP26" s="191">
        <v>643</v>
      </c>
      <c r="AQ26" s="191">
        <v>13774</v>
      </c>
    </row>
    <row r="27" spans="1:43" ht="16.5" customHeight="1">
      <c r="A27" s="6"/>
      <c r="B27" s="6"/>
      <c r="C27" s="104"/>
      <c r="D27" s="33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S27" s="71"/>
      <c r="T27" s="71"/>
      <c r="U27" s="71"/>
      <c r="V27" s="71"/>
      <c r="W27" s="71"/>
      <c r="X27" s="71"/>
      <c r="Y27" s="71"/>
      <c r="Z27" s="71"/>
      <c r="AA27" s="71"/>
      <c r="AC27" s="49" t="s">
        <v>416</v>
      </c>
      <c r="AD27" s="179" t="s">
        <v>21</v>
      </c>
      <c r="AE27" s="179" t="s">
        <v>21</v>
      </c>
      <c r="AF27" s="179">
        <v>20</v>
      </c>
      <c r="AG27" s="179">
        <v>2</v>
      </c>
      <c r="AH27" s="179">
        <v>4</v>
      </c>
      <c r="AI27" s="179">
        <v>39</v>
      </c>
      <c r="AJ27" s="217">
        <f>SUM(AK27:AM27)</f>
        <v>1669307</v>
      </c>
      <c r="AK27" s="191">
        <v>1017746</v>
      </c>
      <c r="AL27" s="191">
        <v>496422</v>
      </c>
      <c r="AM27" s="191">
        <v>155139</v>
      </c>
      <c r="AN27" s="191">
        <v>2</v>
      </c>
      <c r="AO27" s="191">
        <v>48</v>
      </c>
      <c r="AP27" s="191">
        <v>8420</v>
      </c>
      <c r="AQ27" s="191">
        <v>9834</v>
      </c>
    </row>
    <row r="28" spans="1:43" ht="16.5" customHeight="1">
      <c r="A28" s="6"/>
      <c r="B28" s="6"/>
      <c r="C28" s="185" t="s">
        <v>211</v>
      </c>
      <c r="D28" s="100">
        <f>SUM(E28:AA28)</f>
        <v>5</v>
      </c>
      <c r="E28" s="7" t="s">
        <v>198</v>
      </c>
      <c r="F28" s="7" t="s">
        <v>198</v>
      </c>
      <c r="G28" s="7" t="s">
        <v>198</v>
      </c>
      <c r="H28" s="7" t="s">
        <v>198</v>
      </c>
      <c r="I28" s="7">
        <v>1</v>
      </c>
      <c r="J28" s="7">
        <v>4</v>
      </c>
      <c r="K28" s="7" t="s">
        <v>198</v>
      </c>
      <c r="L28" s="7" t="s">
        <v>198</v>
      </c>
      <c r="M28" s="7" t="s">
        <v>198</v>
      </c>
      <c r="N28" s="7" t="s">
        <v>198</v>
      </c>
      <c r="O28" s="7" t="s">
        <v>198</v>
      </c>
      <c r="P28" s="7" t="s">
        <v>198</v>
      </c>
      <c r="Q28" s="7" t="s">
        <v>198</v>
      </c>
      <c r="R28" s="7" t="s">
        <v>198</v>
      </c>
      <c r="S28" s="7" t="s">
        <v>198</v>
      </c>
      <c r="T28" s="7" t="s">
        <v>198</v>
      </c>
      <c r="U28" s="7" t="s">
        <v>198</v>
      </c>
      <c r="V28" s="7" t="s">
        <v>198</v>
      </c>
      <c r="W28" s="7" t="s">
        <v>198</v>
      </c>
      <c r="X28" s="7" t="s">
        <v>198</v>
      </c>
      <c r="Y28" s="7" t="s">
        <v>198</v>
      </c>
      <c r="Z28" s="7" t="s">
        <v>198</v>
      </c>
      <c r="AA28" s="7" t="s">
        <v>198</v>
      </c>
      <c r="AB28" s="10"/>
      <c r="AC28" s="49" t="s">
        <v>417</v>
      </c>
      <c r="AD28" s="179" t="s">
        <v>21</v>
      </c>
      <c r="AE28" s="179" t="s">
        <v>21</v>
      </c>
      <c r="AF28" s="179">
        <v>14</v>
      </c>
      <c r="AG28" s="179">
        <v>3</v>
      </c>
      <c r="AH28" s="179">
        <v>5</v>
      </c>
      <c r="AI28" s="179">
        <v>53</v>
      </c>
      <c r="AJ28" s="217">
        <f>SUM(AK28:AM28)</f>
        <v>1128902</v>
      </c>
      <c r="AK28" s="191">
        <v>641763</v>
      </c>
      <c r="AL28" s="191">
        <v>406038</v>
      </c>
      <c r="AM28" s="191">
        <v>81101</v>
      </c>
      <c r="AN28" s="191" t="s">
        <v>21</v>
      </c>
      <c r="AO28" s="191">
        <v>56</v>
      </c>
      <c r="AP28" s="191">
        <v>433</v>
      </c>
      <c r="AQ28" s="191">
        <v>16399</v>
      </c>
    </row>
    <row r="29" spans="1:43" ht="16.5" customHeight="1">
      <c r="A29" s="6"/>
      <c r="B29" s="6"/>
      <c r="C29" s="104"/>
      <c r="D29" s="33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S29" s="71"/>
      <c r="T29" s="71"/>
      <c r="U29" s="71"/>
      <c r="V29" s="71"/>
      <c r="W29" s="71"/>
      <c r="X29" s="71"/>
      <c r="Y29" s="71"/>
      <c r="Z29" s="71"/>
      <c r="AA29" s="71"/>
      <c r="AB29" s="10"/>
      <c r="AC29" s="49" t="s">
        <v>418</v>
      </c>
      <c r="AD29" s="179" t="s">
        <v>21</v>
      </c>
      <c r="AE29" s="179" t="s">
        <v>21</v>
      </c>
      <c r="AF29" s="179">
        <v>21</v>
      </c>
      <c r="AG29" s="179">
        <v>1</v>
      </c>
      <c r="AH29" s="179">
        <v>2</v>
      </c>
      <c r="AI29" s="179">
        <v>42</v>
      </c>
      <c r="AJ29" s="217">
        <f>SUM(AK29:AM29)</f>
        <v>860134</v>
      </c>
      <c r="AK29" s="191">
        <v>578430</v>
      </c>
      <c r="AL29" s="191">
        <v>238788</v>
      </c>
      <c r="AM29" s="191">
        <v>42916</v>
      </c>
      <c r="AN29" s="191" t="s">
        <v>21</v>
      </c>
      <c r="AO29" s="191">
        <v>55</v>
      </c>
      <c r="AP29" s="191">
        <v>553</v>
      </c>
      <c r="AQ29" s="191">
        <v>10737</v>
      </c>
    </row>
    <row r="30" spans="1:43" ht="16.5" customHeight="1">
      <c r="A30" s="6"/>
      <c r="B30" s="6"/>
      <c r="C30" s="101" t="s">
        <v>286</v>
      </c>
      <c r="D30" s="100">
        <f>SUM(E30:AA30)</f>
        <v>6</v>
      </c>
      <c r="E30" s="7" t="s">
        <v>198</v>
      </c>
      <c r="F30" s="7" t="s">
        <v>198</v>
      </c>
      <c r="G30" s="7" t="s">
        <v>198</v>
      </c>
      <c r="H30" s="7" t="s">
        <v>198</v>
      </c>
      <c r="I30" s="7" t="s">
        <v>198</v>
      </c>
      <c r="J30" s="7">
        <v>4</v>
      </c>
      <c r="K30" s="7" t="s">
        <v>198</v>
      </c>
      <c r="L30" s="7" t="s">
        <v>198</v>
      </c>
      <c r="M30" s="7">
        <v>1</v>
      </c>
      <c r="N30" s="7" t="s">
        <v>198</v>
      </c>
      <c r="O30" s="7" t="s">
        <v>198</v>
      </c>
      <c r="P30" s="7" t="s">
        <v>198</v>
      </c>
      <c r="Q30" s="7" t="s">
        <v>198</v>
      </c>
      <c r="R30" s="7" t="s">
        <v>198</v>
      </c>
      <c r="S30" s="7" t="s">
        <v>198</v>
      </c>
      <c r="T30" s="7" t="s">
        <v>198</v>
      </c>
      <c r="U30" s="7" t="s">
        <v>198</v>
      </c>
      <c r="V30" s="7" t="s">
        <v>198</v>
      </c>
      <c r="W30" s="7" t="s">
        <v>198</v>
      </c>
      <c r="X30" s="7" t="s">
        <v>198</v>
      </c>
      <c r="Y30" s="7">
        <v>1</v>
      </c>
      <c r="Z30" s="7" t="s">
        <v>198</v>
      </c>
      <c r="AA30" s="7" t="s">
        <v>198</v>
      </c>
      <c r="AB30" s="10"/>
      <c r="AC30" s="152" t="s">
        <v>437</v>
      </c>
      <c r="AD30" s="188" t="s">
        <v>21</v>
      </c>
      <c r="AE30" s="188" t="s">
        <v>21</v>
      </c>
      <c r="AF30" s="188">
        <v>9</v>
      </c>
      <c r="AG30" s="188">
        <v>2</v>
      </c>
      <c r="AH30" s="188">
        <v>2</v>
      </c>
      <c r="AI30" s="188">
        <v>40</v>
      </c>
      <c r="AJ30" s="218">
        <f>SUM(AK30:AM30)</f>
        <v>850457</v>
      </c>
      <c r="AK30" s="192">
        <v>631005</v>
      </c>
      <c r="AL30" s="192">
        <v>171823</v>
      </c>
      <c r="AM30" s="192">
        <v>47629</v>
      </c>
      <c r="AN30" s="192" t="s">
        <v>21</v>
      </c>
      <c r="AO30" s="192">
        <v>43</v>
      </c>
      <c r="AP30" s="192">
        <v>319</v>
      </c>
      <c r="AQ30" s="192">
        <v>12108</v>
      </c>
    </row>
    <row r="31" spans="1:43" ht="16.5" customHeight="1">
      <c r="A31" s="6"/>
      <c r="B31" s="6"/>
      <c r="C31" s="101"/>
      <c r="D31" s="195" t="s">
        <v>193</v>
      </c>
      <c r="E31" s="71"/>
      <c r="G31" s="71"/>
      <c r="H31" s="71"/>
      <c r="I31" s="71"/>
      <c r="J31" s="71"/>
      <c r="K31" s="71"/>
      <c r="L31" s="141" t="s">
        <v>193</v>
      </c>
      <c r="M31" s="71"/>
      <c r="N31" s="71"/>
      <c r="O31" s="71"/>
      <c r="P31" s="71"/>
      <c r="Q31" s="71"/>
      <c r="S31" s="71"/>
      <c r="T31" s="71"/>
      <c r="U31" s="71"/>
      <c r="V31" s="71"/>
      <c r="W31" s="71"/>
      <c r="X31" s="71"/>
      <c r="Y31" s="71"/>
      <c r="Z31" s="71"/>
      <c r="AA31" s="71"/>
      <c r="AB31" s="10"/>
      <c r="AC31" s="95"/>
      <c r="AD31" s="109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</row>
    <row r="32" spans="1:32" ht="16.5" customHeight="1">
      <c r="A32" s="6"/>
      <c r="B32" s="6"/>
      <c r="C32" s="101" t="s">
        <v>287</v>
      </c>
      <c r="D32" s="100">
        <f>SUM(E32:AA32)</f>
        <v>19</v>
      </c>
      <c r="E32" s="7" t="s">
        <v>198</v>
      </c>
      <c r="F32" s="7">
        <v>1</v>
      </c>
      <c r="G32" s="7" t="s">
        <v>198</v>
      </c>
      <c r="H32" s="7" t="s">
        <v>198</v>
      </c>
      <c r="I32" s="7">
        <v>1</v>
      </c>
      <c r="J32" s="7">
        <v>6</v>
      </c>
      <c r="K32" s="7" t="s">
        <v>198</v>
      </c>
      <c r="L32" s="7">
        <v>1</v>
      </c>
      <c r="M32" s="7" t="s">
        <v>198</v>
      </c>
      <c r="N32" s="7" t="s">
        <v>198</v>
      </c>
      <c r="O32" s="7" t="s">
        <v>198</v>
      </c>
      <c r="P32" s="7" t="s">
        <v>198</v>
      </c>
      <c r="Q32" s="7" t="s">
        <v>198</v>
      </c>
      <c r="R32" s="7" t="s">
        <v>198</v>
      </c>
      <c r="S32" s="7" t="s">
        <v>198</v>
      </c>
      <c r="T32" s="7" t="s">
        <v>198</v>
      </c>
      <c r="U32" s="7">
        <v>2</v>
      </c>
      <c r="V32" s="7">
        <v>3</v>
      </c>
      <c r="W32" s="7">
        <v>1</v>
      </c>
      <c r="X32" s="7" t="s">
        <v>198</v>
      </c>
      <c r="Y32" s="7" t="s">
        <v>198</v>
      </c>
      <c r="Z32" s="7">
        <v>3</v>
      </c>
      <c r="AA32" s="7">
        <v>1</v>
      </c>
      <c r="AB32" s="10"/>
      <c r="AC32" s="89" t="s">
        <v>74</v>
      </c>
      <c r="AD32" s="89"/>
      <c r="AE32" s="89"/>
      <c r="AF32" s="89"/>
    </row>
    <row r="33" spans="1:28" ht="16.5" customHeight="1">
      <c r="A33" s="6"/>
      <c r="B33" s="6"/>
      <c r="C33" s="101"/>
      <c r="D33" s="195" t="s">
        <v>193</v>
      </c>
      <c r="E33" s="71"/>
      <c r="F33" s="71"/>
      <c r="G33" s="71"/>
      <c r="H33" s="71"/>
      <c r="I33" s="71"/>
      <c r="J33" s="71"/>
      <c r="K33" s="71"/>
      <c r="L33" s="141" t="s">
        <v>193</v>
      </c>
      <c r="M33" s="71"/>
      <c r="N33" s="71"/>
      <c r="O33" s="71"/>
      <c r="P33" s="71"/>
      <c r="Q33" s="71"/>
      <c r="S33" s="71"/>
      <c r="T33" s="71"/>
      <c r="U33" s="71"/>
      <c r="V33" s="71"/>
      <c r="W33" s="71"/>
      <c r="X33" s="71"/>
      <c r="Y33" s="71"/>
      <c r="Z33" s="71"/>
      <c r="AA33" s="71"/>
      <c r="AB33" s="10"/>
    </row>
    <row r="34" spans="1:28" ht="16.5" customHeight="1">
      <c r="A34" s="6"/>
      <c r="B34" s="6"/>
      <c r="C34" s="186" t="s">
        <v>212</v>
      </c>
      <c r="D34" s="100">
        <f>SUM(E34:AA34)</f>
        <v>22</v>
      </c>
      <c r="E34" s="7" t="s">
        <v>198</v>
      </c>
      <c r="F34" s="7">
        <v>1</v>
      </c>
      <c r="G34" s="7" t="s">
        <v>198</v>
      </c>
      <c r="H34" s="7" t="s">
        <v>198</v>
      </c>
      <c r="I34" s="7" t="s">
        <v>198</v>
      </c>
      <c r="J34" s="7">
        <v>5</v>
      </c>
      <c r="K34" s="7">
        <v>2</v>
      </c>
      <c r="L34" s="7">
        <v>2</v>
      </c>
      <c r="M34" s="7" t="s">
        <v>198</v>
      </c>
      <c r="N34" s="7" t="s">
        <v>198</v>
      </c>
      <c r="O34" s="7" t="s">
        <v>198</v>
      </c>
      <c r="P34" s="7" t="s">
        <v>198</v>
      </c>
      <c r="Q34" s="7" t="s">
        <v>198</v>
      </c>
      <c r="R34" s="7" t="s">
        <v>198</v>
      </c>
      <c r="S34" s="7">
        <v>1</v>
      </c>
      <c r="T34" s="7">
        <v>3</v>
      </c>
      <c r="U34" s="7" t="s">
        <v>198</v>
      </c>
      <c r="V34" s="7">
        <v>5</v>
      </c>
      <c r="W34" s="7" t="s">
        <v>198</v>
      </c>
      <c r="X34" s="7">
        <v>3</v>
      </c>
      <c r="Y34" s="7" t="s">
        <v>198</v>
      </c>
      <c r="Z34" s="7" t="s">
        <v>198</v>
      </c>
      <c r="AA34" s="7" t="s">
        <v>198</v>
      </c>
      <c r="AB34" s="10"/>
    </row>
    <row r="35" spans="1:28" ht="16.5" customHeight="1">
      <c r="A35" s="6"/>
      <c r="B35" s="6"/>
      <c r="C35" s="101"/>
      <c r="D35" s="33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S35" s="71"/>
      <c r="T35" s="71"/>
      <c r="U35" s="71"/>
      <c r="V35" s="71"/>
      <c r="W35" s="71"/>
      <c r="X35" s="71"/>
      <c r="Y35" s="71"/>
      <c r="Z35" s="71"/>
      <c r="AA35" s="71"/>
      <c r="AB35" s="10"/>
    </row>
    <row r="36" spans="1:28" ht="16.5" customHeight="1">
      <c r="A36" s="6"/>
      <c r="B36" s="6"/>
      <c r="C36" s="101" t="s">
        <v>288</v>
      </c>
      <c r="D36" s="100">
        <f>SUM(E36:AA36)</f>
        <v>16</v>
      </c>
      <c r="E36" s="7" t="s">
        <v>198</v>
      </c>
      <c r="F36" s="7" t="s">
        <v>198</v>
      </c>
      <c r="G36" s="7" t="s">
        <v>198</v>
      </c>
      <c r="H36" s="7" t="s">
        <v>198</v>
      </c>
      <c r="I36" s="7">
        <v>2</v>
      </c>
      <c r="J36" s="7">
        <v>2</v>
      </c>
      <c r="K36" s="7">
        <v>1</v>
      </c>
      <c r="L36" s="7">
        <v>1</v>
      </c>
      <c r="M36" s="7" t="s">
        <v>198</v>
      </c>
      <c r="N36" s="7" t="s">
        <v>198</v>
      </c>
      <c r="O36" s="7" t="s">
        <v>198</v>
      </c>
      <c r="P36" s="7" t="s">
        <v>198</v>
      </c>
      <c r="Q36" s="7" t="s">
        <v>198</v>
      </c>
      <c r="R36" s="7" t="s">
        <v>198</v>
      </c>
      <c r="S36" s="7" t="s">
        <v>198</v>
      </c>
      <c r="T36" s="7">
        <v>5</v>
      </c>
      <c r="U36" s="7">
        <v>1</v>
      </c>
      <c r="V36" s="7" t="s">
        <v>198</v>
      </c>
      <c r="W36" s="7" t="s">
        <v>198</v>
      </c>
      <c r="X36" s="7">
        <v>4</v>
      </c>
      <c r="Y36" s="7" t="s">
        <v>198</v>
      </c>
      <c r="Z36" s="7" t="s">
        <v>198</v>
      </c>
      <c r="AA36" s="7" t="s">
        <v>198</v>
      </c>
      <c r="AB36" s="10"/>
    </row>
    <row r="37" spans="1:42" ht="16.5" customHeight="1">
      <c r="A37" s="6"/>
      <c r="B37" s="6"/>
      <c r="C37" s="101"/>
      <c r="D37" s="33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10"/>
      <c r="AC37" s="238" t="s">
        <v>289</v>
      </c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</row>
    <row r="38" spans="1:42" ht="16.5" customHeight="1">
      <c r="A38" s="6"/>
      <c r="B38" s="6"/>
      <c r="C38" s="101" t="s">
        <v>290</v>
      </c>
      <c r="D38" s="100">
        <f>SUM(E38:AA38)</f>
        <v>5</v>
      </c>
      <c r="E38" s="7" t="s">
        <v>198</v>
      </c>
      <c r="F38" s="7" t="s">
        <v>198</v>
      </c>
      <c r="G38" s="7" t="s">
        <v>198</v>
      </c>
      <c r="H38" s="7" t="s">
        <v>198</v>
      </c>
      <c r="I38" s="7">
        <v>1</v>
      </c>
      <c r="J38" s="7" t="s">
        <v>198</v>
      </c>
      <c r="K38" s="7" t="s">
        <v>198</v>
      </c>
      <c r="L38" s="7">
        <v>1</v>
      </c>
      <c r="M38" s="7" t="s">
        <v>198</v>
      </c>
      <c r="N38" s="7" t="s">
        <v>198</v>
      </c>
      <c r="O38" s="7" t="s">
        <v>198</v>
      </c>
      <c r="P38" s="7" t="s">
        <v>198</v>
      </c>
      <c r="Q38" s="7" t="s">
        <v>198</v>
      </c>
      <c r="R38" s="7" t="s">
        <v>198</v>
      </c>
      <c r="S38" s="7" t="s">
        <v>198</v>
      </c>
      <c r="T38" s="7" t="s">
        <v>198</v>
      </c>
      <c r="U38" s="7" t="s">
        <v>198</v>
      </c>
      <c r="V38" s="7">
        <v>1</v>
      </c>
      <c r="W38" s="7" t="s">
        <v>198</v>
      </c>
      <c r="X38" s="7">
        <v>1</v>
      </c>
      <c r="Y38" s="7">
        <v>1</v>
      </c>
      <c r="Z38" s="7" t="s">
        <v>198</v>
      </c>
      <c r="AA38" s="7" t="s">
        <v>198</v>
      </c>
      <c r="AB38" s="10"/>
      <c r="AD38" s="6"/>
      <c r="AE38" s="6"/>
      <c r="AF38" s="6"/>
      <c r="AG38" s="6"/>
      <c r="AH38" s="93" t="s">
        <v>291</v>
      </c>
      <c r="AI38" s="6"/>
      <c r="AJ38" s="6"/>
      <c r="AK38" s="6"/>
      <c r="AL38" s="6"/>
      <c r="AM38" s="6"/>
      <c r="AN38" s="6"/>
      <c r="AO38" s="6"/>
      <c r="AP38" s="6"/>
    </row>
    <row r="39" spans="1:28" ht="16.5" customHeight="1" thickBot="1">
      <c r="A39" s="6"/>
      <c r="B39" s="6"/>
      <c r="C39" s="101"/>
      <c r="D39" s="195" t="s">
        <v>193</v>
      </c>
      <c r="E39" s="71"/>
      <c r="F39" s="71"/>
      <c r="G39" s="71"/>
      <c r="H39" s="71"/>
      <c r="I39" s="71"/>
      <c r="J39" s="71"/>
      <c r="K39" s="141" t="s">
        <v>193</v>
      </c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10"/>
    </row>
    <row r="40" spans="1:42" ht="16.5" customHeight="1">
      <c r="A40" s="6"/>
      <c r="B40" s="6"/>
      <c r="C40" s="101" t="s">
        <v>292</v>
      </c>
      <c r="D40" s="100">
        <f>SUM(E40:AA40)</f>
        <v>75</v>
      </c>
      <c r="E40" s="7" t="s">
        <v>198</v>
      </c>
      <c r="F40" s="7" t="s">
        <v>198</v>
      </c>
      <c r="G40" s="7">
        <v>1</v>
      </c>
      <c r="H40" s="7" t="s">
        <v>198</v>
      </c>
      <c r="I40" s="7">
        <v>27</v>
      </c>
      <c r="J40" s="7" t="s">
        <v>198</v>
      </c>
      <c r="K40" s="7">
        <v>3</v>
      </c>
      <c r="L40" s="7">
        <v>7</v>
      </c>
      <c r="M40" s="7" t="s">
        <v>198</v>
      </c>
      <c r="N40" s="7" t="s">
        <v>198</v>
      </c>
      <c r="O40" s="7" t="s">
        <v>198</v>
      </c>
      <c r="P40" s="7">
        <v>4</v>
      </c>
      <c r="Q40" s="7" t="s">
        <v>198</v>
      </c>
      <c r="R40" s="7" t="s">
        <v>198</v>
      </c>
      <c r="S40" s="7">
        <v>2</v>
      </c>
      <c r="T40" s="7">
        <v>5</v>
      </c>
      <c r="U40" s="7" t="s">
        <v>198</v>
      </c>
      <c r="V40" s="7">
        <v>6</v>
      </c>
      <c r="W40" s="7">
        <v>4</v>
      </c>
      <c r="X40" s="7">
        <v>11</v>
      </c>
      <c r="Y40" s="7">
        <v>1</v>
      </c>
      <c r="Z40" s="7">
        <v>1</v>
      </c>
      <c r="AA40" s="7">
        <v>3</v>
      </c>
      <c r="AB40" s="10"/>
      <c r="AC40" s="355" t="s">
        <v>293</v>
      </c>
      <c r="AD40" s="353" t="s">
        <v>213</v>
      </c>
      <c r="AE40" s="353" t="s">
        <v>214</v>
      </c>
      <c r="AF40" s="353" t="s">
        <v>215</v>
      </c>
      <c r="AG40" s="353" t="s">
        <v>216</v>
      </c>
      <c r="AH40" s="353" t="s">
        <v>217</v>
      </c>
      <c r="AI40" s="353" t="s">
        <v>218</v>
      </c>
      <c r="AJ40" s="353" t="s">
        <v>219</v>
      </c>
      <c r="AK40" s="353" t="s">
        <v>220</v>
      </c>
      <c r="AL40" s="353" t="s">
        <v>221</v>
      </c>
      <c r="AM40" s="353" t="s">
        <v>222</v>
      </c>
      <c r="AN40" s="353" t="s">
        <v>223</v>
      </c>
      <c r="AO40" s="353" t="s">
        <v>224</v>
      </c>
      <c r="AP40" s="351" t="s">
        <v>225</v>
      </c>
    </row>
    <row r="41" spans="1:42" ht="16.5" customHeight="1">
      <c r="A41" s="6"/>
      <c r="B41" s="6"/>
      <c r="C41" s="101"/>
      <c r="D41" s="33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C41" s="356"/>
      <c r="AD41" s="354"/>
      <c r="AE41" s="354"/>
      <c r="AF41" s="354"/>
      <c r="AG41" s="354"/>
      <c r="AH41" s="354"/>
      <c r="AI41" s="354"/>
      <c r="AJ41" s="354"/>
      <c r="AK41" s="354"/>
      <c r="AL41" s="354"/>
      <c r="AM41" s="354"/>
      <c r="AN41" s="354"/>
      <c r="AO41" s="354"/>
      <c r="AP41" s="352"/>
    </row>
    <row r="42" spans="1:42" ht="16.5" customHeight="1">
      <c r="A42" s="6"/>
      <c r="B42" s="6"/>
      <c r="C42" s="101" t="s">
        <v>226</v>
      </c>
      <c r="D42" s="100">
        <f>SUM(E42:AA42)</f>
        <v>64</v>
      </c>
      <c r="E42" s="7" t="s">
        <v>198</v>
      </c>
      <c r="F42" s="7">
        <v>1</v>
      </c>
      <c r="G42" s="7" t="s">
        <v>198</v>
      </c>
      <c r="H42" s="7" t="s">
        <v>198</v>
      </c>
      <c r="I42" s="7">
        <v>22</v>
      </c>
      <c r="J42" s="7">
        <v>3</v>
      </c>
      <c r="K42" s="7">
        <v>1</v>
      </c>
      <c r="L42" s="7">
        <v>2</v>
      </c>
      <c r="M42" s="7" t="s">
        <v>198</v>
      </c>
      <c r="N42" s="7" t="s">
        <v>198</v>
      </c>
      <c r="O42" s="7" t="s">
        <v>198</v>
      </c>
      <c r="P42" s="7" t="s">
        <v>198</v>
      </c>
      <c r="Q42" s="7" t="s">
        <v>198</v>
      </c>
      <c r="R42" s="7" t="s">
        <v>198</v>
      </c>
      <c r="S42" s="7">
        <v>5</v>
      </c>
      <c r="T42" s="7">
        <v>10</v>
      </c>
      <c r="U42" s="7">
        <v>1</v>
      </c>
      <c r="V42" s="7">
        <v>6</v>
      </c>
      <c r="W42" s="7" t="s">
        <v>198</v>
      </c>
      <c r="X42" s="7">
        <v>8</v>
      </c>
      <c r="Y42" s="7">
        <v>1</v>
      </c>
      <c r="Z42" s="7" t="s">
        <v>198</v>
      </c>
      <c r="AA42" s="7">
        <v>4</v>
      </c>
      <c r="AC42" s="88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</row>
    <row r="43" spans="1:46" ht="16.5" customHeight="1">
      <c r="A43" s="6"/>
      <c r="B43" s="6"/>
      <c r="C43" s="101"/>
      <c r="D43" s="33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C43" s="111" t="s">
        <v>227</v>
      </c>
      <c r="AD43" s="193">
        <f>SUM(AD45:AD63)</f>
        <v>357</v>
      </c>
      <c r="AE43" s="187">
        <f aca="true" t="shared" si="2" ref="AE43:AP43">SUM(AE45:AE63)</f>
        <v>29</v>
      </c>
      <c r="AF43" s="187">
        <f t="shared" si="2"/>
        <v>25</v>
      </c>
      <c r="AG43" s="187">
        <f t="shared" si="2"/>
        <v>42</v>
      </c>
      <c r="AH43" s="187">
        <f t="shared" si="2"/>
        <v>48</v>
      </c>
      <c r="AI43" s="187">
        <f t="shared" si="2"/>
        <v>26</v>
      </c>
      <c r="AJ43" s="187">
        <f t="shared" si="2"/>
        <v>23</v>
      </c>
      <c r="AK43" s="187">
        <f t="shared" si="2"/>
        <v>31</v>
      </c>
      <c r="AL43" s="187">
        <f t="shared" si="2"/>
        <v>39</v>
      </c>
      <c r="AM43" s="187">
        <f t="shared" si="2"/>
        <v>20</v>
      </c>
      <c r="AN43" s="187">
        <f t="shared" si="2"/>
        <v>25</v>
      </c>
      <c r="AO43" s="187">
        <f t="shared" si="2"/>
        <v>20</v>
      </c>
      <c r="AP43" s="187">
        <f t="shared" si="2"/>
        <v>29</v>
      </c>
      <c r="AS43" s="51"/>
      <c r="AT43" s="51"/>
    </row>
    <row r="44" spans="1:46" ht="16.5" customHeight="1">
      <c r="A44" s="6"/>
      <c r="B44" s="6"/>
      <c r="C44" s="101" t="s">
        <v>228</v>
      </c>
      <c r="D44" s="100">
        <f>SUM(E44:AA44)</f>
        <v>14</v>
      </c>
      <c r="E44" s="7" t="s">
        <v>198</v>
      </c>
      <c r="F44" s="7">
        <v>1</v>
      </c>
      <c r="G44" s="7" t="s">
        <v>198</v>
      </c>
      <c r="H44" s="7" t="s">
        <v>198</v>
      </c>
      <c r="I44" s="7">
        <v>2</v>
      </c>
      <c r="J44" s="7">
        <v>2</v>
      </c>
      <c r="K44" s="7" t="s">
        <v>198</v>
      </c>
      <c r="L44" s="7" t="s">
        <v>198</v>
      </c>
      <c r="M44" s="7" t="s">
        <v>198</v>
      </c>
      <c r="N44" s="7" t="s">
        <v>198</v>
      </c>
      <c r="O44" s="7" t="s">
        <v>198</v>
      </c>
      <c r="P44" s="7" t="s">
        <v>198</v>
      </c>
      <c r="Q44" s="7" t="s">
        <v>198</v>
      </c>
      <c r="R44" s="7" t="s">
        <v>198</v>
      </c>
      <c r="S44" s="7" t="s">
        <v>198</v>
      </c>
      <c r="T44" s="7">
        <v>1</v>
      </c>
      <c r="U44" s="7" t="s">
        <v>198</v>
      </c>
      <c r="V44" s="7">
        <v>5</v>
      </c>
      <c r="W44" s="7" t="s">
        <v>198</v>
      </c>
      <c r="X44" s="7">
        <v>1</v>
      </c>
      <c r="Y44" s="7" t="s">
        <v>198</v>
      </c>
      <c r="Z44" s="7">
        <v>1</v>
      </c>
      <c r="AA44" s="7">
        <v>1</v>
      </c>
      <c r="AB44" s="10"/>
      <c r="AC44" s="15"/>
      <c r="AD44" s="112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S44" s="31"/>
      <c r="AT44" s="31"/>
    </row>
    <row r="45" spans="1:42" ht="16.5" customHeight="1">
      <c r="A45" s="6"/>
      <c r="B45" s="6"/>
      <c r="C45" s="101"/>
      <c r="D45" s="33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C45" s="15" t="s">
        <v>229</v>
      </c>
      <c r="AD45" s="100">
        <f>SUM(AE45:AP45)</f>
        <v>24</v>
      </c>
      <c r="AE45" s="7" t="s">
        <v>21</v>
      </c>
      <c r="AF45" s="7">
        <v>2</v>
      </c>
      <c r="AG45" s="7">
        <v>5</v>
      </c>
      <c r="AH45" s="7">
        <v>6</v>
      </c>
      <c r="AI45" s="7">
        <v>2</v>
      </c>
      <c r="AJ45" s="7">
        <v>1</v>
      </c>
      <c r="AK45" s="7">
        <v>1</v>
      </c>
      <c r="AL45" s="7">
        <v>6</v>
      </c>
      <c r="AM45" s="7" t="s">
        <v>21</v>
      </c>
      <c r="AN45" s="7" t="s">
        <v>21</v>
      </c>
      <c r="AO45" s="7">
        <v>1</v>
      </c>
      <c r="AP45" s="7" t="s">
        <v>21</v>
      </c>
    </row>
    <row r="46" spans="1:42" ht="16.5" customHeight="1">
      <c r="A46" s="6"/>
      <c r="B46" s="6"/>
      <c r="C46" s="186" t="s">
        <v>230</v>
      </c>
      <c r="D46" s="100">
        <f>SUM(E46:AA46)</f>
        <v>13</v>
      </c>
      <c r="E46" s="7" t="s">
        <v>198</v>
      </c>
      <c r="F46" s="7">
        <v>1</v>
      </c>
      <c r="G46" s="7" t="s">
        <v>198</v>
      </c>
      <c r="H46" s="7">
        <v>1</v>
      </c>
      <c r="I46" s="7">
        <v>3</v>
      </c>
      <c r="J46" s="7" t="s">
        <v>198</v>
      </c>
      <c r="K46" s="7" t="s">
        <v>198</v>
      </c>
      <c r="L46" s="7" t="s">
        <v>198</v>
      </c>
      <c r="M46" s="7" t="s">
        <v>198</v>
      </c>
      <c r="N46" s="7" t="s">
        <v>198</v>
      </c>
      <c r="O46" s="7" t="s">
        <v>198</v>
      </c>
      <c r="P46" s="7" t="s">
        <v>198</v>
      </c>
      <c r="Q46" s="7" t="s">
        <v>198</v>
      </c>
      <c r="R46" s="7" t="s">
        <v>198</v>
      </c>
      <c r="S46" s="7">
        <v>1</v>
      </c>
      <c r="T46" s="7">
        <v>2</v>
      </c>
      <c r="U46" s="7" t="s">
        <v>198</v>
      </c>
      <c r="V46" s="7">
        <v>3</v>
      </c>
      <c r="W46" s="7" t="s">
        <v>198</v>
      </c>
      <c r="X46" s="7">
        <v>1</v>
      </c>
      <c r="Y46" s="7" t="s">
        <v>198</v>
      </c>
      <c r="Z46" s="7" t="s">
        <v>198</v>
      </c>
      <c r="AA46" s="7">
        <v>1</v>
      </c>
      <c r="AB46" s="10"/>
      <c r="AC46" s="74"/>
      <c r="AD46" s="33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</row>
    <row r="47" spans="1:42" ht="16.5" customHeight="1">
      <c r="A47" s="6"/>
      <c r="B47" s="6"/>
      <c r="C47" s="101"/>
      <c r="D47" s="33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10"/>
      <c r="AC47" s="15" t="s">
        <v>231</v>
      </c>
      <c r="AD47" s="100">
        <f>SUM(AE47:AP47)</f>
        <v>44</v>
      </c>
      <c r="AE47" s="7">
        <v>2</v>
      </c>
      <c r="AF47" s="7">
        <v>1</v>
      </c>
      <c r="AG47" s="7">
        <v>4</v>
      </c>
      <c r="AH47" s="7">
        <v>5</v>
      </c>
      <c r="AI47" s="7">
        <v>1</v>
      </c>
      <c r="AJ47" s="7">
        <v>4</v>
      </c>
      <c r="AK47" s="7">
        <v>4</v>
      </c>
      <c r="AL47" s="7">
        <v>6</v>
      </c>
      <c r="AM47" s="7">
        <v>6</v>
      </c>
      <c r="AN47" s="7">
        <v>4</v>
      </c>
      <c r="AO47" s="7">
        <v>2</v>
      </c>
      <c r="AP47" s="7">
        <v>5</v>
      </c>
    </row>
    <row r="48" spans="1:42" ht="16.5" customHeight="1">
      <c r="A48" s="6"/>
      <c r="B48" s="6"/>
      <c r="C48" s="101" t="s">
        <v>232</v>
      </c>
      <c r="D48" s="113" t="s">
        <v>194</v>
      </c>
      <c r="E48" s="7" t="s">
        <v>198</v>
      </c>
      <c r="F48" s="7" t="s">
        <v>198</v>
      </c>
      <c r="G48" s="7" t="s">
        <v>198</v>
      </c>
      <c r="H48" s="7" t="s">
        <v>198</v>
      </c>
      <c r="I48" s="7" t="s">
        <v>198</v>
      </c>
      <c r="J48" s="7" t="s">
        <v>198</v>
      </c>
      <c r="K48" s="7" t="s">
        <v>198</v>
      </c>
      <c r="L48" s="7" t="s">
        <v>198</v>
      </c>
      <c r="M48" s="7" t="s">
        <v>198</v>
      </c>
      <c r="N48" s="7" t="s">
        <v>198</v>
      </c>
      <c r="O48" s="7" t="s">
        <v>198</v>
      </c>
      <c r="P48" s="7" t="s">
        <v>198</v>
      </c>
      <c r="Q48" s="7" t="s">
        <v>198</v>
      </c>
      <c r="R48" s="7" t="s">
        <v>198</v>
      </c>
      <c r="S48" s="7" t="s">
        <v>198</v>
      </c>
      <c r="T48" s="7" t="s">
        <v>198</v>
      </c>
      <c r="U48" s="7" t="s">
        <v>198</v>
      </c>
      <c r="V48" s="7" t="s">
        <v>198</v>
      </c>
      <c r="W48" s="7" t="s">
        <v>198</v>
      </c>
      <c r="X48" s="7" t="s">
        <v>198</v>
      </c>
      <c r="Y48" s="7" t="s">
        <v>198</v>
      </c>
      <c r="Z48" s="7" t="s">
        <v>198</v>
      </c>
      <c r="AA48" s="7" t="s">
        <v>198</v>
      </c>
      <c r="AB48" s="10"/>
      <c r="AC48" s="74"/>
      <c r="AD48" s="33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</row>
    <row r="49" spans="1:42" ht="16.5" customHeight="1">
      <c r="A49" s="6"/>
      <c r="B49" s="6"/>
      <c r="C49" s="101"/>
      <c r="D49" s="33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10"/>
      <c r="AC49" s="15" t="s">
        <v>233</v>
      </c>
      <c r="AD49" s="100">
        <f>SUM(AE49:AP49)</f>
        <v>29</v>
      </c>
      <c r="AE49" s="7">
        <v>2</v>
      </c>
      <c r="AF49" s="7">
        <v>2</v>
      </c>
      <c r="AG49" s="7">
        <v>2</v>
      </c>
      <c r="AH49" s="7">
        <v>6</v>
      </c>
      <c r="AI49" s="7">
        <v>3</v>
      </c>
      <c r="AJ49" s="7">
        <v>1</v>
      </c>
      <c r="AK49" s="7">
        <v>3</v>
      </c>
      <c r="AL49" s="7">
        <v>2</v>
      </c>
      <c r="AM49" s="7">
        <v>1</v>
      </c>
      <c r="AN49" s="7">
        <v>3</v>
      </c>
      <c r="AO49" s="7">
        <v>2</v>
      </c>
      <c r="AP49" s="7">
        <v>2</v>
      </c>
    </row>
    <row r="50" spans="1:42" ht="16.5" customHeight="1">
      <c r="A50" s="6"/>
      <c r="B50" s="6"/>
      <c r="C50" s="101" t="s">
        <v>234</v>
      </c>
      <c r="D50" s="100">
        <f>SUM(E50:AA50)</f>
        <v>33</v>
      </c>
      <c r="E50" s="7" t="s">
        <v>198</v>
      </c>
      <c r="F50" s="7">
        <v>2</v>
      </c>
      <c r="G50" s="7">
        <v>1</v>
      </c>
      <c r="H50" s="7" t="s">
        <v>198</v>
      </c>
      <c r="I50" s="7">
        <v>1</v>
      </c>
      <c r="J50" s="7">
        <v>4</v>
      </c>
      <c r="K50" s="7" t="s">
        <v>198</v>
      </c>
      <c r="L50" s="7">
        <v>4</v>
      </c>
      <c r="M50" s="7">
        <v>1</v>
      </c>
      <c r="N50" s="7">
        <v>1</v>
      </c>
      <c r="O50" s="7" t="s">
        <v>198</v>
      </c>
      <c r="P50" s="7">
        <v>1</v>
      </c>
      <c r="Q50" s="7" t="s">
        <v>198</v>
      </c>
      <c r="R50" s="7" t="s">
        <v>198</v>
      </c>
      <c r="S50" s="7" t="s">
        <v>198</v>
      </c>
      <c r="T50" s="7">
        <v>4</v>
      </c>
      <c r="U50" s="7" t="s">
        <v>198</v>
      </c>
      <c r="V50" s="7">
        <v>5</v>
      </c>
      <c r="W50" s="7" t="s">
        <v>198</v>
      </c>
      <c r="X50" s="7">
        <v>6</v>
      </c>
      <c r="Y50" s="7">
        <v>2</v>
      </c>
      <c r="Z50" s="7" t="s">
        <v>198</v>
      </c>
      <c r="AA50" s="7">
        <v>1</v>
      </c>
      <c r="AB50" s="10"/>
      <c r="AC50" s="74"/>
      <c r="AD50" s="33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</row>
    <row r="51" spans="1:42" ht="16.5" customHeight="1">
      <c r="A51" s="6"/>
      <c r="B51" s="6"/>
      <c r="C51" s="74"/>
      <c r="D51" s="100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10"/>
      <c r="AC51" s="15" t="s">
        <v>235</v>
      </c>
      <c r="AD51" s="100">
        <f>SUM(AE51:AP51)</f>
        <v>30</v>
      </c>
      <c r="AE51" s="7">
        <v>4</v>
      </c>
      <c r="AF51" s="7">
        <v>1</v>
      </c>
      <c r="AG51" s="7">
        <v>2</v>
      </c>
      <c r="AH51" s="7">
        <v>3</v>
      </c>
      <c r="AI51" s="7">
        <v>6</v>
      </c>
      <c r="AJ51" s="7">
        <v>6</v>
      </c>
      <c r="AK51" s="7">
        <v>1</v>
      </c>
      <c r="AL51" s="7">
        <v>2</v>
      </c>
      <c r="AM51" s="7">
        <v>1</v>
      </c>
      <c r="AN51" s="7">
        <v>2</v>
      </c>
      <c r="AO51" s="7" t="s">
        <v>21</v>
      </c>
      <c r="AP51" s="7">
        <v>2</v>
      </c>
    </row>
    <row r="52" spans="1:42" ht="16.5" customHeight="1">
      <c r="A52" s="6"/>
      <c r="B52" s="247" t="s">
        <v>236</v>
      </c>
      <c r="C52" s="334"/>
      <c r="D52" s="100">
        <f>SUM(E52:AA52)</f>
        <v>4</v>
      </c>
      <c r="E52" s="7" t="s">
        <v>198</v>
      </c>
      <c r="F52" s="7" t="s">
        <v>198</v>
      </c>
      <c r="G52" s="7" t="s">
        <v>198</v>
      </c>
      <c r="H52" s="7" t="s">
        <v>198</v>
      </c>
      <c r="I52" s="7" t="s">
        <v>198</v>
      </c>
      <c r="J52" s="7" t="s">
        <v>198</v>
      </c>
      <c r="K52" s="7">
        <v>1</v>
      </c>
      <c r="L52" s="7">
        <v>3</v>
      </c>
      <c r="M52" s="7" t="s">
        <v>198</v>
      </c>
      <c r="N52" s="7" t="s">
        <v>198</v>
      </c>
      <c r="O52" s="7" t="s">
        <v>198</v>
      </c>
      <c r="P52" s="7" t="s">
        <v>198</v>
      </c>
      <c r="Q52" s="7" t="s">
        <v>198</v>
      </c>
      <c r="R52" s="7" t="s">
        <v>198</v>
      </c>
      <c r="S52" s="7" t="s">
        <v>198</v>
      </c>
      <c r="T52" s="7" t="s">
        <v>198</v>
      </c>
      <c r="U52" s="7" t="s">
        <v>198</v>
      </c>
      <c r="V52" s="7" t="s">
        <v>198</v>
      </c>
      <c r="W52" s="7" t="s">
        <v>198</v>
      </c>
      <c r="X52" s="7" t="s">
        <v>198</v>
      </c>
      <c r="Y52" s="7" t="s">
        <v>198</v>
      </c>
      <c r="Z52" s="7" t="s">
        <v>198</v>
      </c>
      <c r="AA52" s="7" t="s">
        <v>198</v>
      </c>
      <c r="AB52" s="10"/>
      <c r="AC52" s="74"/>
      <c r="AD52" s="33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16.5" customHeight="1">
      <c r="A53" s="6"/>
      <c r="B53" s="6"/>
      <c r="C53" s="15"/>
      <c r="D53" s="116" t="s">
        <v>294</v>
      </c>
      <c r="E53" s="71"/>
      <c r="F53" s="71"/>
      <c r="G53" s="71"/>
      <c r="H53" s="71"/>
      <c r="I53" s="71"/>
      <c r="J53" s="71"/>
      <c r="K53" s="141" t="s">
        <v>195</v>
      </c>
      <c r="L53" s="141" t="s">
        <v>193</v>
      </c>
      <c r="M53" s="141" t="s">
        <v>193</v>
      </c>
      <c r="N53" s="71"/>
      <c r="O53" s="71"/>
      <c r="P53" s="71"/>
      <c r="Q53" s="71"/>
      <c r="R53" s="71"/>
      <c r="S53" s="71"/>
      <c r="T53" s="71"/>
      <c r="U53" s="71"/>
      <c r="V53" s="141" t="s">
        <v>192</v>
      </c>
      <c r="W53" s="71"/>
      <c r="X53" s="141" t="s">
        <v>193</v>
      </c>
      <c r="Y53" s="71"/>
      <c r="Z53" s="141" t="s">
        <v>193</v>
      </c>
      <c r="AA53" s="71"/>
      <c r="AB53" s="10"/>
      <c r="AC53" s="15" t="s">
        <v>237</v>
      </c>
      <c r="AD53" s="100">
        <f>SUM(AE53:AP53)</f>
        <v>17</v>
      </c>
      <c r="AE53" s="7">
        <v>3</v>
      </c>
      <c r="AF53" s="7">
        <v>3</v>
      </c>
      <c r="AG53" s="7">
        <v>3</v>
      </c>
      <c r="AH53" s="7">
        <v>1</v>
      </c>
      <c r="AI53" s="7">
        <v>1</v>
      </c>
      <c r="AJ53" s="7" t="s">
        <v>21</v>
      </c>
      <c r="AK53" s="7" t="s">
        <v>21</v>
      </c>
      <c r="AL53" s="7">
        <v>1</v>
      </c>
      <c r="AM53" s="7" t="s">
        <v>21</v>
      </c>
      <c r="AN53" s="7" t="s">
        <v>21</v>
      </c>
      <c r="AO53" s="7">
        <v>2</v>
      </c>
      <c r="AP53" s="7">
        <v>3</v>
      </c>
    </row>
    <row r="54" spans="1:42" ht="16.5" customHeight="1">
      <c r="A54" s="6"/>
      <c r="B54" s="247" t="s">
        <v>295</v>
      </c>
      <c r="C54" s="334"/>
      <c r="D54" s="100">
        <f>SUM(D56,D58,D60)</f>
        <v>179</v>
      </c>
      <c r="E54" s="7" t="s">
        <v>194</v>
      </c>
      <c r="F54" s="7" t="s">
        <v>194</v>
      </c>
      <c r="G54" s="61">
        <f aca="true" t="shared" si="3" ref="G54:M54">SUM(G56,G58,G60)</f>
        <v>17</v>
      </c>
      <c r="H54" s="61">
        <f t="shared" si="3"/>
        <v>11</v>
      </c>
      <c r="I54" s="61">
        <f t="shared" si="3"/>
        <v>3</v>
      </c>
      <c r="J54" s="61">
        <f t="shared" si="3"/>
        <v>5</v>
      </c>
      <c r="K54" s="61">
        <f t="shared" si="3"/>
        <v>8</v>
      </c>
      <c r="L54" s="61">
        <f t="shared" si="3"/>
        <v>15</v>
      </c>
      <c r="M54" s="61">
        <f t="shared" si="3"/>
        <v>5</v>
      </c>
      <c r="N54" s="7" t="s">
        <v>194</v>
      </c>
      <c r="O54" s="7" t="s">
        <v>194</v>
      </c>
      <c r="P54" s="7" t="s">
        <v>194</v>
      </c>
      <c r="Q54" s="7" t="s">
        <v>194</v>
      </c>
      <c r="R54" s="7" t="s">
        <v>194</v>
      </c>
      <c r="S54" s="61">
        <f>SUM(S56,S58,S60)</f>
        <v>6</v>
      </c>
      <c r="T54" s="61">
        <f>SUM(T56,T58,T60)</f>
        <v>12</v>
      </c>
      <c r="U54" s="61">
        <f>SUM(U56,U58,U60)</f>
        <v>1</v>
      </c>
      <c r="V54" s="61">
        <f>SUM(V56,V58,V60)</f>
        <v>57</v>
      </c>
      <c r="W54" s="7" t="s">
        <v>194</v>
      </c>
      <c r="X54" s="61">
        <f>SUM(X56,X58,X60)</f>
        <v>27</v>
      </c>
      <c r="Y54" s="61">
        <f>SUM(Y56,Y58,Y60)</f>
        <v>1</v>
      </c>
      <c r="Z54" s="61">
        <f>SUM(Z56,Z58,Z60)</f>
        <v>7</v>
      </c>
      <c r="AA54" s="61">
        <f>SUM(AA56,AA58,AA60)</f>
        <v>4</v>
      </c>
      <c r="AB54" s="10"/>
      <c r="AC54" s="74"/>
      <c r="AD54" s="33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</row>
    <row r="55" spans="1:42" ht="16.5" customHeight="1">
      <c r="A55" s="6"/>
      <c r="B55" s="71"/>
      <c r="C55" s="74"/>
      <c r="D55" s="116" t="s">
        <v>296</v>
      </c>
      <c r="E55" s="31"/>
      <c r="F55" s="31"/>
      <c r="G55" s="31"/>
      <c r="H55" s="31"/>
      <c r="I55" s="31"/>
      <c r="J55" s="31"/>
      <c r="K55" s="31" t="s">
        <v>193</v>
      </c>
      <c r="L55" s="31" t="s">
        <v>193</v>
      </c>
      <c r="M55" s="31"/>
      <c r="N55" s="31"/>
      <c r="O55" s="31"/>
      <c r="P55" s="31"/>
      <c r="Q55" s="31"/>
      <c r="R55" s="31"/>
      <c r="S55" s="31"/>
      <c r="T55" s="31"/>
      <c r="U55" s="31"/>
      <c r="V55" s="31" t="s">
        <v>193</v>
      </c>
      <c r="W55" s="31"/>
      <c r="X55" s="31"/>
      <c r="Y55" s="31"/>
      <c r="Z55" s="31" t="s">
        <v>193</v>
      </c>
      <c r="AA55" s="31"/>
      <c r="AB55" s="10"/>
      <c r="AC55" s="15" t="s">
        <v>238</v>
      </c>
      <c r="AD55" s="100">
        <f>SUM(AE55:AP55)</f>
        <v>8</v>
      </c>
      <c r="AE55" s="7">
        <v>1</v>
      </c>
      <c r="AF55" s="7" t="s">
        <v>21</v>
      </c>
      <c r="AG55" s="7">
        <v>1</v>
      </c>
      <c r="AH55" s="7">
        <v>1</v>
      </c>
      <c r="AI55" s="7" t="s">
        <v>21</v>
      </c>
      <c r="AJ55" s="7" t="s">
        <v>21</v>
      </c>
      <c r="AK55" s="7">
        <v>1</v>
      </c>
      <c r="AL55" s="7" t="s">
        <v>21</v>
      </c>
      <c r="AM55" s="7" t="s">
        <v>21</v>
      </c>
      <c r="AN55" s="7">
        <v>2</v>
      </c>
      <c r="AO55" s="7">
        <v>2</v>
      </c>
      <c r="AP55" s="7" t="s">
        <v>21</v>
      </c>
    </row>
    <row r="56" spans="1:42" ht="16.5" customHeight="1">
      <c r="A56" s="6"/>
      <c r="B56" s="71"/>
      <c r="C56" s="15" t="s">
        <v>297</v>
      </c>
      <c r="D56" s="100">
        <f>SUM(E56:AA56)</f>
        <v>60</v>
      </c>
      <c r="E56" s="7" t="s">
        <v>198</v>
      </c>
      <c r="F56" s="7" t="s">
        <v>198</v>
      </c>
      <c r="G56" s="7">
        <v>2</v>
      </c>
      <c r="H56" s="7">
        <v>6</v>
      </c>
      <c r="I56" s="7" t="s">
        <v>198</v>
      </c>
      <c r="J56" s="7">
        <v>2</v>
      </c>
      <c r="K56" s="7">
        <v>5</v>
      </c>
      <c r="L56" s="7">
        <v>12</v>
      </c>
      <c r="M56" s="7">
        <v>2</v>
      </c>
      <c r="N56" s="7" t="s">
        <v>198</v>
      </c>
      <c r="O56" s="7" t="s">
        <v>198</v>
      </c>
      <c r="P56" s="7" t="s">
        <v>198</v>
      </c>
      <c r="Q56" s="7" t="s">
        <v>198</v>
      </c>
      <c r="R56" s="7" t="s">
        <v>198</v>
      </c>
      <c r="S56" s="7">
        <v>2</v>
      </c>
      <c r="T56" s="7">
        <v>2</v>
      </c>
      <c r="U56" s="7" t="s">
        <v>198</v>
      </c>
      <c r="V56" s="7">
        <v>8</v>
      </c>
      <c r="W56" s="7" t="s">
        <v>198</v>
      </c>
      <c r="X56" s="7">
        <v>13</v>
      </c>
      <c r="Y56" s="7" t="s">
        <v>198</v>
      </c>
      <c r="Z56" s="7">
        <v>4</v>
      </c>
      <c r="AA56" s="7">
        <v>2</v>
      </c>
      <c r="AB56" s="10"/>
      <c r="AC56" s="74"/>
      <c r="AD56" s="33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</row>
    <row r="57" spans="1:42" ht="16.5" customHeight="1">
      <c r="A57" s="6"/>
      <c r="B57" s="6"/>
      <c r="C57" s="15"/>
      <c r="D57" s="116" t="s">
        <v>192</v>
      </c>
      <c r="E57" s="71"/>
      <c r="F57" s="71"/>
      <c r="G57" s="71"/>
      <c r="H57" s="71"/>
      <c r="I57" s="71"/>
      <c r="J57" s="71"/>
      <c r="K57" s="141" t="s">
        <v>193</v>
      </c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141" t="s">
        <v>296</v>
      </c>
      <c r="W57" s="71"/>
      <c r="X57" s="141" t="s">
        <v>193</v>
      </c>
      <c r="Y57" s="71"/>
      <c r="Z57" s="71"/>
      <c r="AA57" s="71"/>
      <c r="AB57" s="10"/>
      <c r="AC57" s="15" t="s">
        <v>239</v>
      </c>
      <c r="AD57" s="100">
        <f>SUM(AE57:AP57)</f>
        <v>18</v>
      </c>
      <c r="AE57" s="7" t="s">
        <v>21</v>
      </c>
      <c r="AF57" s="7" t="s">
        <v>21</v>
      </c>
      <c r="AG57" s="7">
        <v>5</v>
      </c>
      <c r="AH57" s="7">
        <v>3</v>
      </c>
      <c r="AI57" s="7" t="s">
        <v>21</v>
      </c>
      <c r="AJ57" s="7" t="s">
        <v>21</v>
      </c>
      <c r="AK57" s="7" t="s">
        <v>21</v>
      </c>
      <c r="AL57" s="7">
        <v>2</v>
      </c>
      <c r="AM57" s="7">
        <v>3</v>
      </c>
      <c r="AN57" s="7" t="s">
        <v>21</v>
      </c>
      <c r="AO57" s="7">
        <v>2</v>
      </c>
      <c r="AP57" s="7">
        <v>3</v>
      </c>
    </row>
    <row r="58" spans="1:42" ht="16.5" customHeight="1">
      <c r="A58" s="6"/>
      <c r="B58" s="6"/>
      <c r="C58" s="15" t="s">
        <v>298</v>
      </c>
      <c r="D58" s="100">
        <f>SUM(E58:AA58)</f>
        <v>108</v>
      </c>
      <c r="E58" s="7" t="s">
        <v>198</v>
      </c>
      <c r="F58" s="7" t="s">
        <v>198</v>
      </c>
      <c r="G58" s="7">
        <v>15</v>
      </c>
      <c r="H58" s="7">
        <v>5</v>
      </c>
      <c r="I58" s="7">
        <v>3</v>
      </c>
      <c r="J58" s="7">
        <v>3</v>
      </c>
      <c r="K58" s="7">
        <v>3</v>
      </c>
      <c r="L58" s="7">
        <v>3</v>
      </c>
      <c r="M58" s="7">
        <v>2</v>
      </c>
      <c r="N58" s="7" t="s">
        <v>198</v>
      </c>
      <c r="O58" s="7" t="s">
        <v>198</v>
      </c>
      <c r="P58" s="7" t="s">
        <v>198</v>
      </c>
      <c r="Q58" s="7" t="s">
        <v>198</v>
      </c>
      <c r="R58" s="7" t="s">
        <v>198</v>
      </c>
      <c r="S58" s="7">
        <v>3</v>
      </c>
      <c r="T58" s="7">
        <v>8</v>
      </c>
      <c r="U58" s="7">
        <v>1</v>
      </c>
      <c r="V58" s="7">
        <v>44</v>
      </c>
      <c r="W58" s="7" t="s">
        <v>198</v>
      </c>
      <c r="X58" s="7">
        <v>13</v>
      </c>
      <c r="Y58" s="7">
        <v>1</v>
      </c>
      <c r="Z58" s="7">
        <v>3</v>
      </c>
      <c r="AA58" s="7">
        <v>1</v>
      </c>
      <c r="AB58" s="10"/>
      <c r="AC58" s="74"/>
      <c r="AD58" s="33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</row>
    <row r="59" spans="1:42" ht="16.5" customHeight="1">
      <c r="A59" s="6"/>
      <c r="B59" s="6"/>
      <c r="C59" s="15"/>
      <c r="D59" s="116" t="s">
        <v>195</v>
      </c>
      <c r="E59" s="71"/>
      <c r="F59" s="71"/>
      <c r="G59" s="71"/>
      <c r="H59" s="71"/>
      <c r="I59" s="71"/>
      <c r="J59" s="71"/>
      <c r="K59" s="71"/>
      <c r="L59" s="71"/>
      <c r="M59" s="141" t="s">
        <v>193</v>
      </c>
      <c r="N59" s="71"/>
      <c r="O59" s="71"/>
      <c r="P59" s="71"/>
      <c r="Q59" s="71"/>
      <c r="R59" s="71"/>
      <c r="S59" s="71"/>
      <c r="T59" s="71"/>
      <c r="U59" s="71"/>
      <c r="V59" s="141" t="s">
        <v>193</v>
      </c>
      <c r="W59" s="71"/>
      <c r="X59" s="71"/>
      <c r="Y59" s="71"/>
      <c r="Z59" s="71"/>
      <c r="AA59" s="71"/>
      <c r="AB59" s="10"/>
      <c r="AC59" s="15" t="s">
        <v>240</v>
      </c>
      <c r="AD59" s="100">
        <f>SUM(AE59:AP59)</f>
        <v>5</v>
      </c>
      <c r="AE59" s="7">
        <v>1</v>
      </c>
      <c r="AF59" s="7" t="s">
        <v>21</v>
      </c>
      <c r="AG59" s="7">
        <v>1</v>
      </c>
      <c r="AH59" s="7" t="s">
        <v>21</v>
      </c>
      <c r="AI59" s="7">
        <v>1</v>
      </c>
      <c r="AJ59" s="7" t="s">
        <v>21</v>
      </c>
      <c r="AK59" s="7" t="s">
        <v>21</v>
      </c>
      <c r="AL59" s="7">
        <v>1</v>
      </c>
      <c r="AM59" s="7" t="s">
        <v>21</v>
      </c>
      <c r="AN59" s="7">
        <v>1</v>
      </c>
      <c r="AO59" s="7" t="s">
        <v>21</v>
      </c>
      <c r="AP59" s="7" t="s">
        <v>21</v>
      </c>
    </row>
    <row r="60" spans="1:42" ht="16.5" customHeight="1">
      <c r="A60" s="6"/>
      <c r="B60" s="6"/>
      <c r="C60" s="15" t="s">
        <v>241</v>
      </c>
      <c r="D60" s="100">
        <f>SUM(E60:AA60)</f>
        <v>11</v>
      </c>
      <c r="E60" s="7" t="s">
        <v>198</v>
      </c>
      <c r="F60" s="7" t="s">
        <v>198</v>
      </c>
      <c r="G60" s="7" t="s">
        <v>198</v>
      </c>
      <c r="H60" s="7" t="s">
        <v>198</v>
      </c>
      <c r="I60" s="7" t="s">
        <v>198</v>
      </c>
      <c r="J60" s="7" t="s">
        <v>198</v>
      </c>
      <c r="K60" s="7" t="s">
        <v>198</v>
      </c>
      <c r="L60" s="7" t="s">
        <v>198</v>
      </c>
      <c r="M60" s="7">
        <v>1</v>
      </c>
      <c r="N60" s="7" t="s">
        <v>198</v>
      </c>
      <c r="O60" s="7" t="s">
        <v>198</v>
      </c>
      <c r="P60" s="7" t="s">
        <v>198</v>
      </c>
      <c r="Q60" s="7" t="s">
        <v>198</v>
      </c>
      <c r="R60" s="7" t="s">
        <v>198</v>
      </c>
      <c r="S60" s="7">
        <v>1</v>
      </c>
      <c r="T60" s="7">
        <v>2</v>
      </c>
      <c r="U60" s="7" t="s">
        <v>198</v>
      </c>
      <c r="V60" s="7">
        <v>5</v>
      </c>
      <c r="W60" s="7" t="s">
        <v>198</v>
      </c>
      <c r="X60" s="7">
        <v>1</v>
      </c>
      <c r="Y60" s="7" t="s">
        <v>198</v>
      </c>
      <c r="Z60" s="7" t="s">
        <v>198</v>
      </c>
      <c r="AA60" s="7">
        <v>1</v>
      </c>
      <c r="AB60" s="10"/>
      <c r="AC60" s="74"/>
      <c r="AD60" s="33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</row>
    <row r="61" spans="1:42" ht="16.5" customHeight="1">
      <c r="A61" s="6"/>
      <c r="B61" s="6"/>
      <c r="C61" s="74"/>
      <c r="D61" s="116" t="s">
        <v>195</v>
      </c>
      <c r="E61" s="71"/>
      <c r="F61" s="71"/>
      <c r="G61" s="71"/>
      <c r="H61" s="71"/>
      <c r="I61" s="71"/>
      <c r="J61" s="71"/>
      <c r="K61" s="71"/>
      <c r="L61" s="141" t="s">
        <v>195</v>
      </c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10"/>
      <c r="AC61" s="115" t="s">
        <v>242</v>
      </c>
      <c r="AD61" s="100">
        <f>SUM(AE61:AP61)</f>
        <v>2</v>
      </c>
      <c r="AE61" s="7">
        <v>1</v>
      </c>
      <c r="AF61" s="7" t="s">
        <v>21</v>
      </c>
      <c r="AG61" s="7" t="s">
        <v>21</v>
      </c>
      <c r="AH61" s="7" t="s">
        <v>21</v>
      </c>
      <c r="AI61" s="7" t="s">
        <v>21</v>
      </c>
      <c r="AJ61" s="7" t="s">
        <v>21</v>
      </c>
      <c r="AK61" s="7" t="s">
        <v>21</v>
      </c>
      <c r="AL61" s="7" t="s">
        <v>21</v>
      </c>
      <c r="AM61" s="7" t="s">
        <v>21</v>
      </c>
      <c r="AN61" s="7" t="s">
        <v>21</v>
      </c>
      <c r="AO61" s="7" t="s">
        <v>21</v>
      </c>
      <c r="AP61" s="7">
        <v>1</v>
      </c>
    </row>
    <row r="62" spans="1:42" ht="16.5" customHeight="1">
      <c r="A62" s="6"/>
      <c r="B62" s="247" t="s">
        <v>299</v>
      </c>
      <c r="C62" s="335"/>
      <c r="D62" s="100">
        <f>SUM(D64,D66,D68,D70)</f>
        <v>152</v>
      </c>
      <c r="E62" s="7" t="s">
        <v>194</v>
      </c>
      <c r="F62" s="7" t="s">
        <v>194</v>
      </c>
      <c r="G62" s="7" t="s">
        <v>194</v>
      </c>
      <c r="H62" s="61">
        <f>SUM(H64,H66,H68,H70)</f>
        <v>1</v>
      </c>
      <c r="I62" s="7" t="s">
        <v>194</v>
      </c>
      <c r="J62" s="7" t="s">
        <v>194</v>
      </c>
      <c r="K62" s="61">
        <f>SUM(K64,K66,K68,K70)</f>
        <v>3</v>
      </c>
      <c r="L62" s="61">
        <f>SUM(L64,L66,L68,L70)</f>
        <v>70</v>
      </c>
      <c r="M62" s="61">
        <f>SUM(M64,M66,M68,M70)</f>
        <v>7</v>
      </c>
      <c r="N62" s="7" t="s">
        <v>194</v>
      </c>
      <c r="O62" s="7" t="s">
        <v>194</v>
      </c>
      <c r="P62" s="7" t="s">
        <v>194</v>
      </c>
      <c r="Q62" s="7" t="s">
        <v>194</v>
      </c>
      <c r="R62" s="7" t="s">
        <v>194</v>
      </c>
      <c r="S62" s="61">
        <f>SUM(S64,S66,S68,S70)</f>
        <v>4</v>
      </c>
      <c r="T62" s="61">
        <f>SUM(T64,T66,T68,T70)</f>
        <v>7</v>
      </c>
      <c r="U62" s="7" t="s">
        <v>194</v>
      </c>
      <c r="V62" s="61">
        <f>SUM(V64,V66,V68,V70)</f>
        <v>17</v>
      </c>
      <c r="W62" s="7" t="s">
        <v>194</v>
      </c>
      <c r="X62" s="61">
        <f>SUM(X64,X66,X68,X70)</f>
        <v>6</v>
      </c>
      <c r="Y62" s="61">
        <f>SUM(Y64,Y66,Y68,Y70)</f>
        <v>9</v>
      </c>
      <c r="Z62" s="61">
        <f>SUM(Z64,Z66,Z68,Z70)</f>
        <v>15</v>
      </c>
      <c r="AA62" s="61">
        <f>SUM(AA64,AA66,AA68,AA70)</f>
        <v>13</v>
      </c>
      <c r="AB62" s="10"/>
      <c r="AC62" s="74"/>
      <c r="AD62" s="33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</row>
    <row r="63" spans="1:42" ht="16.5" customHeight="1">
      <c r="A63" s="6"/>
      <c r="B63" s="71"/>
      <c r="C63" s="15"/>
      <c r="D63" s="116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C63" s="15" t="s">
        <v>114</v>
      </c>
      <c r="AD63" s="100">
        <f>SUM(AE63:AP63)</f>
        <v>180</v>
      </c>
      <c r="AE63" s="7">
        <v>15</v>
      </c>
      <c r="AF63" s="7">
        <v>16</v>
      </c>
      <c r="AG63" s="7">
        <v>19</v>
      </c>
      <c r="AH63" s="7">
        <v>23</v>
      </c>
      <c r="AI63" s="7">
        <v>12</v>
      </c>
      <c r="AJ63" s="7">
        <v>11</v>
      </c>
      <c r="AK63" s="7">
        <v>21</v>
      </c>
      <c r="AL63" s="7">
        <v>19</v>
      </c>
      <c r="AM63" s="7">
        <v>9</v>
      </c>
      <c r="AN63" s="7">
        <v>13</v>
      </c>
      <c r="AO63" s="7">
        <v>9</v>
      </c>
      <c r="AP63" s="7">
        <v>13</v>
      </c>
    </row>
    <row r="64" spans="1:42" ht="16.5" customHeight="1">
      <c r="A64" s="6"/>
      <c r="B64" s="71"/>
      <c r="C64" s="15" t="s">
        <v>243</v>
      </c>
      <c r="D64" s="100">
        <f>SUM(E64:AA64)</f>
        <v>2</v>
      </c>
      <c r="E64" s="7" t="s">
        <v>198</v>
      </c>
      <c r="F64" s="7" t="s">
        <v>198</v>
      </c>
      <c r="G64" s="7" t="s">
        <v>198</v>
      </c>
      <c r="H64" s="7" t="s">
        <v>198</v>
      </c>
      <c r="I64" s="7" t="s">
        <v>198</v>
      </c>
      <c r="J64" s="7" t="s">
        <v>198</v>
      </c>
      <c r="K64" s="7" t="s">
        <v>198</v>
      </c>
      <c r="L64" s="7" t="s">
        <v>198</v>
      </c>
      <c r="M64" s="7" t="s">
        <v>198</v>
      </c>
      <c r="N64" s="7" t="s">
        <v>198</v>
      </c>
      <c r="O64" s="7" t="s">
        <v>198</v>
      </c>
      <c r="P64" s="7" t="s">
        <v>198</v>
      </c>
      <c r="Q64" s="7" t="s">
        <v>198</v>
      </c>
      <c r="R64" s="7" t="s">
        <v>198</v>
      </c>
      <c r="S64" s="7" t="s">
        <v>198</v>
      </c>
      <c r="T64" s="7">
        <v>1</v>
      </c>
      <c r="U64" s="7" t="s">
        <v>198</v>
      </c>
      <c r="V64" s="7" t="s">
        <v>198</v>
      </c>
      <c r="W64" s="7" t="s">
        <v>198</v>
      </c>
      <c r="X64" s="7" t="s">
        <v>198</v>
      </c>
      <c r="Y64" s="7" t="s">
        <v>198</v>
      </c>
      <c r="Z64" s="7">
        <v>1</v>
      </c>
      <c r="AA64" s="7" t="s">
        <v>198</v>
      </c>
      <c r="AC64" s="95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</row>
    <row r="65" spans="1:33" ht="16.5" customHeight="1">
      <c r="A65" s="6"/>
      <c r="B65" s="71"/>
      <c r="C65" s="15"/>
      <c r="D65" s="116"/>
      <c r="E65" s="31"/>
      <c r="F65" s="71"/>
      <c r="G65" s="71"/>
      <c r="H65" s="71"/>
      <c r="I65" s="71"/>
      <c r="J65" s="71"/>
      <c r="K65" s="71"/>
      <c r="L65" s="71"/>
      <c r="M65" s="71"/>
      <c r="N65" s="71"/>
      <c r="O65" s="31"/>
      <c r="P65" s="31"/>
      <c r="Q65" s="31"/>
      <c r="R65" s="31"/>
      <c r="S65" s="31"/>
      <c r="T65" s="31"/>
      <c r="U65" s="71"/>
      <c r="V65" s="71"/>
      <c r="W65" s="71"/>
      <c r="X65" s="71"/>
      <c r="Y65" s="71"/>
      <c r="Z65" s="71"/>
      <c r="AA65" s="71"/>
      <c r="AC65" s="71" t="s">
        <v>244</v>
      </c>
      <c r="AD65" s="71"/>
      <c r="AE65" s="71"/>
      <c r="AF65" s="71"/>
      <c r="AG65" s="71"/>
    </row>
    <row r="66" spans="1:29" ht="16.5" customHeight="1">
      <c r="A66" s="6"/>
      <c r="B66" s="44"/>
      <c r="C66" s="15" t="s">
        <v>245</v>
      </c>
      <c r="D66" s="100">
        <f>SUM(E66:AA66)</f>
        <v>11</v>
      </c>
      <c r="E66" s="7" t="s">
        <v>198</v>
      </c>
      <c r="F66" s="7" t="s">
        <v>198</v>
      </c>
      <c r="G66" s="7" t="s">
        <v>198</v>
      </c>
      <c r="H66" s="7" t="s">
        <v>198</v>
      </c>
      <c r="I66" s="7" t="s">
        <v>198</v>
      </c>
      <c r="J66" s="7" t="s">
        <v>198</v>
      </c>
      <c r="K66" s="7" t="s">
        <v>198</v>
      </c>
      <c r="L66" s="7" t="s">
        <v>198</v>
      </c>
      <c r="M66" s="7">
        <v>4</v>
      </c>
      <c r="N66" s="7" t="s">
        <v>198</v>
      </c>
      <c r="O66" s="7" t="s">
        <v>198</v>
      </c>
      <c r="P66" s="7" t="s">
        <v>198</v>
      </c>
      <c r="Q66" s="7" t="s">
        <v>198</v>
      </c>
      <c r="R66" s="7" t="s">
        <v>198</v>
      </c>
      <c r="S66" s="7" t="s">
        <v>198</v>
      </c>
      <c r="T66" s="7" t="s">
        <v>198</v>
      </c>
      <c r="U66" s="7" t="s">
        <v>198</v>
      </c>
      <c r="V66" s="7" t="s">
        <v>198</v>
      </c>
      <c r="W66" s="7" t="s">
        <v>198</v>
      </c>
      <c r="X66" s="7" t="s">
        <v>198</v>
      </c>
      <c r="Y66" s="7" t="s">
        <v>198</v>
      </c>
      <c r="Z66" s="7">
        <v>5</v>
      </c>
      <c r="AA66" s="7">
        <v>2</v>
      </c>
      <c r="AC66" s="71" t="s">
        <v>74</v>
      </c>
    </row>
    <row r="67" spans="1:42" ht="16.5" customHeight="1">
      <c r="A67" s="6"/>
      <c r="B67" s="6"/>
      <c r="C67" s="74"/>
      <c r="D67" s="116" t="s">
        <v>195</v>
      </c>
      <c r="E67" s="71"/>
      <c r="F67" s="71"/>
      <c r="G67" s="71"/>
      <c r="H67" s="71"/>
      <c r="I67" s="71"/>
      <c r="J67" s="71"/>
      <c r="K67" s="71"/>
      <c r="L67" s="141" t="s">
        <v>195</v>
      </c>
      <c r="M67" s="71"/>
      <c r="N67" s="71"/>
      <c r="O67" s="31"/>
      <c r="P67" s="31"/>
      <c r="Q67" s="31"/>
      <c r="R67" s="31"/>
      <c r="S67" s="71"/>
      <c r="T67" s="71"/>
      <c r="U67" s="71"/>
      <c r="V67" s="71"/>
      <c r="W67" s="71"/>
      <c r="X67" s="71"/>
      <c r="Y67" s="71"/>
      <c r="Z67" s="71"/>
      <c r="AA67" s="71"/>
      <c r="AB67" s="10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54"/>
    </row>
    <row r="68" spans="1:42" ht="16.5" customHeight="1">
      <c r="A68" s="6"/>
      <c r="B68" s="6"/>
      <c r="C68" s="15" t="s">
        <v>246</v>
      </c>
      <c r="D68" s="100">
        <f>SUM(E68:AA68)</f>
        <v>139</v>
      </c>
      <c r="E68" s="7" t="s">
        <v>198</v>
      </c>
      <c r="F68" s="7" t="s">
        <v>198</v>
      </c>
      <c r="G68" s="7" t="s">
        <v>198</v>
      </c>
      <c r="H68" s="7">
        <v>1</v>
      </c>
      <c r="I68" s="7" t="s">
        <v>198</v>
      </c>
      <c r="J68" s="7" t="s">
        <v>198</v>
      </c>
      <c r="K68" s="7">
        <v>3</v>
      </c>
      <c r="L68" s="7">
        <v>70</v>
      </c>
      <c r="M68" s="7">
        <v>3</v>
      </c>
      <c r="N68" s="7" t="s">
        <v>198</v>
      </c>
      <c r="O68" s="7" t="s">
        <v>198</v>
      </c>
      <c r="P68" s="7" t="s">
        <v>198</v>
      </c>
      <c r="Q68" s="7" t="s">
        <v>198</v>
      </c>
      <c r="R68" s="7" t="s">
        <v>198</v>
      </c>
      <c r="S68" s="7">
        <v>4</v>
      </c>
      <c r="T68" s="7">
        <v>6</v>
      </c>
      <c r="U68" s="7" t="s">
        <v>198</v>
      </c>
      <c r="V68" s="7">
        <v>17</v>
      </c>
      <c r="W68" s="7" t="s">
        <v>198</v>
      </c>
      <c r="X68" s="7">
        <v>6</v>
      </c>
      <c r="Y68" s="7">
        <v>9</v>
      </c>
      <c r="Z68" s="7">
        <v>9</v>
      </c>
      <c r="AA68" s="7">
        <v>11</v>
      </c>
      <c r="AB68" s="10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8"/>
    </row>
    <row r="69" spans="1:42" ht="16.5" customHeight="1">
      <c r="A69" s="6"/>
      <c r="B69" s="6"/>
      <c r="C69" s="74"/>
      <c r="D69" s="116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31"/>
      <c r="P69" s="31"/>
      <c r="Q69" s="31"/>
      <c r="R69" s="31"/>
      <c r="S69" s="71"/>
      <c r="T69" s="71"/>
      <c r="U69" s="71"/>
      <c r="V69" s="71"/>
      <c r="W69" s="71"/>
      <c r="X69" s="71"/>
      <c r="Y69" s="71"/>
      <c r="Z69" s="71"/>
      <c r="AA69" s="71"/>
      <c r="AB69" s="10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54"/>
    </row>
    <row r="70" spans="1:42" ht="16.5" customHeight="1">
      <c r="A70" s="6"/>
      <c r="B70" s="6"/>
      <c r="C70" s="15" t="s">
        <v>247</v>
      </c>
      <c r="D70" s="7" t="s">
        <v>198</v>
      </c>
      <c r="E70" s="7" t="s">
        <v>198</v>
      </c>
      <c r="F70" s="7" t="s">
        <v>198</v>
      </c>
      <c r="G70" s="7" t="s">
        <v>198</v>
      </c>
      <c r="H70" s="7" t="s">
        <v>198</v>
      </c>
      <c r="I70" s="7" t="s">
        <v>198</v>
      </c>
      <c r="J70" s="7" t="s">
        <v>198</v>
      </c>
      <c r="K70" s="7" t="s">
        <v>198</v>
      </c>
      <c r="L70" s="7" t="s">
        <v>198</v>
      </c>
      <c r="M70" s="7" t="s">
        <v>198</v>
      </c>
      <c r="N70" s="7" t="s">
        <v>198</v>
      </c>
      <c r="O70" s="7" t="s">
        <v>198</v>
      </c>
      <c r="P70" s="7" t="s">
        <v>198</v>
      </c>
      <c r="Q70" s="7" t="s">
        <v>198</v>
      </c>
      <c r="R70" s="7" t="s">
        <v>198</v>
      </c>
      <c r="S70" s="7" t="s">
        <v>198</v>
      </c>
      <c r="T70" s="7" t="s">
        <v>198</v>
      </c>
      <c r="U70" s="7" t="s">
        <v>198</v>
      </c>
      <c r="V70" s="7" t="s">
        <v>198</v>
      </c>
      <c r="W70" s="7" t="s">
        <v>198</v>
      </c>
      <c r="X70" s="7" t="s">
        <v>198</v>
      </c>
      <c r="Y70" s="7" t="s">
        <v>198</v>
      </c>
      <c r="Z70" s="7" t="s">
        <v>198</v>
      </c>
      <c r="AA70" s="7" t="s">
        <v>198</v>
      </c>
      <c r="AB70" s="10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</row>
    <row r="71" spans="1:42" ht="16.5" customHeight="1">
      <c r="A71" s="6"/>
      <c r="B71" s="6"/>
      <c r="C71" s="74"/>
      <c r="D71" s="116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10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54"/>
    </row>
    <row r="72" spans="1:43" ht="16.5" customHeight="1">
      <c r="A72" s="6"/>
      <c r="B72" s="247" t="s">
        <v>300</v>
      </c>
      <c r="C72" s="335"/>
      <c r="D72" s="100">
        <f>SUM(D74,D76)</f>
        <v>1</v>
      </c>
      <c r="E72" s="7" t="s">
        <v>194</v>
      </c>
      <c r="F72" s="7" t="s">
        <v>194</v>
      </c>
      <c r="G72" s="7" t="s">
        <v>194</v>
      </c>
      <c r="H72" s="7" t="s">
        <v>194</v>
      </c>
      <c r="I72" s="7" t="s">
        <v>194</v>
      </c>
      <c r="J72" s="7" t="s">
        <v>194</v>
      </c>
      <c r="K72" s="7" t="s">
        <v>194</v>
      </c>
      <c r="L72" s="7" t="s">
        <v>194</v>
      </c>
      <c r="M72" s="7" t="s">
        <v>194</v>
      </c>
      <c r="N72" s="7" t="s">
        <v>194</v>
      </c>
      <c r="O72" s="7" t="s">
        <v>194</v>
      </c>
      <c r="P72" s="7" t="s">
        <v>194</v>
      </c>
      <c r="Q72" s="7" t="s">
        <v>194</v>
      </c>
      <c r="R72" s="7" t="s">
        <v>194</v>
      </c>
      <c r="S72" s="7" t="s">
        <v>194</v>
      </c>
      <c r="T72" s="7" t="s">
        <v>194</v>
      </c>
      <c r="U72" s="7" t="s">
        <v>194</v>
      </c>
      <c r="V72" s="7" t="s">
        <v>194</v>
      </c>
      <c r="W72" s="7" t="s">
        <v>194</v>
      </c>
      <c r="X72" s="7" t="s">
        <v>194</v>
      </c>
      <c r="Y72" s="61">
        <f>SUM(Y74,Y76)</f>
        <v>1</v>
      </c>
      <c r="Z72" s="7" t="s">
        <v>194</v>
      </c>
      <c r="AA72" s="7" t="s">
        <v>194</v>
      </c>
      <c r="AB72" s="10"/>
      <c r="AC72" s="117"/>
      <c r="AD72" s="117"/>
      <c r="AE72" s="117"/>
      <c r="AF72" s="2"/>
      <c r="AG72" s="117"/>
      <c r="AH72" s="2"/>
      <c r="AI72" s="117"/>
      <c r="AJ72" s="2"/>
      <c r="AK72" s="117"/>
      <c r="AL72" s="2"/>
      <c r="AM72" s="117"/>
      <c r="AN72" s="2"/>
      <c r="AO72" s="117"/>
      <c r="AP72" s="2"/>
      <c r="AQ72" s="118"/>
    </row>
    <row r="73" spans="1:42" ht="16.5" customHeight="1">
      <c r="A73" s="6"/>
      <c r="B73" s="71"/>
      <c r="C73" s="15"/>
      <c r="D73" s="116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10"/>
      <c r="AC73" s="238" t="s">
        <v>301</v>
      </c>
      <c r="AD73" s="238"/>
      <c r="AE73" s="238"/>
      <c r="AF73" s="238"/>
      <c r="AG73" s="238"/>
      <c r="AH73" s="238"/>
      <c r="AI73" s="238"/>
      <c r="AJ73" s="238"/>
      <c r="AK73" s="238"/>
      <c r="AL73" s="238"/>
      <c r="AM73" s="238"/>
      <c r="AN73" s="238"/>
      <c r="AO73" s="238"/>
      <c r="AP73" s="238"/>
    </row>
    <row r="74" spans="1:42" ht="16.5" customHeight="1">
      <c r="A74" s="6"/>
      <c r="B74" s="71"/>
      <c r="C74" s="15" t="s">
        <v>302</v>
      </c>
      <c r="D74" s="100">
        <f>SUM(E74:AA74)</f>
        <v>1</v>
      </c>
      <c r="E74" s="7" t="s">
        <v>198</v>
      </c>
      <c r="F74" s="7" t="s">
        <v>198</v>
      </c>
      <c r="G74" s="7" t="s">
        <v>198</v>
      </c>
      <c r="H74" s="7" t="s">
        <v>198</v>
      </c>
      <c r="I74" s="7" t="s">
        <v>198</v>
      </c>
      <c r="J74" s="7" t="s">
        <v>198</v>
      </c>
      <c r="K74" s="7" t="s">
        <v>198</v>
      </c>
      <c r="L74" s="7" t="s">
        <v>198</v>
      </c>
      <c r="M74" s="7" t="s">
        <v>198</v>
      </c>
      <c r="N74" s="7" t="s">
        <v>198</v>
      </c>
      <c r="O74" s="7" t="s">
        <v>198</v>
      </c>
      <c r="P74" s="7" t="s">
        <v>198</v>
      </c>
      <c r="Q74" s="7" t="s">
        <v>198</v>
      </c>
      <c r="R74" s="7" t="s">
        <v>198</v>
      </c>
      <c r="S74" s="7" t="s">
        <v>198</v>
      </c>
      <c r="T74" s="7" t="s">
        <v>194</v>
      </c>
      <c r="U74" s="7" t="s">
        <v>194</v>
      </c>
      <c r="V74" s="7" t="s">
        <v>194</v>
      </c>
      <c r="W74" s="7" t="s">
        <v>194</v>
      </c>
      <c r="X74" s="7" t="s">
        <v>194</v>
      </c>
      <c r="Y74" s="7">
        <v>1</v>
      </c>
      <c r="Z74" s="7" t="s">
        <v>194</v>
      </c>
      <c r="AA74" s="7" t="s">
        <v>194</v>
      </c>
      <c r="AB74" s="10"/>
      <c r="AC74" s="350" t="s">
        <v>303</v>
      </c>
      <c r="AD74" s="350"/>
      <c r="AE74" s="350"/>
      <c r="AF74" s="350"/>
      <c r="AG74" s="350"/>
      <c r="AH74" s="350"/>
      <c r="AI74" s="350"/>
      <c r="AJ74" s="350"/>
      <c r="AK74" s="350"/>
      <c r="AL74" s="350"/>
      <c r="AM74" s="350"/>
      <c r="AN74" s="350"/>
      <c r="AO74" s="350"/>
      <c r="AP74" s="350"/>
    </row>
    <row r="75" spans="1:43" ht="16.5" customHeight="1" thickBot="1">
      <c r="A75" s="6"/>
      <c r="B75" s="6"/>
      <c r="C75" s="15"/>
      <c r="D75" s="116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10"/>
      <c r="AP75" s="45" t="s">
        <v>248</v>
      </c>
      <c r="AQ75" s="32"/>
    </row>
    <row r="76" spans="1:43" ht="16.5" customHeight="1">
      <c r="A76" s="6"/>
      <c r="B76" s="6"/>
      <c r="C76" s="114" t="s">
        <v>249</v>
      </c>
      <c r="D76" s="7" t="s">
        <v>198</v>
      </c>
      <c r="E76" s="7" t="s">
        <v>198</v>
      </c>
      <c r="F76" s="7" t="s">
        <v>198</v>
      </c>
      <c r="G76" s="7" t="s">
        <v>198</v>
      </c>
      <c r="H76" s="7" t="s">
        <v>198</v>
      </c>
      <c r="I76" s="7" t="s">
        <v>198</v>
      </c>
      <c r="J76" s="7" t="s">
        <v>198</v>
      </c>
      <c r="K76" s="7" t="s">
        <v>198</v>
      </c>
      <c r="L76" s="7" t="s">
        <v>198</v>
      </c>
      <c r="M76" s="7" t="s">
        <v>198</v>
      </c>
      <c r="N76" s="7" t="s">
        <v>198</v>
      </c>
      <c r="O76" s="7" t="s">
        <v>198</v>
      </c>
      <c r="P76" s="7" t="s">
        <v>198</v>
      </c>
      <c r="Q76" s="7" t="s">
        <v>198</v>
      </c>
      <c r="R76" s="7" t="s">
        <v>198</v>
      </c>
      <c r="S76" s="7" t="s">
        <v>198</v>
      </c>
      <c r="T76" s="7" t="s">
        <v>194</v>
      </c>
      <c r="U76" s="7" t="s">
        <v>194</v>
      </c>
      <c r="V76" s="7" t="s">
        <v>194</v>
      </c>
      <c r="W76" s="7" t="s">
        <v>194</v>
      </c>
      <c r="X76" s="7" t="s">
        <v>194</v>
      </c>
      <c r="Y76" s="7" t="s">
        <v>194</v>
      </c>
      <c r="Z76" s="7" t="s">
        <v>194</v>
      </c>
      <c r="AA76" s="7" t="s">
        <v>194</v>
      </c>
      <c r="AB76" s="10"/>
      <c r="AC76" s="344" t="s">
        <v>250</v>
      </c>
      <c r="AD76" s="345"/>
      <c r="AE76" s="348" t="s">
        <v>251</v>
      </c>
      <c r="AF76" s="349"/>
      <c r="AG76" s="348" t="s">
        <v>252</v>
      </c>
      <c r="AH76" s="349"/>
      <c r="AI76" s="348" t="s">
        <v>253</v>
      </c>
      <c r="AJ76" s="349"/>
      <c r="AK76" s="258" t="s">
        <v>254</v>
      </c>
      <c r="AL76" s="256"/>
      <c r="AM76" s="258" t="s">
        <v>255</v>
      </c>
      <c r="AN76" s="256"/>
      <c r="AO76" s="258" t="s">
        <v>256</v>
      </c>
      <c r="AP76" s="344"/>
      <c r="AQ76" s="32"/>
    </row>
    <row r="77" spans="1:42" ht="16.5" customHeight="1">
      <c r="A77" s="6"/>
      <c r="B77" s="71"/>
      <c r="C77" s="74"/>
      <c r="D77" s="116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C77" s="346"/>
      <c r="AD77" s="347"/>
      <c r="AE77" s="296"/>
      <c r="AF77" s="264"/>
      <c r="AG77" s="296"/>
      <c r="AH77" s="264"/>
      <c r="AI77" s="296"/>
      <c r="AJ77" s="264"/>
      <c r="AK77" s="245"/>
      <c r="AL77" s="342"/>
      <c r="AM77" s="245"/>
      <c r="AN77" s="342"/>
      <c r="AO77" s="245"/>
      <c r="AP77" s="246"/>
    </row>
    <row r="78" spans="1:30" ht="16.5" customHeight="1">
      <c r="A78" s="71"/>
      <c r="B78" s="247" t="s">
        <v>257</v>
      </c>
      <c r="C78" s="334"/>
      <c r="D78" s="100">
        <f>SUM(E78:AA78)</f>
        <v>6</v>
      </c>
      <c r="E78" s="7" t="s">
        <v>198</v>
      </c>
      <c r="F78" s="7" t="s">
        <v>198</v>
      </c>
      <c r="G78" s="7" t="s">
        <v>198</v>
      </c>
      <c r="H78" s="7" t="s">
        <v>198</v>
      </c>
      <c r="I78" s="7" t="s">
        <v>198</v>
      </c>
      <c r="J78" s="7" t="s">
        <v>198</v>
      </c>
      <c r="K78" s="7" t="s">
        <v>198</v>
      </c>
      <c r="L78" s="7" t="s">
        <v>198</v>
      </c>
      <c r="M78" s="7" t="s">
        <v>198</v>
      </c>
      <c r="N78" s="7" t="s">
        <v>198</v>
      </c>
      <c r="O78" s="7" t="s">
        <v>198</v>
      </c>
      <c r="P78" s="7" t="s">
        <v>198</v>
      </c>
      <c r="Q78" s="7" t="s">
        <v>198</v>
      </c>
      <c r="R78" s="7" t="s">
        <v>198</v>
      </c>
      <c r="S78" s="7" t="s">
        <v>198</v>
      </c>
      <c r="T78" s="7">
        <v>5</v>
      </c>
      <c r="U78" s="7" t="s">
        <v>194</v>
      </c>
      <c r="V78" s="7" t="s">
        <v>194</v>
      </c>
      <c r="W78" s="7" t="s">
        <v>194</v>
      </c>
      <c r="X78" s="7">
        <v>1</v>
      </c>
      <c r="Y78" s="7" t="s">
        <v>194</v>
      </c>
      <c r="Z78" s="7" t="s">
        <v>194</v>
      </c>
      <c r="AA78" s="7" t="s">
        <v>194</v>
      </c>
      <c r="AD78" s="88"/>
    </row>
    <row r="79" spans="1:42" ht="16.5" customHeight="1">
      <c r="A79" s="6"/>
      <c r="B79" s="44"/>
      <c r="C79" s="15"/>
      <c r="D79" s="100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C79" s="343" t="s">
        <v>419</v>
      </c>
      <c r="AD79" s="257"/>
      <c r="AE79" s="71"/>
      <c r="AF79" s="121">
        <v>357</v>
      </c>
      <c r="AG79" s="121"/>
      <c r="AH79" s="121">
        <v>150</v>
      </c>
      <c r="AI79" s="121"/>
      <c r="AJ79" s="121">
        <v>246</v>
      </c>
      <c r="AK79" s="121"/>
      <c r="AL79" s="121">
        <v>54</v>
      </c>
      <c r="AM79" s="121"/>
      <c r="AN79" s="121">
        <v>1460</v>
      </c>
      <c r="AO79" s="122"/>
      <c r="AP79" s="121">
        <v>5213</v>
      </c>
    </row>
    <row r="80" spans="1:42" ht="16.5" customHeight="1">
      <c r="A80" s="6"/>
      <c r="B80" s="247" t="s">
        <v>258</v>
      </c>
      <c r="C80" s="334"/>
      <c r="D80" s="100">
        <f>SUM(E80:AA80)</f>
        <v>28</v>
      </c>
      <c r="E80" s="7" t="s">
        <v>198</v>
      </c>
      <c r="F80" s="7" t="s">
        <v>198</v>
      </c>
      <c r="G80" s="7">
        <v>7</v>
      </c>
      <c r="H80" s="7" t="s">
        <v>198</v>
      </c>
      <c r="I80" s="7" t="s">
        <v>198</v>
      </c>
      <c r="J80" s="7">
        <v>2</v>
      </c>
      <c r="K80" s="7">
        <v>1</v>
      </c>
      <c r="L80" s="7">
        <v>2</v>
      </c>
      <c r="M80" s="7" t="s">
        <v>198</v>
      </c>
      <c r="N80" s="7" t="s">
        <v>198</v>
      </c>
      <c r="O80" s="7" t="s">
        <v>198</v>
      </c>
      <c r="P80" s="7" t="s">
        <v>198</v>
      </c>
      <c r="Q80" s="7" t="s">
        <v>198</v>
      </c>
      <c r="R80" s="7" t="s">
        <v>198</v>
      </c>
      <c r="S80" s="7">
        <v>3</v>
      </c>
      <c r="T80" s="7">
        <v>2</v>
      </c>
      <c r="U80" s="7" t="s">
        <v>194</v>
      </c>
      <c r="V80" s="7">
        <v>3</v>
      </c>
      <c r="W80" s="7" t="s">
        <v>198</v>
      </c>
      <c r="X80" s="7">
        <v>1</v>
      </c>
      <c r="Y80" s="7" t="s">
        <v>198</v>
      </c>
      <c r="Z80" s="7">
        <v>6</v>
      </c>
      <c r="AA80" s="7">
        <v>1</v>
      </c>
      <c r="AC80" s="71"/>
      <c r="AD80" s="32"/>
      <c r="AE80" s="33"/>
      <c r="AF80" s="123"/>
      <c r="AG80" s="121"/>
      <c r="AH80" s="123"/>
      <c r="AI80" s="121"/>
      <c r="AJ80" s="123"/>
      <c r="AK80" s="121"/>
      <c r="AL80" s="123"/>
      <c r="AM80" s="121"/>
      <c r="AN80" s="123"/>
      <c r="AO80" s="121"/>
      <c r="AP80" s="123"/>
    </row>
    <row r="81" spans="1:42" ht="16.5" customHeight="1">
      <c r="A81" s="6"/>
      <c r="B81" s="44"/>
      <c r="C81" s="15"/>
      <c r="D81" s="100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C81" s="336" t="s">
        <v>420</v>
      </c>
      <c r="AD81" s="341"/>
      <c r="AE81" s="33"/>
      <c r="AF81" s="121">
        <v>357</v>
      </c>
      <c r="AG81" s="121"/>
      <c r="AH81" s="121">
        <v>160</v>
      </c>
      <c r="AI81" s="121"/>
      <c r="AJ81" s="121">
        <v>237</v>
      </c>
      <c r="AK81" s="121"/>
      <c r="AL81" s="121">
        <v>54</v>
      </c>
      <c r="AM81" s="121"/>
      <c r="AN81" s="121">
        <v>1456</v>
      </c>
      <c r="AO81" s="121"/>
      <c r="AP81" s="121">
        <v>5212</v>
      </c>
    </row>
    <row r="82" spans="1:42" ht="16.5" customHeight="1">
      <c r="A82" s="6"/>
      <c r="B82" s="247" t="s">
        <v>259</v>
      </c>
      <c r="C82" s="334"/>
      <c r="D82" s="100">
        <f>SUM(E82:AA82)</f>
        <v>22</v>
      </c>
      <c r="E82" s="7" t="s">
        <v>198</v>
      </c>
      <c r="F82" s="7" t="s">
        <v>198</v>
      </c>
      <c r="G82" s="7">
        <v>1</v>
      </c>
      <c r="H82" s="7">
        <v>1</v>
      </c>
      <c r="I82" s="7" t="s">
        <v>198</v>
      </c>
      <c r="J82" s="7">
        <v>1</v>
      </c>
      <c r="K82" s="7" t="s">
        <v>198</v>
      </c>
      <c r="L82" s="7" t="s">
        <v>198</v>
      </c>
      <c r="M82" s="7" t="s">
        <v>198</v>
      </c>
      <c r="N82" s="7" t="s">
        <v>198</v>
      </c>
      <c r="O82" s="7" t="s">
        <v>198</v>
      </c>
      <c r="P82" s="7" t="s">
        <v>198</v>
      </c>
      <c r="Q82" s="7" t="s">
        <v>198</v>
      </c>
      <c r="R82" s="7" t="s">
        <v>198</v>
      </c>
      <c r="S82" s="7" t="s">
        <v>198</v>
      </c>
      <c r="T82" s="7">
        <v>1</v>
      </c>
      <c r="U82" s="7" t="s">
        <v>198</v>
      </c>
      <c r="V82" s="7">
        <v>1</v>
      </c>
      <c r="W82" s="7" t="s">
        <v>198</v>
      </c>
      <c r="X82" s="7" t="s">
        <v>198</v>
      </c>
      <c r="Y82" s="7" t="s">
        <v>198</v>
      </c>
      <c r="Z82" s="7">
        <v>16</v>
      </c>
      <c r="AA82" s="7">
        <v>1</v>
      </c>
      <c r="AC82" s="124"/>
      <c r="AD82" s="125"/>
      <c r="AE82" s="33"/>
      <c r="AF82" s="123"/>
      <c r="AG82" s="121"/>
      <c r="AH82" s="123"/>
      <c r="AI82" s="121"/>
      <c r="AJ82" s="123"/>
      <c r="AK82" s="121"/>
      <c r="AL82" s="123"/>
      <c r="AM82" s="121"/>
      <c r="AN82" s="123"/>
      <c r="AO82" s="121"/>
      <c r="AP82" s="123"/>
    </row>
    <row r="83" spans="1:42" ht="16.5" customHeight="1">
      <c r="A83" s="6"/>
      <c r="B83" s="44"/>
      <c r="C83" s="15"/>
      <c r="D83" s="100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C83" s="336" t="s">
        <v>421</v>
      </c>
      <c r="AD83" s="341"/>
      <c r="AE83" s="33"/>
      <c r="AF83" s="121">
        <v>359</v>
      </c>
      <c r="AG83" s="121"/>
      <c r="AH83" s="121">
        <v>151</v>
      </c>
      <c r="AI83" s="121"/>
      <c r="AJ83" s="121">
        <v>261</v>
      </c>
      <c r="AK83" s="121"/>
      <c r="AL83" s="121">
        <v>54</v>
      </c>
      <c r="AM83" s="121"/>
      <c r="AN83" s="121">
        <v>1465</v>
      </c>
      <c r="AO83" s="121"/>
      <c r="AP83" s="121">
        <v>5224</v>
      </c>
    </row>
    <row r="84" spans="1:42" ht="16.5" customHeight="1">
      <c r="A84" s="6"/>
      <c r="B84" s="247" t="s">
        <v>260</v>
      </c>
      <c r="C84" s="334"/>
      <c r="D84" s="100">
        <f>SUM(E84:AA84)</f>
        <v>22</v>
      </c>
      <c r="E84" s="7" t="s">
        <v>198</v>
      </c>
      <c r="F84" s="7">
        <v>1</v>
      </c>
      <c r="G84" s="7" t="s">
        <v>198</v>
      </c>
      <c r="H84" s="7" t="s">
        <v>198</v>
      </c>
      <c r="I84" s="7" t="s">
        <v>198</v>
      </c>
      <c r="J84" s="7" t="s">
        <v>198</v>
      </c>
      <c r="K84" s="7">
        <v>4</v>
      </c>
      <c r="L84" s="7" t="s">
        <v>198</v>
      </c>
      <c r="M84" s="7">
        <v>4</v>
      </c>
      <c r="N84" s="7" t="s">
        <v>198</v>
      </c>
      <c r="O84" s="7" t="s">
        <v>198</v>
      </c>
      <c r="P84" s="7" t="s">
        <v>198</v>
      </c>
      <c r="Q84" s="7" t="s">
        <v>198</v>
      </c>
      <c r="R84" s="7" t="s">
        <v>198</v>
      </c>
      <c r="S84" s="7">
        <v>1</v>
      </c>
      <c r="T84" s="7">
        <v>10</v>
      </c>
      <c r="U84" s="7" t="s">
        <v>198</v>
      </c>
      <c r="V84" s="7">
        <v>1</v>
      </c>
      <c r="W84" s="7" t="s">
        <v>198</v>
      </c>
      <c r="X84" s="7">
        <v>1</v>
      </c>
      <c r="Y84" s="7" t="s">
        <v>198</v>
      </c>
      <c r="Z84" s="7" t="s">
        <v>198</v>
      </c>
      <c r="AA84" s="7" t="s">
        <v>198</v>
      </c>
      <c r="AC84" s="124"/>
      <c r="AD84" s="125"/>
      <c r="AE84" s="33"/>
      <c r="AF84" s="123"/>
      <c r="AG84" s="121"/>
      <c r="AH84" s="123"/>
      <c r="AI84" s="121"/>
      <c r="AJ84" s="123"/>
      <c r="AK84" s="121"/>
      <c r="AL84" s="123"/>
      <c r="AM84" s="121"/>
      <c r="AN84" s="123"/>
      <c r="AO84" s="121"/>
      <c r="AP84" s="123"/>
    </row>
    <row r="85" spans="1:42" ht="16.5" customHeight="1">
      <c r="A85" s="6"/>
      <c r="B85" s="44"/>
      <c r="C85" s="15"/>
      <c r="D85" s="116" t="s">
        <v>193</v>
      </c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141" t="s">
        <v>193</v>
      </c>
      <c r="U85" s="71"/>
      <c r="V85" s="71"/>
      <c r="W85" s="71"/>
      <c r="X85" s="71"/>
      <c r="Y85" s="71"/>
      <c r="Z85" s="71"/>
      <c r="AA85" s="71"/>
      <c r="AC85" s="336" t="s">
        <v>422</v>
      </c>
      <c r="AD85" s="257"/>
      <c r="AE85" s="33"/>
      <c r="AF85" s="121">
        <v>359</v>
      </c>
      <c r="AG85" s="126"/>
      <c r="AH85" s="121">
        <v>152</v>
      </c>
      <c r="AI85" s="126"/>
      <c r="AJ85" s="121">
        <v>259</v>
      </c>
      <c r="AK85" s="126"/>
      <c r="AL85" s="121">
        <v>54</v>
      </c>
      <c r="AM85" s="126"/>
      <c r="AN85" s="121">
        <v>1463</v>
      </c>
      <c r="AO85" s="126"/>
      <c r="AP85" s="121">
        <v>5219</v>
      </c>
    </row>
    <row r="86" spans="1:42" ht="16.5" customHeight="1">
      <c r="A86" s="6"/>
      <c r="B86" s="247" t="s">
        <v>261</v>
      </c>
      <c r="C86" s="334"/>
      <c r="D86" s="100">
        <f>SUM(E86:AA86)</f>
        <v>150</v>
      </c>
      <c r="E86" s="7" t="s">
        <v>198</v>
      </c>
      <c r="F86" s="7" t="s">
        <v>198</v>
      </c>
      <c r="G86" s="7">
        <v>1</v>
      </c>
      <c r="H86" s="7">
        <v>1</v>
      </c>
      <c r="I86" s="7">
        <v>2</v>
      </c>
      <c r="J86" s="7">
        <v>3</v>
      </c>
      <c r="K86" s="7">
        <v>5</v>
      </c>
      <c r="L86" s="7">
        <v>12</v>
      </c>
      <c r="M86" s="7">
        <v>18</v>
      </c>
      <c r="N86" s="7" t="s">
        <v>198</v>
      </c>
      <c r="O86" s="7" t="s">
        <v>198</v>
      </c>
      <c r="P86" s="7" t="s">
        <v>198</v>
      </c>
      <c r="Q86" s="7" t="s">
        <v>198</v>
      </c>
      <c r="R86" s="7" t="s">
        <v>198</v>
      </c>
      <c r="S86" s="7">
        <v>12</v>
      </c>
      <c r="T86" s="7">
        <v>18</v>
      </c>
      <c r="U86" s="7">
        <v>1</v>
      </c>
      <c r="V86" s="7">
        <v>41</v>
      </c>
      <c r="W86" s="7" t="s">
        <v>198</v>
      </c>
      <c r="X86" s="7">
        <v>3</v>
      </c>
      <c r="Y86" s="7">
        <v>3</v>
      </c>
      <c r="Z86" s="7">
        <v>21</v>
      </c>
      <c r="AA86" s="7">
        <v>9</v>
      </c>
      <c r="AC86" s="124"/>
      <c r="AD86" s="125"/>
      <c r="AE86" s="33"/>
      <c r="AF86" s="123"/>
      <c r="AG86" s="121"/>
      <c r="AH86" s="123"/>
      <c r="AI86" s="121"/>
      <c r="AJ86" s="123"/>
      <c r="AK86" s="121"/>
      <c r="AL86" s="123"/>
      <c r="AM86" s="121"/>
      <c r="AN86" s="123"/>
      <c r="AO86" s="121"/>
      <c r="AP86" s="123"/>
    </row>
    <row r="87" spans="1:42" ht="16.5" customHeight="1">
      <c r="A87" s="6"/>
      <c r="B87" s="44"/>
      <c r="C87" s="15"/>
      <c r="D87" s="100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C87" s="337" t="s">
        <v>423</v>
      </c>
      <c r="AD87" s="338"/>
      <c r="AE87" s="193"/>
      <c r="AF87" s="127">
        <v>359</v>
      </c>
      <c r="AG87" s="127"/>
      <c r="AH87" s="127">
        <v>169</v>
      </c>
      <c r="AI87" s="127"/>
      <c r="AJ87" s="127">
        <v>251</v>
      </c>
      <c r="AK87" s="127"/>
      <c r="AL87" s="127">
        <v>55</v>
      </c>
      <c r="AM87" s="127"/>
      <c r="AN87" s="127">
        <v>1472</v>
      </c>
      <c r="AO87" s="127"/>
      <c r="AP87" s="127">
        <v>5193</v>
      </c>
    </row>
    <row r="88" spans="1:42" ht="16.5" customHeight="1">
      <c r="A88" s="6"/>
      <c r="B88" s="248" t="s">
        <v>262</v>
      </c>
      <c r="C88" s="334"/>
      <c r="D88" s="100">
        <f>SUM(E88:AA88)</f>
        <v>12</v>
      </c>
      <c r="E88" s="7" t="s">
        <v>198</v>
      </c>
      <c r="F88" s="7" t="s">
        <v>198</v>
      </c>
      <c r="G88" s="7" t="s">
        <v>198</v>
      </c>
      <c r="H88" s="7" t="s">
        <v>198</v>
      </c>
      <c r="I88" s="7" t="s">
        <v>198</v>
      </c>
      <c r="J88" s="7" t="s">
        <v>198</v>
      </c>
      <c r="K88" s="7" t="s">
        <v>198</v>
      </c>
      <c r="L88" s="7">
        <v>1</v>
      </c>
      <c r="M88" s="7">
        <v>3</v>
      </c>
      <c r="N88" s="7" t="s">
        <v>198</v>
      </c>
      <c r="O88" s="7" t="s">
        <v>198</v>
      </c>
      <c r="P88" s="7" t="s">
        <v>198</v>
      </c>
      <c r="Q88" s="7" t="s">
        <v>198</v>
      </c>
      <c r="R88" s="7" t="s">
        <v>198</v>
      </c>
      <c r="S88" s="7">
        <v>1</v>
      </c>
      <c r="T88" s="7" t="s">
        <v>198</v>
      </c>
      <c r="U88" s="7" t="s">
        <v>198</v>
      </c>
      <c r="V88" s="7">
        <v>4</v>
      </c>
      <c r="W88" s="7" t="s">
        <v>198</v>
      </c>
      <c r="X88" s="7" t="s">
        <v>198</v>
      </c>
      <c r="Y88" s="7" t="s">
        <v>198</v>
      </c>
      <c r="Z88" s="7">
        <v>1</v>
      </c>
      <c r="AA88" s="7">
        <v>2</v>
      </c>
      <c r="AC88" s="110"/>
      <c r="AD88" s="110"/>
      <c r="AE88" s="128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</row>
    <row r="89" spans="1:29" ht="16.5" customHeight="1">
      <c r="A89" s="6"/>
      <c r="B89" s="44"/>
      <c r="C89" s="15"/>
      <c r="D89" s="100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C89" s="71" t="s">
        <v>263</v>
      </c>
    </row>
    <row r="90" spans="1:29" ht="16.5" customHeight="1">
      <c r="A90" s="6"/>
      <c r="B90" s="248" t="s">
        <v>264</v>
      </c>
      <c r="C90" s="334"/>
      <c r="D90" s="7" t="s">
        <v>198</v>
      </c>
      <c r="E90" s="7" t="s">
        <v>198</v>
      </c>
      <c r="F90" s="7" t="s">
        <v>198</v>
      </c>
      <c r="G90" s="7" t="s">
        <v>198</v>
      </c>
      <c r="H90" s="7" t="s">
        <v>198</v>
      </c>
      <c r="I90" s="7" t="s">
        <v>198</v>
      </c>
      <c r="J90" s="7" t="s">
        <v>198</v>
      </c>
      <c r="K90" s="7" t="s">
        <v>198</v>
      </c>
      <c r="L90" s="7" t="s">
        <v>198</v>
      </c>
      <c r="M90" s="7" t="s">
        <v>198</v>
      </c>
      <c r="N90" s="7" t="s">
        <v>198</v>
      </c>
      <c r="O90" s="7" t="s">
        <v>198</v>
      </c>
      <c r="P90" s="7" t="s">
        <v>198</v>
      </c>
      <c r="Q90" s="7" t="s">
        <v>198</v>
      </c>
      <c r="R90" s="7" t="s">
        <v>198</v>
      </c>
      <c r="S90" s="7" t="s">
        <v>198</v>
      </c>
      <c r="T90" s="7" t="s">
        <v>198</v>
      </c>
      <c r="U90" s="7" t="s">
        <v>198</v>
      </c>
      <c r="V90" s="7" t="s">
        <v>198</v>
      </c>
      <c r="W90" s="7" t="s">
        <v>198</v>
      </c>
      <c r="X90" s="7" t="s">
        <v>198</v>
      </c>
      <c r="Y90" s="7" t="s">
        <v>198</v>
      </c>
      <c r="Z90" s="7" t="s">
        <v>198</v>
      </c>
      <c r="AA90" s="7" t="s">
        <v>198</v>
      </c>
      <c r="AC90" s="71" t="s">
        <v>74</v>
      </c>
    </row>
    <row r="91" spans="1:36" ht="16.5" customHeight="1">
      <c r="A91" s="6"/>
      <c r="B91" s="44"/>
      <c r="C91" s="15"/>
      <c r="D91" s="100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D91" s="71"/>
      <c r="AE91" s="71"/>
      <c r="AF91" s="71"/>
      <c r="AG91" s="71"/>
      <c r="AH91" s="71"/>
      <c r="AI91" s="71"/>
      <c r="AJ91" s="71"/>
    </row>
    <row r="92" spans="1:36" ht="16.5" customHeight="1">
      <c r="A92" s="6"/>
      <c r="B92" s="248" t="s">
        <v>265</v>
      </c>
      <c r="C92" s="334"/>
      <c r="D92" s="7" t="s">
        <v>198</v>
      </c>
      <c r="E92" s="7" t="s">
        <v>198</v>
      </c>
      <c r="F92" s="7" t="s">
        <v>198</v>
      </c>
      <c r="G92" s="7" t="s">
        <v>198</v>
      </c>
      <c r="H92" s="7" t="s">
        <v>198</v>
      </c>
      <c r="I92" s="7" t="s">
        <v>198</v>
      </c>
      <c r="J92" s="7" t="s">
        <v>198</v>
      </c>
      <c r="K92" s="7" t="s">
        <v>198</v>
      </c>
      <c r="L92" s="7" t="s">
        <v>198</v>
      </c>
      <c r="M92" s="7" t="s">
        <v>198</v>
      </c>
      <c r="N92" s="7" t="s">
        <v>198</v>
      </c>
      <c r="O92" s="7" t="s">
        <v>198</v>
      </c>
      <c r="P92" s="7" t="s">
        <v>198</v>
      </c>
      <c r="Q92" s="7" t="s">
        <v>198</v>
      </c>
      <c r="R92" s="7" t="s">
        <v>198</v>
      </c>
      <c r="S92" s="7" t="s">
        <v>198</v>
      </c>
      <c r="T92" s="7" t="s">
        <v>198</v>
      </c>
      <c r="U92" s="7" t="s">
        <v>198</v>
      </c>
      <c r="V92" s="7" t="s">
        <v>198</v>
      </c>
      <c r="W92" s="7" t="s">
        <v>198</v>
      </c>
      <c r="X92" s="7" t="s">
        <v>198</v>
      </c>
      <c r="Y92" s="7" t="s">
        <v>198</v>
      </c>
      <c r="Z92" s="7" t="s">
        <v>198</v>
      </c>
      <c r="AA92" s="7" t="s">
        <v>198</v>
      </c>
      <c r="AD92" s="71"/>
      <c r="AE92" s="71"/>
      <c r="AF92" s="71"/>
      <c r="AG92" s="71"/>
      <c r="AH92" s="71"/>
      <c r="AI92" s="71"/>
      <c r="AJ92" s="71"/>
    </row>
    <row r="93" spans="1:27" ht="16.5" customHeight="1">
      <c r="A93" s="6"/>
      <c r="B93" s="44"/>
      <c r="C93" s="15"/>
      <c r="D93" s="6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</row>
    <row r="94" spans="1:27" ht="16.5" customHeight="1">
      <c r="A94" s="6"/>
      <c r="B94" s="248" t="s">
        <v>266</v>
      </c>
      <c r="C94" s="334"/>
      <c r="D94" s="100">
        <f>SUM(E94:AA94)</f>
        <v>12</v>
      </c>
      <c r="E94" s="7" t="s">
        <v>198</v>
      </c>
      <c r="F94" s="7" t="s">
        <v>198</v>
      </c>
      <c r="G94" s="7">
        <v>1</v>
      </c>
      <c r="H94" s="7" t="s">
        <v>198</v>
      </c>
      <c r="I94" s="7" t="s">
        <v>198</v>
      </c>
      <c r="J94" s="7" t="s">
        <v>198</v>
      </c>
      <c r="K94" s="7" t="s">
        <v>198</v>
      </c>
      <c r="L94" s="7" t="s">
        <v>198</v>
      </c>
      <c r="M94" s="7">
        <v>2</v>
      </c>
      <c r="N94" s="7" t="s">
        <v>198</v>
      </c>
      <c r="O94" s="7" t="s">
        <v>198</v>
      </c>
      <c r="P94" s="7" t="s">
        <v>198</v>
      </c>
      <c r="Q94" s="7" t="s">
        <v>198</v>
      </c>
      <c r="R94" s="7" t="s">
        <v>198</v>
      </c>
      <c r="S94" s="7" t="s">
        <v>198</v>
      </c>
      <c r="T94" s="7" t="s">
        <v>198</v>
      </c>
      <c r="U94" s="7">
        <v>1</v>
      </c>
      <c r="V94" s="7">
        <v>7</v>
      </c>
      <c r="W94" s="7">
        <v>1</v>
      </c>
      <c r="X94" s="7" t="s">
        <v>198</v>
      </c>
      <c r="Y94" s="7" t="s">
        <v>198</v>
      </c>
      <c r="Z94" s="7" t="s">
        <v>198</v>
      </c>
      <c r="AA94" s="7" t="s">
        <v>198</v>
      </c>
    </row>
    <row r="95" spans="1:27" ht="16.5" customHeight="1">
      <c r="A95" s="6"/>
      <c r="B95" s="44"/>
      <c r="C95" s="15"/>
      <c r="D95" s="6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</row>
    <row r="96" spans="1:27" ht="16.5" customHeight="1">
      <c r="A96" s="6"/>
      <c r="B96" s="248" t="s">
        <v>267</v>
      </c>
      <c r="C96" s="334"/>
      <c r="D96" s="100">
        <f>SUM(E96:AA96)</f>
        <v>54</v>
      </c>
      <c r="E96" s="7" t="s">
        <v>198</v>
      </c>
      <c r="F96" s="7" t="s">
        <v>198</v>
      </c>
      <c r="G96" s="7" t="s">
        <v>198</v>
      </c>
      <c r="H96" s="7" t="s">
        <v>198</v>
      </c>
      <c r="I96" s="7" t="s">
        <v>198</v>
      </c>
      <c r="J96" s="7">
        <v>1</v>
      </c>
      <c r="K96" s="7" t="s">
        <v>198</v>
      </c>
      <c r="L96" s="7" t="s">
        <v>198</v>
      </c>
      <c r="M96" s="7">
        <v>3</v>
      </c>
      <c r="N96" s="7" t="s">
        <v>198</v>
      </c>
      <c r="O96" s="7" t="s">
        <v>198</v>
      </c>
      <c r="P96" s="7" t="s">
        <v>198</v>
      </c>
      <c r="Q96" s="7" t="s">
        <v>198</v>
      </c>
      <c r="R96" s="7" t="s">
        <v>198</v>
      </c>
      <c r="S96" s="7">
        <v>4</v>
      </c>
      <c r="T96" s="7">
        <v>1</v>
      </c>
      <c r="U96" s="7">
        <v>1</v>
      </c>
      <c r="V96" s="7">
        <v>18</v>
      </c>
      <c r="W96" s="7" t="s">
        <v>198</v>
      </c>
      <c r="X96" s="7">
        <v>1</v>
      </c>
      <c r="Y96" s="7" t="s">
        <v>198</v>
      </c>
      <c r="Z96" s="7">
        <v>8</v>
      </c>
      <c r="AA96" s="7">
        <v>17</v>
      </c>
    </row>
    <row r="97" spans="1:27" ht="16.5" customHeight="1">
      <c r="A97" s="6"/>
      <c r="B97" s="44"/>
      <c r="C97" s="15"/>
      <c r="D97" s="100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</row>
    <row r="98" spans="1:27" ht="16.5" customHeight="1">
      <c r="A98" s="6"/>
      <c r="B98" s="247" t="s">
        <v>268</v>
      </c>
      <c r="C98" s="334"/>
      <c r="D98" s="100">
        <f>SUM(E98:AA98)</f>
        <v>115</v>
      </c>
      <c r="E98" s="7" t="s">
        <v>198</v>
      </c>
      <c r="F98" s="7" t="s">
        <v>198</v>
      </c>
      <c r="G98" s="7">
        <v>1</v>
      </c>
      <c r="H98" s="7" t="s">
        <v>198</v>
      </c>
      <c r="I98" s="7" t="s">
        <v>198</v>
      </c>
      <c r="J98" s="7">
        <v>3</v>
      </c>
      <c r="K98" s="7" t="s">
        <v>198</v>
      </c>
      <c r="L98" s="7">
        <v>7</v>
      </c>
      <c r="M98" s="7">
        <v>5</v>
      </c>
      <c r="N98" s="7" t="s">
        <v>198</v>
      </c>
      <c r="O98" s="7" t="s">
        <v>198</v>
      </c>
      <c r="P98" s="7" t="s">
        <v>198</v>
      </c>
      <c r="Q98" s="7">
        <v>1</v>
      </c>
      <c r="R98" s="7" t="s">
        <v>198</v>
      </c>
      <c r="S98" s="7">
        <v>6</v>
      </c>
      <c r="T98" s="7">
        <v>16</v>
      </c>
      <c r="U98" s="7">
        <v>2</v>
      </c>
      <c r="V98" s="7">
        <v>49</v>
      </c>
      <c r="W98" s="7" t="s">
        <v>198</v>
      </c>
      <c r="X98" s="7">
        <v>4</v>
      </c>
      <c r="Y98" s="7">
        <v>2</v>
      </c>
      <c r="Z98" s="7">
        <v>11</v>
      </c>
      <c r="AA98" s="7">
        <v>8</v>
      </c>
    </row>
    <row r="99" spans="1:27" ht="16.5" customHeight="1">
      <c r="A99" s="6"/>
      <c r="B99" s="44"/>
      <c r="C99" s="15"/>
      <c r="D99" s="116" t="s">
        <v>193</v>
      </c>
      <c r="E99" s="71"/>
      <c r="F99" s="71"/>
      <c r="G99" s="71"/>
      <c r="H99" s="71"/>
      <c r="I99" s="71"/>
      <c r="J99" s="71"/>
      <c r="K99" s="71"/>
      <c r="L99" s="141" t="s">
        <v>193</v>
      </c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</row>
    <row r="100" spans="1:27" ht="16.5" customHeight="1">
      <c r="A100" s="6"/>
      <c r="B100" s="247" t="s">
        <v>269</v>
      </c>
      <c r="C100" s="334"/>
      <c r="D100" s="100">
        <f>SUM(E100:AA100)</f>
        <v>49</v>
      </c>
      <c r="E100" s="7" t="s">
        <v>198</v>
      </c>
      <c r="F100" s="7" t="s">
        <v>198</v>
      </c>
      <c r="G100" s="7" t="s">
        <v>198</v>
      </c>
      <c r="H100" s="7">
        <v>2</v>
      </c>
      <c r="I100" s="7" t="s">
        <v>198</v>
      </c>
      <c r="J100" s="7">
        <v>1</v>
      </c>
      <c r="K100" s="7" t="s">
        <v>198</v>
      </c>
      <c r="L100" s="7">
        <v>7</v>
      </c>
      <c r="M100" s="7">
        <v>1</v>
      </c>
      <c r="N100" s="7" t="s">
        <v>198</v>
      </c>
      <c r="O100" s="7" t="s">
        <v>198</v>
      </c>
      <c r="P100" s="7" t="s">
        <v>198</v>
      </c>
      <c r="Q100" s="7" t="s">
        <v>198</v>
      </c>
      <c r="R100" s="7" t="s">
        <v>198</v>
      </c>
      <c r="S100" s="7">
        <v>3</v>
      </c>
      <c r="T100" s="7">
        <v>5</v>
      </c>
      <c r="U100" s="7">
        <v>3</v>
      </c>
      <c r="V100" s="7">
        <v>18</v>
      </c>
      <c r="W100" s="7">
        <v>2</v>
      </c>
      <c r="X100" s="7">
        <v>2</v>
      </c>
      <c r="Y100" s="7" t="s">
        <v>198</v>
      </c>
      <c r="Z100" s="7">
        <v>3</v>
      </c>
      <c r="AA100" s="7">
        <v>2</v>
      </c>
    </row>
    <row r="101" spans="1:27" ht="16.5" customHeight="1">
      <c r="A101" s="6"/>
      <c r="B101" s="71"/>
      <c r="C101" s="71"/>
      <c r="D101" s="129"/>
      <c r="E101" s="71"/>
      <c r="F101" s="7"/>
      <c r="G101" s="7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</row>
    <row r="102" spans="1:27" ht="16.5" customHeight="1">
      <c r="A102" s="130"/>
      <c r="B102" s="339" t="s">
        <v>270</v>
      </c>
      <c r="C102" s="340"/>
      <c r="D102" s="220">
        <f>SUM(E102:AA102)</f>
        <v>36</v>
      </c>
      <c r="E102" s="7" t="s">
        <v>198</v>
      </c>
      <c r="F102" s="7" t="s">
        <v>198</v>
      </c>
      <c r="G102" s="7" t="s">
        <v>198</v>
      </c>
      <c r="H102" s="7">
        <v>1</v>
      </c>
      <c r="I102" s="7" t="s">
        <v>198</v>
      </c>
      <c r="J102" s="7" t="s">
        <v>198</v>
      </c>
      <c r="K102" s="7" t="s">
        <v>198</v>
      </c>
      <c r="L102" s="7">
        <v>2</v>
      </c>
      <c r="M102" s="7">
        <v>5</v>
      </c>
      <c r="N102" s="7" t="s">
        <v>198</v>
      </c>
      <c r="O102" s="7" t="s">
        <v>198</v>
      </c>
      <c r="P102" s="7" t="s">
        <v>198</v>
      </c>
      <c r="Q102" s="7" t="s">
        <v>198</v>
      </c>
      <c r="R102" s="7" t="s">
        <v>198</v>
      </c>
      <c r="S102" s="7" t="s">
        <v>198</v>
      </c>
      <c r="T102" s="7">
        <v>8</v>
      </c>
      <c r="U102" s="7" t="s">
        <v>198</v>
      </c>
      <c r="V102" s="7">
        <v>7</v>
      </c>
      <c r="W102" s="7">
        <v>1</v>
      </c>
      <c r="X102" s="7">
        <v>1</v>
      </c>
      <c r="Y102" s="7">
        <v>4</v>
      </c>
      <c r="Z102" s="7">
        <v>3</v>
      </c>
      <c r="AA102" s="221">
        <v>4</v>
      </c>
    </row>
    <row r="103" spans="1:27" ht="15" customHeight="1">
      <c r="A103" s="131" t="s">
        <v>271</v>
      </c>
      <c r="B103" s="89"/>
      <c r="C103" s="89"/>
      <c r="D103" s="31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31"/>
    </row>
    <row r="104" spans="1:27" ht="15" customHeight="1">
      <c r="A104" s="131" t="s">
        <v>413</v>
      </c>
      <c r="B104" s="71"/>
      <c r="C104" s="7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spans="1:27" ht="15" customHeight="1">
      <c r="A105" s="131" t="s">
        <v>415</v>
      </c>
      <c r="B105" s="71"/>
      <c r="C105" s="71"/>
      <c r="D105" s="61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2:9" ht="15" customHeight="1">
      <c r="B106" s="133"/>
      <c r="C106" s="133"/>
      <c r="D106" s="71"/>
      <c r="F106" s="71"/>
      <c r="G106" s="71"/>
      <c r="H106" s="71"/>
      <c r="I106" s="71"/>
    </row>
    <row r="107" spans="2:9" ht="15" customHeight="1">
      <c r="B107" s="133"/>
      <c r="C107" s="133"/>
      <c r="D107" s="71"/>
      <c r="F107" s="71"/>
      <c r="G107" s="71"/>
      <c r="H107" s="71"/>
      <c r="I107" s="71"/>
    </row>
    <row r="108" spans="2:9" ht="15" customHeight="1">
      <c r="B108" s="71"/>
      <c r="C108" s="133"/>
      <c r="D108" s="71"/>
      <c r="F108" s="71"/>
      <c r="G108" s="71"/>
      <c r="H108" s="71"/>
      <c r="I108" s="71"/>
    </row>
    <row r="109" spans="2:9" ht="15" customHeight="1">
      <c r="B109" s="71"/>
      <c r="C109" s="133"/>
      <c r="D109" s="71"/>
      <c r="F109" s="71"/>
      <c r="G109" s="71"/>
      <c r="H109" s="71"/>
      <c r="I109" s="71"/>
    </row>
  </sheetData>
  <sheetProtection/>
  <mergeCells count="98">
    <mergeCell ref="A3:AA3"/>
    <mergeCell ref="AC3:AQ3"/>
    <mergeCell ref="AC4:AQ4"/>
    <mergeCell ref="D6:D12"/>
    <mergeCell ref="F6:F12"/>
    <mergeCell ref="G6:G12"/>
    <mergeCell ref="X6:X12"/>
    <mergeCell ref="P6:P12"/>
    <mergeCell ref="H6:H12"/>
    <mergeCell ref="I6:I12"/>
    <mergeCell ref="AQ6:AQ7"/>
    <mergeCell ref="A14:C14"/>
    <mergeCell ref="Z6:Z12"/>
    <mergeCell ref="AA6:AA12"/>
    <mergeCell ref="AC6:AC7"/>
    <mergeCell ref="AD6:AI6"/>
    <mergeCell ref="N6:N12"/>
    <mergeCell ref="O6:O12"/>
    <mergeCell ref="J6:J12"/>
    <mergeCell ref="K6:K12"/>
    <mergeCell ref="V6:V12"/>
    <mergeCell ref="W6:W12"/>
    <mergeCell ref="Y6:Y12"/>
    <mergeCell ref="Q6:Q12"/>
    <mergeCell ref="L6:L12"/>
    <mergeCell ref="M6:M12"/>
    <mergeCell ref="AC21:AC24"/>
    <mergeCell ref="AD21:AF22"/>
    <mergeCell ref="S6:S12"/>
    <mergeCell ref="T6:T12"/>
    <mergeCell ref="U6:U12"/>
    <mergeCell ref="R6:R12"/>
    <mergeCell ref="AJ6:AM6"/>
    <mergeCell ref="AN6:AP6"/>
    <mergeCell ref="AG21:AI22"/>
    <mergeCell ref="AJ21:AM22"/>
    <mergeCell ref="AN21:AN23"/>
    <mergeCell ref="AO21:AO23"/>
    <mergeCell ref="AL23:AL24"/>
    <mergeCell ref="AM23:AM24"/>
    <mergeCell ref="AP21:AP23"/>
    <mergeCell ref="AQ21:AQ23"/>
    <mergeCell ref="AD23:AD24"/>
    <mergeCell ref="AE23:AE24"/>
    <mergeCell ref="AF23:AF24"/>
    <mergeCell ref="AG23:AG24"/>
    <mergeCell ref="AH23:AH24"/>
    <mergeCell ref="AI23:AI24"/>
    <mergeCell ref="AJ23:AJ24"/>
    <mergeCell ref="AK23:AK24"/>
    <mergeCell ref="AC37:AP37"/>
    <mergeCell ref="AC40:AC41"/>
    <mergeCell ref="AD40:AD41"/>
    <mergeCell ref="AE40:AE41"/>
    <mergeCell ref="AF40:AF41"/>
    <mergeCell ref="AG40:AG41"/>
    <mergeCell ref="AH40:AH41"/>
    <mergeCell ref="AI40:AI41"/>
    <mergeCell ref="AJ40:AJ41"/>
    <mergeCell ref="AO40:AO41"/>
    <mergeCell ref="AC73:AP73"/>
    <mergeCell ref="AC74:AP74"/>
    <mergeCell ref="AP40:AP41"/>
    <mergeCell ref="B52:C52"/>
    <mergeCell ref="B54:C54"/>
    <mergeCell ref="AK40:AK41"/>
    <mergeCell ref="AL40:AL41"/>
    <mergeCell ref="AM40:AM41"/>
    <mergeCell ref="AN40:AN41"/>
    <mergeCell ref="AO76:AP77"/>
    <mergeCell ref="B78:C78"/>
    <mergeCell ref="AC76:AD77"/>
    <mergeCell ref="AE76:AF77"/>
    <mergeCell ref="AG76:AH77"/>
    <mergeCell ref="AI76:AJ77"/>
    <mergeCell ref="AC83:AD83"/>
    <mergeCell ref="B84:C84"/>
    <mergeCell ref="AK76:AL77"/>
    <mergeCell ref="AM76:AN77"/>
    <mergeCell ref="AC79:AD79"/>
    <mergeCell ref="B80:C80"/>
    <mergeCell ref="AC81:AD81"/>
    <mergeCell ref="B82:C82"/>
    <mergeCell ref="AC85:AD85"/>
    <mergeCell ref="B86:C86"/>
    <mergeCell ref="AC87:AD87"/>
    <mergeCell ref="B98:C98"/>
    <mergeCell ref="B100:C100"/>
    <mergeCell ref="B102:C102"/>
    <mergeCell ref="B94:C94"/>
    <mergeCell ref="B96:C96"/>
    <mergeCell ref="E6:E12"/>
    <mergeCell ref="B88:C88"/>
    <mergeCell ref="B90:C90"/>
    <mergeCell ref="B92:C92"/>
    <mergeCell ref="B62:C62"/>
    <mergeCell ref="B72:C72"/>
    <mergeCell ref="B16:C16"/>
  </mergeCells>
  <printOptions/>
  <pageMargins left="1.5748031496062993" right="0" top="0.984251968503937" bottom="0.984251968503937" header="0.5118110236220472" footer="0.5118110236220472"/>
  <pageSetup fitToHeight="1" fitToWidth="1" horizontalDpi="300" verticalDpi="300" orientation="landscape" paperSize="8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8"/>
  <sheetViews>
    <sheetView tabSelected="1" zoomScale="75" zoomScaleNormal="75" zoomScalePageLayoutView="0" workbookViewId="0" topLeftCell="F1">
      <selection activeCell="U1" sqref="U1"/>
    </sheetView>
  </sheetViews>
  <sheetFormatPr defaultColWidth="10.59765625" defaultRowHeight="15"/>
  <cols>
    <col min="1" max="1" width="15.09765625" style="4" customWidth="1"/>
    <col min="2" max="2" width="11.69921875" style="4" customWidth="1"/>
    <col min="3" max="4" width="10.59765625" style="4" customWidth="1"/>
    <col min="5" max="5" width="11.69921875" style="4" customWidth="1"/>
    <col min="6" max="6" width="10.5" style="4" customWidth="1"/>
    <col min="7" max="7" width="10.59765625" style="4" customWidth="1"/>
    <col min="8" max="8" width="11.69921875" style="4" customWidth="1"/>
    <col min="9" max="12" width="10.59765625" style="4" customWidth="1"/>
    <col min="13" max="13" width="12" style="4" customWidth="1"/>
    <col min="14" max="15" width="9.59765625" style="4" customWidth="1"/>
    <col min="16" max="16" width="11.69921875" style="4" customWidth="1"/>
    <col min="17" max="18" width="9.59765625" style="4" customWidth="1"/>
    <col min="19" max="19" width="11.69921875" style="4" customWidth="1"/>
    <col min="20" max="20" width="9.59765625" style="4" customWidth="1"/>
    <col min="21" max="21" width="10.5" style="4" customWidth="1"/>
    <col min="22" max="24" width="6.5" style="4" customWidth="1"/>
    <col min="25" max="25" width="7.5" style="4" customWidth="1"/>
    <col min="26" max="26" width="3.59765625" style="4" customWidth="1"/>
    <col min="27" max="41" width="10.09765625" style="4" customWidth="1"/>
    <col min="42" max="16384" width="10.59765625" style="4" customWidth="1"/>
  </cols>
  <sheetData>
    <row r="1" spans="1:21" s="2" customFormat="1" ht="19.5" customHeight="1">
      <c r="A1" s="1" t="s">
        <v>377</v>
      </c>
      <c r="U1" s="3" t="s">
        <v>378</v>
      </c>
    </row>
    <row r="2" spans="1:21" s="2" customFormat="1" ht="19.5" customHeight="1">
      <c r="A2" s="1"/>
      <c r="U2" s="3"/>
    </row>
    <row r="3" spans="1:41" ht="19.5" customHeight="1">
      <c r="A3" s="238" t="s">
        <v>379</v>
      </c>
      <c r="B3" s="238"/>
      <c r="C3" s="238"/>
      <c r="D3" s="238"/>
      <c r="E3" s="238"/>
      <c r="F3" s="238"/>
      <c r="G3" s="238"/>
      <c r="H3" s="238"/>
      <c r="I3" s="117"/>
      <c r="J3" s="117"/>
      <c r="K3" s="117"/>
      <c r="L3" s="238" t="s">
        <v>380</v>
      </c>
      <c r="M3" s="238"/>
      <c r="N3" s="238"/>
      <c r="O3" s="238"/>
      <c r="P3" s="238"/>
      <c r="Q3" s="238"/>
      <c r="R3" s="238"/>
      <c r="S3" s="238"/>
      <c r="T3" s="238"/>
      <c r="U3" s="238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</row>
    <row r="4" spans="1:41" ht="19.5" customHeight="1">
      <c r="A4" s="374" t="s">
        <v>381</v>
      </c>
      <c r="B4" s="374"/>
      <c r="C4" s="374"/>
      <c r="D4" s="374"/>
      <c r="E4" s="374"/>
      <c r="F4" s="374"/>
      <c r="G4" s="374"/>
      <c r="H4" s="374"/>
      <c r="I4" s="117"/>
      <c r="J4" s="117"/>
      <c r="K4" s="117"/>
      <c r="L4" s="374" t="s">
        <v>304</v>
      </c>
      <c r="M4" s="374"/>
      <c r="N4" s="374"/>
      <c r="O4" s="374"/>
      <c r="P4" s="374"/>
      <c r="Q4" s="374"/>
      <c r="R4" s="374"/>
      <c r="S4" s="374"/>
      <c r="T4" s="374"/>
      <c r="U4" s="374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</row>
    <row r="5" spans="1:41" ht="18" customHeight="1" thickBot="1">
      <c r="A5" s="10"/>
      <c r="B5" s="10"/>
      <c r="C5" s="10"/>
      <c r="D5" s="10"/>
      <c r="E5" s="10"/>
      <c r="F5" s="10"/>
      <c r="G5" s="10"/>
      <c r="H5" s="10"/>
      <c r="I5" s="117"/>
      <c r="J5" s="117"/>
      <c r="K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</row>
    <row r="6" spans="1:41" ht="18.75" customHeight="1">
      <c r="A6" s="262" t="s">
        <v>305</v>
      </c>
      <c r="B6" s="382" t="s">
        <v>306</v>
      </c>
      <c r="C6" s="382" t="s">
        <v>307</v>
      </c>
      <c r="D6" s="382" t="s">
        <v>308</v>
      </c>
      <c r="E6" s="382" t="s">
        <v>309</v>
      </c>
      <c r="F6" s="383"/>
      <c r="G6" s="382" t="s">
        <v>310</v>
      </c>
      <c r="H6" s="384"/>
      <c r="I6" s="117"/>
      <c r="J6" s="117"/>
      <c r="K6" s="117"/>
      <c r="L6" s="256" t="s">
        <v>311</v>
      </c>
      <c r="M6" s="258" t="s">
        <v>312</v>
      </c>
      <c r="N6" s="344"/>
      <c r="O6" s="256"/>
      <c r="P6" s="258" t="s">
        <v>313</v>
      </c>
      <c r="Q6" s="344"/>
      <c r="R6" s="256"/>
      <c r="S6" s="258" t="s">
        <v>314</v>
      </c>
      <c r="T6" s="344"/>
      <c r="U6" s="344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</row>
    <row r="7" spans="1:41" ht="18.75" customHeight="1">
      <c r="A7" s="263"/>
      <c r="B7" s="376"/>
      <c r="C7" s="376"/>
      <c r="D7" s="376"/>
      <c r="E7" s="375" t="s">
        <v>315</v>
      </c>
      <c r="F7" s="377" t="s">
        <v>316</v>
      </c>
      <c r="G7" s="379" t="s">
        <v>317</v>
      </c>
      <c r="H7" s="380" t="s">
        <v>318</v>
      </c>
      <c r="I7" s="117"/>
      <c r="J7" s="117"/>
      <c r="K7" s="117"/>
      <c r="L7" s="347"/>
      <c r="M7" s="135" t="s">
        <v>382</v>
      </c>
      <c r="N7" s="136" t="s">
        <v>383</v>
      </c>
      <c r="O7" s="52" t="s">
        <v>319</v>
      </c>
      <c r="P7" s="135" t="s">
        <v>382</v>
      </c>
      <c r="Q7" s="136" t="s">
        <v>383</v>
      </c>
      <c r="R7" s="52" t="s">
        <v>319</v>
      </c>
      <c r="S7" s="135" t="s">
        <v>382</v>
      </c>
      <c r="T7" s="136" t="s">
        <v>383</v>
      </c>
      <c r="U7" s="52" t="s">
        <v>319</v>
      </c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</row>
    <row r="8" spans="1:41" ht="18.75" customHeight="1">
      <c r="A8" s="264"/>
      <c r="B8" s="376"/>
      <c r="C8" s="376"/>
      <c r="D8" s="376"/>
      <c r="E8" s="376"/>
      <c r="F8" s="378"/>
      <c r="G8" s="267"/>
      <c r="H8" s="381"/>
      <c r="I8" s="117"/>
      <c r="J8" s="117"/>
      <c r="K8" s="117"/>
      <c r="L8" s="137" t="s">
        <v>320</v>
      </c>
      <c r="M8" s="215">
        <f>SUM(M10:M46)</f>
        <v>8699</v>
      </c>
      <c r="N8" s="215">
        <f>SUM(N10:N46)</f>
        <v>8307</v>
      </c>
      <c r="O8" s="237">
        <f>N8-M8</f>
        <v>-392</v>
      </c>
      <c r="P8" s="215">
        <f>SUM(P10:P46)</f>
        <v>92</v>
      </c>
      <c r="Q8" s="215">
        <f>SUM(Q10:Q46)</f>
        <v>65</v>
      </c>
      <c r="R8" s="237">
        <f>Q8-P8</f>
        <v>-27</v>
      </c>
      <c r="S8" s="215">
        <f>SUM(S10:S46)</f>
        <v>10792</v>
      </c>
      <c r="T8" s="215">
        <f>SUM(T10:T46)</f>
        <v>10371</v>
      </c>
      <c r="U8" s="237">
        <f>T8-S8</f>
        <v>-421</v>
      </c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</row>
    <row r="9" spans="1:41" ht="18.75" customHeight="1">
      <c r="A9" s="40"/>
      <c r="B9" s="138" t="s">
        <v>321</v>
      </c>
      <c r="C9" s="139" t="s">
        <v>322</v>
      </c>
      <c r="D9" s="139" t="s">
        <v>322</v>
      </c>
      <c r="E9" s="139" t="s">
        <v>322</v>
      </c>
      <c r="F9" s="139" t="s">
        <v>322</v>
      </c>
      <c r="G9" s="139" t="s">
        <v>323</v>
      </c>
      <c r="H9" s="139" t="s">
        <v>324</v>
      </c>
      <c r="I9" s="117"/>
      <c r="J9" s="117"/>
      <c r="K9" s="117"/>
      <c r="L9" s="15"/>
      <c r="M9" s="17"/>
      <c r="N9" s="17"/>
      <c r="O9" s="140"/>
      <c r="P9" s="17"/>
      <c r="Q9" s="17"/>
      <c r="R9" s="140"/>
      <c r="S9" s="17"/>
      <c r="T9" s="17"/>
      <c r="U9" s="140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</row>
    <row r="10" spans="1:41" ht="18.75" customHeight="1">
      <c r="A10" s="14" t="s">
        <v>424</v>
      </c>
      <c r="B10" s="224">
        <v>9645</v>
      </c>
      <c r="C10" s="76">
        <v>98</v>
      </c>
      <c r="D10" s="76">
        <v>11952</v>
      </c>
      <c r="E10" s="76">
        <v>1180977</v>
      </c>
      <c r="F10" s="225">
        <f>C10/E10*100000</f>
        <v>8.29821410577852</v>
      </c>
      <c r="G10" s="76">
        <v>826271</v>
      </c>
      <c r="H10" s="226">
        <f>B10/G10*10000</f>
        <v>116.72925710814008</v>
      </c>
      <c r="I10" s="117"/>
      <c r="J10" s="117"/>
      <c r="K10" s="117"/>
      <c r="L10" s="15" t="s">
        <v>325</v>
      </c>
      <c r="M10" s="170">
        <v>4135</v>
      </c>
      <c r="N10" s="170">
        <v>3972</v>
      </c>
      <c r="O10" s="197">
        <f aca="true" t="shared" si="0" ref="O10:O46">N10-M10</f>
        <v>-163</v>
      </c>
      <c r="P10" s="17">
        <v>27</v>
      </c>
      <c r="Q10" s="17">
        <v>28</v>
      </c>
      <c r="R10" s="197">
        <f aca="true" t="shared" si="1" ref="R10:R17">Q10-P10</f>
        <v>1</v>
      </c>
      <c r="S10" s="17">
        <v>5004</v>
      </c>
      <c r="T10" s="17">
        <v>4788</v>
      </c>
      <c r="U10" s="197">
        <f aca="true" t="shared" si="2" ref="U10:U46">T10-S10</f>
        <v>-216</v>
      </c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</row>
    <row r="11" spans="1:41" ht="18.75" customHeight="1">
      <c r="A11" s="49" t="s">
        <v>394</v>
      </c>
      <c r="B11" s="224">
        <v>9523</v>
      </c>
      <c r="C11" s="76">
        <v>108</v>
      </c>
      <c r="D11" s="76">
        <v>11894</v>
      </c>
      <c r="E11" s="76">
        <v>1180525</v>
      </c>
      <c r="F11" s="225">
        <f>C11/E11*100000</f>
        <v>9.148472078100845</v>
      </c>
      <c r="G11" s="76">
        <v>836657</v>
      </c>
      <c r="H11" s="226">
        <f>B11/G11*10000</f>
        <v>113.82203220674661</v>
      </c>
      <c r="I11" s="117"/>
      <c r="J11" s="117"/>
      <c r="K11" s="117"/>
      <c r="L11" s="15" t="s">
        <v>326</v>
      </c>
      <c r="M11" s="194">
        <v>319</v>
      </c>
      <c r="N11" s="194">
        <v>296</v>
      </c>
      <c r="O11" s="197">
        <f t="shared" si="0"/>
        <v>-23</v>
      </c>
      <c r="P11" s="17">
        <v>6</v>
      </c>
      <c r="Q11" s="17">
        <v>2</v>
      </c>
      <c r="R11" s="197">
        <f t="shared" si="1"/>
        <v>-4</v>
      </c>
      <c r="S11" s="17">
        <v>402</v>
      </c>
      <c r="T11" s="17">
        <v>396</v>
      </c>
      <c r="U11" s="197">
        <f t="shared" si="2"/>
        <v>-6</v>
      </c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</row>
    <row r="12" spans="1:41" ht="18.75" customHeight="1">
      <c r="A12" s="49" t="s">
        <v>395</v>
      </c>
      <c r="B12" s="224">
        <v>8998</v>
      </c>
      <c r="C12" s="76">
        <v>79</v>
      </c>
      <c r="D12" s="76">
        <v>11215</v>
      </c>
      <c r="E12" s="76">
        <v>1180565</v>
      </c>
      <c r="F12" s="225">
        <f>C12/E12*100000</f>
        <v>6.691711172192976</v>
      </c>
      <c r="G12" s="76">
        <v>845934</v>
      </c>
      <c r="H12" s="226">
        <f>B12/G12*10000</f>
        <v>106.3676362458537</v>
      </c>
      <c r="I12" s="117"/>
      <c r="J12" s="117"/>
      <c r="K12" s="117"/>
      <c r="L12" s="15" t="s">
        <v>327</v>
      </c>
      <c r="M12" s="194">
        <v>796</v>
      </c>
      <c r="N12" s="194">
        <v>770</v>
      </c>
      <c r="O12" s="197">
        <f t="shared" si="0"/>
        <v>-26</v>
      </c>
      <c r="P12" s="17">
        <v>4</v>
      </c>
      <c r="Q12" s="17">
        <v>7</v>
      </c>
      <c r="R12" s="197">
        <f t="shared" si="1"/>
        <v>3</v>
      </c>
      <c r="S12" s="17">
        <v>977</v>
      </c>
      <c r="T12" s="17">
        <v>954</v>
      </c>
      <c r="U12" s="197">
        <f t="shared" si="2"/>
        <v>-23</v>
      </c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</row>
    <row r="13" spans="1:41" ht="18.75" customHeight="1">
      <c r="A13" s="49" t="s">
        <v>396</v>
      </c>
      <c r="B13" s="224">
        <v>8699</v>
      </c>
      <c r="C13" s="76">
        <v>92</v>
      </c>
      <c r="D13" s="76">
        <v>10792</v>
      </c>
      <c r="E13" s="76">
        <v>1179168</v>
      </c>
      <c r="F13" s="225">
        <f>C13/E13*100000</f>
        <v>7.8021113191674125</v>
      </c>
      <c r="G13" s="76">
        <v>852946</v>
      </c>
      <c r="H13" s="226">
        <f>B13/G13*10000</f>
        <v>101.98769910404644</v>
      </c>
      <c r="I13" s="117"/>
      <c r="J13" s="117"/>
      <c r="K13" s="117"/>
      <c r="L13" s="15" t="s">
        <v>328</v>
      </c>
      <c r="M13" s="194">
        <v>80</v>
      </c>
      <c r="N13" s="194">
        <v>75</v>
      </c>
      <c r="O13" s="197">
        <f t="shared" si="0"/>
        <v>-5</v>
      </c>
      <c r="P13" s="17">
        <v>1</v>
      </c>
      <c r="Q13" s="17">
        <v>2</v>
      </c>
      <c r="R13" s="197">
        <f t="shared" si="1"/>
        <v>1</v>
      </c>
      <c r="S13" s="17">
        <v>103</v>
      </c>
      <c r="T13" s="17">
        <v>99</v>
      </c>
      <c r="U13" s="197">
        <f t="shared" si="2"/>
        <v>-4</v>
      </c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</row>
    <row r="14" spans="1:41" ht="18.75" customHeight="1">
      <c r="A14" s="152" t="s">
        <v>397</v>
      </c>
      <c r="B14" s="232">
        <f>SUM(B16:B29)</f>
        <v>8307</v>
      </c>
      <c r="C14" s="59">
        <f>SUM(C16:C29)</f>
        <v>65</v>
      </c>
      <c r="D14" s="59">
        <f>SUM(D16:D29)</f>
        <v>10371</v>
      </c>
      <c r="E14" s="59">
        <v>1177133</v>
      </c>
      <c r="F14" s="181">
        <f>C14/E14*100000</f>
        <v>5.521890899329133</v>
      </c>
      <c r="G14" s="59">
        <v>856966</v>
      </c>
      <c r="H14" s="233">
        <f>B14/G14*10000</f>
        <v>96.93500092185687</v>
      </c>
      <c r="I14" s="117"/>
      <c r="J14" s="117"/>
      <c r="K14" s="117"/>
      <c r="L14" s="15" t="s">
        <v>329</v>
      </c>
      <c r="M14" s="194">
        <v>52</v>
      </c>
      <c r="N14" s="194">
        <v>55</v>
      </c>
      <c r="O14" s="197">
        <f t="shared" si="0"/>
        <v>3</v>
      </c>
      <c r="P14" s="17">
        <v>2</v>
      </c>
      <c r="Q14" s="17">
        <v>1</v>
      </c>
      <c r="R14" s="197">
        <f t="shared" si="1"/>
        <v>-1</v>
      </c>
      <c r="S14" s="17">
        <v>57</v>
      </c>
      <c r="T14" s="17">
        <v>62</v>
      </c>
      <c r="U14" s="197">
        <f t="shared" si="2"/>
        <v>5</v>
      </c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</row>
    <row r="15" spans="1:41" ht="18.75" customHeight="1">
      <c r="A15" s="141"/>
      <c r="B15" s="33"/>
      <c r="C15" s="71"/>
      <c r="D15" s="71"/>
      <c r="E15" s="71"/>
      <c r="F15" s="71"/>
      <c r="G15" s="71"/>
      <c r="H15" s="71"/>
      <c r="I15" s="117"/>
      <c r="J15" s="117"/>
      <c r="K15" s="117"/>
      <c r="L15" s="15" t="s">
        <v>330</v>
      </c>
      <c r="M15" s="194">
        <v>504</v>
      </c>
      <c r="N15" s="194">
        <v>534</v>
      </c>
      <c r="O15" s="197">
        <f t="shared" si="0"/>
        <v>30</v>
      </c>
      <c r="P15" s="17">
        <v>9</v>
      </c>
      <c r="Q15" s="17">
        <v>6</v>
      </c>
      <c r="R15" s="197">
        <f t="shared" si="1"/>
        <v>-3</v>
      </c>
      <c r="S15" s="17">
        <v>645</v>
      </c>
      <c r="T15" s="17">
        <v>717</v>
      </c>
      <c r="U15" s="197">
        <f t="shared" si="2"/>
        <v>72</v>
      </c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</row>
    <row r="16" spans="1:41" ht="18.75" customHeight="1">
      <c r="A16" s="120" t="s">
        <v>384</v>
      </c>
      <c r="B16" s="224">
        <v>560</v>
      </c>
      <c r="C16" s="76">
        <v>7</v>
      </c>
      <c r="D16" s="76">
        <v>700</v>
      </c>
      <c r="E16" s="76">
        <v>1178909</v>
      </c>
      <c r="F16" s="225">
        <f>C16/E16*100000</f>
        <v>0.5937693240105895</v>
      </c>
      <c r="G16" s="76">
        <v>853398</v>
      </c>
      <c r="H16" s="226">
        <f>B16/G16*10000</f>
        <v>6.56200272323113</v>
      </c>
      <c r="I16" s="60"/>
      <c r="J16" s="117"/>
      <c r="K16" s="117"/>
      <c r="L16" s="15" t="s">
        <v>331</v>
      </c>
      <c r="M16" s="194">
        <v>149</v>
      </c>
      <c r="N16" s="194">
        <v>147</v>
      </c>
      <c r="O16" s="197">
        <f t="shared" si="0"/>
        <v>-2</v>
      </c>
      <c r="P16" s="17">
        <v>3</v>
      </c>
      <c r="Q16" s="17">
        <v>2</v>
      </c>
      <c r="R16" s="197">
        <f t="shared" si="1"/>
        <v>-1</v>
      </c>
      <c r="S16" s="17">
        <v>189</v>
      </c>
      <c r="T16" s="17">
        <v>195</v>
      </c>
      <c r="U16" s="197">
        <f t="shared" si="2"/>
        <v>6</v>
      </c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</row>
    <row r="17" spans="1:41" ht="18.75" customHeight="1">
      <c r="A17" s="180" t="s">
        <v>425</v>
      </c>
      <c r="B17" s="224">
        <v>635</v>
      </c>
      <c r="C17" s="76">
        <v>6</v>
      </c>
      <c r="D17" s="76">
        <v>779</v>
      </c>
      <c r="E17" s="76">
        <v>1178904</v>
      </c>
      <c r="F17" s="225">
        <f>C17/E17*100000</f>
        <v>0.5089472934182936</v>
      </c>
      <c r="G17" s="76">
        <v>855428</v>
      </c>
      <c r="H17" s="226">
        <f>B17/G17*10000</f>
        <v>7.423184651425953</v>
      </c>
      <c r="I17" s="60"/>
      <c r="J17" s="117"/>
      <c r="K17" s="117"/>
      <c r="L17" s="15" t="s">
        <v>332</v>
      </c>
      <c r="M17" s="194">
        <v>587</v>
      </c>
      <c r="N17" s="194">
        <v>602</v>
      </c>
      <c r="O17" s="197">
        <f t="shared" si="0"/>
        <v>15</v>
      </c>
      <c r="P17" s="17">
        <v>6</v>
      </c>
      <c r="Q17" s="17">
        <v>4</v>
      </c>
      <c r="R17" s="197">
        <f t="shared" si="1"/>
        <v>-2</v>
      </c>
      <c r="S17" s="17">
        <v>746</v>
      </c>
      <c r="T17" s="17">
        <v>774</v>
      </c>
      <c r="U17" s="197">
        <f t="shared" si="2"/>
        <v>28</v>
      </c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</row>
    <row r="18" spans="1:41" ht="18.75" customHeight="1">
      <c r="A18" s="180" t="s">
        <v>426</v>
      </c>
      <c r="B18" s="224">
        <v>749</v>
      </c>
      <c r="C18" s="76">
        <v>6</v>
      </c>
      <c r="D18" s="76">
        <v>959</v>
      </c>
      <c r="E18" s="76">
        <v>1178646</v>
      </c>
      <c r="F18" s="225">
        <f>C18/E18*100000</f>
        <v>0.5090586995586461</v>
      </c>
      <c r="G18" s="76">
        <v>850884</v>
      </c>
      <c r="H18" s="226">
        <f>B18/G18*10000</f>
        <v>8.802609991491202</v>
      </c>
      <c r="I18" s="60"/>
      <c r="J18" s="117"/>
      <c r="K18" s="117"/>
      <c r="L18" s="142" t="s">
        <v>333</v>
      </c>
      <c r="M18" s="194">
        <v>171</v>
      </c>
      <c r="N18" s="194">
        <v>201</v>
      </c>
      <c r="O18" s="197">
        <f t="shared" si="0"/>
        <v>30</v>
      </c>
      <c r="P18" s="17" t="s">
        <v>438</v>
      </c>
      <c r="Q18" s="17">
        <v>2</v>
      </c>
      <c r="R18" s="197">
        <v>2</v>
      </c>
      <c r="S18" s="17">
        <v>214</v>
      </c>
      <c r="T18" s="17">
        <v>260</v>
      </c>
      <c r="U18" s="197">
        <f t="shared" si="2"/>
        <v>46</v>
      </c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</row>
    <row r="19" spans="1:41" ht="18.75" customHeight="1">
      <c r="A19" s="180" t="s">
        <v>427</v>
      </c>
      <c r="B19" s="224">
        <v>652</v>
      </c>
      <c r="C19" s="76">
        <v>6</v>
      </c>
      <c r="D19" s="76">
        <v>822</v>
      </c>
      <c r="E19" s="76">
        <v>1175599</v>
      </c>
      <c r="F19" s="225">
        <f>C19/E19*100000</f>
        <v>0.5103781136254795</v>
      </c>
      <c r="G19" s="76">
        <v>851911</v>
      </c>
      <c r="H19" s="226">
        <f>B19/G19*10000</f>
        <v>7.65338163258838</v>
      </c>
      <c r="I19" s="60"/>
      <c r="J19" s="117"/>
      <c r="K19" s="117"/>
      <c r="L19" s="15" t="s">
        <v>334</v>
      </c>
      <c r="M19" s="194">
        <v>34</v>
      </c>
      <c r="N19" s="194">
        <v>27</v>
      </c>
      <c r="O19" s="197">
        <f t="shared" si="0"/>
        <v>-7</v>
      </c>
      <c r="P19" s="17" t="s">
        <v>438</v>
      </c>
      <c r="Q19" s="17" t="s">
        <v>438</v>
      </c>
      <c r="R19" s="17" t="s">
        <v>438</v>
      </c>
      <c r="S19" s="17">
        <v>38</v>
      </c>
      <c r="T19" s="17">
        <v>28</v>
      </c>
      <c r="U19" s="197">
        <f t="shared" si="2"/>
        <v>-10</v>
      </c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</row>
    <row r="20" spans="1:41" ht="18.75" customHeight="1">
      <c r="A20" s="31"/>
      <c r="B20" s="116"/>
      <c r="C20" s="31"/>
      <c r="D20" s="31"/>
      <c r="E20" s="146"/>
      <c r="F20" s="146"/>
      <c r="G20" s="146"/>
      <c r="H20" s="146"/>
      <c r="I20" s="60"/>
      <c r="J20" s="117"/>
      <c r="K20" s="117"/>
      <c r="L20" s="15" t="s">
        <v>335</v>
      </c>
      <c r="M20" s="194">
        <v>76</v>
      </c>
      <c r="N20" s="194">
        <v>82</v>
      </c>
      <c r="O20" s="197">
        <f t="shared" si="0"/>
        <v>6</v>
      </c>
      <c r="P20" s="17">
        <v>2</v>
      </c>
      <c r="Q20" s="17">
        <v>2</v>
      </c>
      <c r="R20" s="17" t="s">
        <v>438</v>
      </c>
      <c r="S20" s="17">
        <v>94</v>
      </c>
      <c r="T20" s="17">
        <v>106</v>
      </c>
      <c r="U20" s="197">
        <f t="shared" si="2"/>
        <v>12</v>
      </c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</row>
    <row r="21" spans="1:41" ht="18.75" customHeight="1">
      <c r="A21" s="180" t="s">
        <v>428</v>
      </c>
      <c r="B21" s="224">
        <v>641</v>
      </c>
      <c r="C21" s="76">
        <v>4</v>
      </c>
      <c r="D21" s="76">
        <v>816</v>
      </c>
      <c r="E21" s="76">
        <v>1177353</v>
      </c>
      <c r="F21" s="225">
        <f>C21/E21*100000</f>
        <v>0.33974517413214217</v>
      </c>
      <c r="G21" s="76">
        <v>852792</v>
      </c>
      <c r="H21" s="226">
        <f>B21/G21*10000</f>
        <v>7.5164870214542345</v>
      </c>
      <c r="I21" s="143"/>
      <c r="J21" s="117"/>
      <c r="K21" s="117"/>
      <c r="L21" s="15" t="s">
        <v>336</v>
      </c>
      <c r="M21" s="194">
        <v>85</v>
      </c>
      <c r="N21" s="194">
        <v>69</v>
      </c>
      <c r="O21" s="197">
        <f t="shared" si="0"/>
        <v>-16</v>
      </c>
      <c r="P21" s="17">
        <v>1</v>
      </c>
      <c r="Q21" s="17">
        <v>1</v>
      </c>
      <c r="R21" s="17" t="s">
        <v>438</v>
      </c>
      <c r="S21" s="17">
        <v>93</v>
      </c>
      <c r="T21" s="17">
        <v>83</v>
      </c>
      <c r="U21" s="197">
        <f t="shared" si="2"/>
        <v>-10</v>
      </c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</row>
    <row r="22" spans="1:41" ht="18.75" customHeight="1">
      <c r="A22" s="180" t="s">
        <v>429</v>
      </c>
      <c r="B22" s="224">
        <v>659</v>
      </c>
      <c r="C22" s="76">
        <v>6</v>
      </c>
      <c r="D22" s="76">
        <v>839</v>
      </c>
      <c r="E22" s="76">
        <v>1177481</v>
      </c>
      <c r="F22" s="225">
        <f>C22/E22*100000</f>
        <v>0.5095623623650828</v>
      </c>
      <c r="G22" s="76">
        <v>854094</v>
      </c>
      <c r="H22" s="226">
        <f>B22/G22*10000</f>
        <v>7.715778356949</v>
      </c>
      <c r="I22" s="60"/>
      <c r="J22" s="117"/>
      <c r="K22" s="117"/>
      <c r="L22" s="15" t="s">
        <v>337</v>
      </c>
      <c r="M22" s="194">
        <v>69</v>
      </c>
      <c r="N22" s="194">
        <v>61</v>
      </c>
      <c r="O22" s="197">
        <f t="shared" si="0"/>
        <v>-8</v>
      </c>
      <c r="P22" s="17">
        <v>2</v>
      </c>
      <c r="Q22" s="17" t="s">
        <v>438</v>
      </c>
      <c r="R22" s="197">
        <v>-2</v>
      </c>
      <c r="S22" s="17">
        <v>84</v>
      </c>
      <c r="T22" s="17">
        <v>78</v>
      </c>
      <c r="U22" s="197">
        <f t="shared" si="2"/>
        <v>-6</v>
      </c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</row>
    <row r="23" spans="1:41" ht="18.75" customHeight="1">
      <c r="A23" s="180" t="s">
        <v>430</v>
      </c>
      <c r="B23" s="224">
        <v>722</v>
      </c>
      <c r="C23" s="76">
        <v>6</v>
      </c>
      <c r="D23" s="76">
        <v>878</v>
      </c>
      <c r="E23" s="76">
        <v>1177472</v>
      </c>
      <c r="F23" s="225">
        <f>C23/E23*100000</f>
        <v>0.5095662572018698</v>
      </c>
      <c r="G23" s="76">
        <v>856094</v>
      </c>
      <c r="H23" s="226">
        <f>B23/G23*10000</f>
        <v>8.433653313771618</v>
      </c>
      <c r="I23" s="143"/>
      <c r="J23" s="117"/>
      <c r="K23" s="117"/>
      <c r="L23" s="15" t="s">
        <v>338</v>
      </c>
      <c r="M23" s="194">
        <v>48</v>
      </c>
      <c r="N23" s="194">
        <v>39</v>
      </c>
      <c r="O23" s="197">
        <f t="shared" si="0"/>
        <v>-9</v>
      </c>
      <c r="P23" s="17" t="s">
        <v>438</v>
      </c>
      <c r="Q23" s="17" t="s">
        <v>438</v>
      </c>
      <c r="R23" s="17" t="s">
        <v>438</v>
      </c>
      <c r="S23" s="17">
        <v>54</v>
      </c>
      <c r="T23" s="17">
        <v>47</v>
      </c>
      <c r="U23" s="197">
        <f t="shared" si="2"/>
        <v>-7</v>
      </c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</row>
    <row r="24" spans="1:41" ht="18.75" customHeight="1">
      <c r="A24" s="180" t="s">
        <v>431</v>
      </c>
      <c r="B24" s="224">
        <v>721</v>
      </c>
      <c r="C24" s="76">
        <v>6</v>
      </c>
      <c r="D24" s="76">
        <v>925</v>
      </c>
      <c r="E24" s="76">
        <v>1177260</v>
      </c>
      <c r="F24" s="225">
        <f>C24/E24*100000</f>
        <v>0.5096580194689363</v>
      </c>
      <c r="G24" s="76">
        <v>856007</v>
      </c>
      <c r="H24" s="226">
        <f>B24/G24*10000</f>
        <v>8.422828317992726</v>
      </c>
      <c r="I24" s="143"/>
      <c r="J24" s="117"/>
      <c r="K24" s="117"/>
      <c r="L24" s="15" t="s">
        <v>339</v>
      </c>
      <c r="M24" s="194">
        <v>48</v>
      </c>
      <c r="N24" s="194">
        <v>50</v>
      </c>
      <c r="O24" s="197">
        <f t="shared" si="0"/>
        <v>2</v>
      </c>
      <c r="P24" s="17">
        <v>3</v>
      </c>
      <c r="Q24" s="17" t="s">
        <v>438</v>
      </c>
      <c r="R24" s="197">
        <v>-3</v>
      </c>
      <c r="S24" s="17">
        <v>59</v>
      </c>
      <c r="T24" s="17">
        <v>65</v>
      </c>
      <c r="U24" s="197">
        <f t="shared" si="2"/>
        <v>6</v>
      </c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</row>
    <row r="25" spans="1:41" ht="18.75" customHeight="1">
      <c r="A25" s="31"/>
      <c r="B25" s="116"/>
      <c r="C25" s="31"/>
      <c r="D25" s="31"/>
      <c r="E25" s="146"/>
      <c r="F25" s="146"/>
      <c r="G25" s="146"/>
      <c r="H25" s="146"/>
      <c r="I25" s="143"/>
      <c r="J25" s="117"/>
      <c r="K25" s="117"/>
      <c r="L25" s="15" t="s">
        <v>340</v>
      </c>
      <c r="M25" s="194">
        <v>108</v>
      </c>
      <c r="N25" s="194">
        <v>91</v>
      </c>
      <c r="O25" s="197">
        <f t="shared" si="0"/>
        <v>-17</v>
      </c>
      <c r="P25" s="17">
        <v>2</v>
      </c>
      <c r="Q25" s="17" t="s">
        <v>438</v>
      </c>
      <c r="R25" s="197">
        <v>-2</v>
      </c>
      <c r="S25" s="17">
        <v>145</v>
      </c>
      <c r="T25" s="17">
        <v>119</v>
      </c>
      <c r="U25" s="197">
        <f t="shared" si="2"/>
        <v>-26</v>
      </c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</row>
    <row r="26" spans="1:41" ht="18.75" customHeight="1">
      <c r="A26" s="180" t="s">
        <v>432</v>
      </c>
      <c r="B26" s="224">
        <v>608</v>
      </c>
      <c r="C26" s="76">
        <v>3</v>
      </c>
      <c r="D26" s="76">
        <v>732</v>
      </c>
      <c r="E26" s="76">
        <v>1177307</v>
      </c>
      <c r="F26" s="225">
        <f>C26/E26*100000</f>
        <v>0.25481883654815607</v>
      </c>
      <c r="G26" s="76">
        <v>858386</v>
      </c>
      <c r="H26" s="226">
        <f>B26/G26*10000</f>
        <v>7.083060534538075</v>
      </c>
      <c r="I26" s="143"/>
      <c r="J26" s="117"/>
      <c r="K26" s="117"/>
      <c r="L26" s="15" t="s">
        <v>341</v>
      </c>
      <c r="M26" s="194">
        <v>611</v>
      </c>
      <c r="N26" s="194">
        <v>518</v>
      </c>
      <c r="O26" s="197">
        <f t="shared" si="0"/>
        <v>-93</v>
      </c>
      <c r="P26" s="17">
        <v>4</v>
      </c>
      <c r="Q26" s="17">
        <v>3</v>
      </c>
      <c r="R26" s="197">
        <f>Q26-P26</f>
        <v>-1</v>
      </c>
      <c r="S26" s="17">
        <v>764</v>
      </c>
      <c r="T26" s="17">
        <v>662</v>
      </c>
      <c r="U26" s="197">
        <f t="shared" si="2"/>
        <v>-102</v>
      </c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</row>
    <row r="27" spans="1:41" ht="18.75" customHeight="1">
      <c r="A27" s="180" t="s">
        <v>433</v>
      </c>
      <c r="B27" s="224">
        <v>765</v>
      </c>
      <c r="C27" s="76">
        <v>5</v>
      </c>
      <c r="D27" s="76">
        <v>959</v>
      </c>
      <c r="E27" s="76">
        <v>1177133</v>
      </c>
      <c r="F27" s="225">
        <f>C27/E27*100000</f>
        <v>0.4247608384099333</v>
      </c>
      <c r="G27" s="76">
        <v>859107</v>
      </c>
      <c r="H27" s="226">
        <f>B27/G27*10000</f>
        <v>8.904595120281874</v>
      </c>
      <c r="I27" s="143"/>
      <c r="J27" s="117"/>
      <c r="K27" s="117"/>
      <c r="L27" s="15" t="s">
        <v>342</v>
      </c>
      <c r="M27" s="194">
        <v>7</v>
      </c>
      <c r="N27" s="194">
        <v>2</v>
      </c>
      <c r="O27" s="197">
        <f t="shared" si="0"/>
        <v>-5</v>
      </c>
      <c r="P27" s="17" t="s">
        <v>438</v>
      </c>
      <c r="Q27" s="17" t="s">
        <v>438</v>
      </c>
      <c r="R27" s="17" t="s">
        <v>438</v>
      </c>
      <c r="S27" s="17">
        <v>7</v>
      </c>
      <c r="T27" s="17">
        <v>4</v>
      </c>
      <c r="U27" s="197">
        <f t="shared" si="2"/>
        <v>-3</v>
      </c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</row>
    <row r="28" spans="1:41" ht="18.75" customHeight="1">
      <c r="A28" s="180" t="s">
        <v>434</v>
      </c>
      <c r="B28" s="224">
        <v>722</v>
      </c>
      <c r="C28" s="76">
        <v>3</v>
      </c>
      <c r="D28" s="76">
        <v>879</v>
      </c>
      <c r="E28" s="76">
        <v>1177248</v>
      </c>
      <c r="F28" s="225">
        <f>C28/E28*100000</f>
        <v>0.2548316072739134</v>
      </c>
      <c r="G28" s="76">
        <v>859658</v>
      </c>
      <c r="H28" s="226">
        <f>B28/G28*10000</f>
        <v>8.398688780887282</v>
      </c>
      <c r="I28" s="143"/>
      <c r="J28" s="117"/>
      <c r="K28" s="117"/>
      <c r="L28" s="15" t="s">
        <v>343</v>
      </c>
      <c r="M28" s="194">
        <v>8</v>
      </c>
      <c r="N28" s="194">
        <v>5</v>
      </c>
      <c r="O28" s="197">
        <f t="shared" si="0"/>
        <v>-3</v>
      </c>
      <c r="P28" s="17" t="s">
        <v>438</v>
      </c>
      <c r="Q28" s="17" t="s">
        <v>438</v>
      </c>
      <c r="R28" s="17" t="s">
        <v>438</v>
      </c>
      <c r="S28" s="17">
        <v>8</v>
      </c>
      <c r="T28" s="17">
        <v>9</v>
      </c>
      <c r="U28" s="197">
        <f t="shared" si="2"/>
        <v>1</v>
      </c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</row>
    <row r="29" spans="1:41" ht="18.75" customHeight="1">
      <c r="A29" s="180" t="s">
        <v>435</v>
      </c>
      <c r="B29" s="227">
        <v>873</v>
      </c>
      <c r="C29" s="228">
        <v>7</v>
      </c>
      <c r="D29" s="228">
        <v>1083</v>
      </c>
      <c r="E29" s="228">
        <v>1177341</v>
      </c>
      <c r="F29" s="229">
        <f>C29/E29*100000</f>
        <v>0.5945601146991398</v>
      </c>
      <c r="G29" s="230">
        <v>856966</v>
      </c>
      <c r="H29" s="231">
        <f>B29/G29*10000</f>
        <v>10.187101938700017</v>
      </c>
      <c r="I29" s="144"/>
      <c r="J29" s="117"/>
      <c r="K29" s="117"/>
      <c r="L29" s="15" t="s">
        <v>344</v>
      </c>
      <c r="M29" s="194">
        <v>6</v>
      </c>
      <c r="N29" s="194">
        <v>8</v>
      </c>
      <c r="O29" s="197">
        <f t="shared" si="0"/>
        <v>2</v>
      </c>
      <c r="P29" s="17" t="s">
        <v>438</v>
      </c>
      <c r="Q29" s="17" t="s">
        <v>438</v>
      </c>
      <c r="R29" s="17" t="s">
        <v>438</v>
      </c>
      <c r="S29" s="17">
        <v>8</v>
      </c>
      <c r="T29" s="17">
        <v>11</v>
      </c>
      <c r="U29" s="197">
        <f t="shared" si="2"/>
        <v>3</v>
      </c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</row>
    <row r="30" spans="1:41" ht="18.75" customHeight="1">
      <c r="A30" s="145" t="s">
        <v>345</v>
      </c>
      <c r="B30" s="40"/>
      <c r="C30" s="40"/>
      <c r="D30" s="40"/>
      <c r="E30" s="61"/>
      <c r="F30" s="61"/>
      <c r="G30" s="61"/>
      <c r="H30" s="10"/>
      <c r="I30" s="117"/>
      <c r="J30" s="117"/>
      <c r="K30" s="117"/>
      <c r="L30" s="15" t="s">
        <v>346</v>
      </c>
      <c r="M30" s="194">
        <v>9</v>
      </c>
      <c r="N30" s="194">
        <v>3</v>
      </c>
      <c r="O30" s="197">
        <f t="shared" si="0"/>
        <v>-6</v>
      </c>
      <c r="P30" s="17" t="s">
        <v>438</v>
      </c>
      <c r="Q30" s="17" t="s">
        <v>438</v>
      </c>
      <c r="R30" s="17" t="s">
        <v>438</v>
      </c>
      <c r="S30" s="17">
        <v>13</v>
      </c>
      <c r="T30" s="17">
        <v>7</v>
      </c>
      <c r="U30" s="197">
        <f t="shared" si="2"/>
        <v>-6</v>
      </c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</row>
    <row r="31" spans="1:41" ht="18.75" customHeight="1">
      <c r="A31" s="71" t="s">
        <v>347</v>
      </c>
      <c r="B31" s="61"/>
      <c r="C31" s="61"/>
      <c r="D31" s="61"/>
      <c r="E31" s="61"/>
      <c r="F31" s="61"/>
      <c r="G31" s="61"/>
      <c r="H31" s="10"/>
      <c r="I31" s="117"/>
      <c r="J31" s="117"/>
      <c r="K31" s="117"/>
      <c r="L31" s="15" t="s">
        <v>348</v>
      </c>
      <c r="M31" s="194">
        <v>4</v>
      </c>
      <c r="N31" s="194">
        <v>4</v>
      </c>
      <c r="O31" s="197">
        <f t="shared" si="0"/>
        <v>0</v>
      </c>
      <c r="P31" s="17" t="s">
        <v>438</v>
      </c>
      <c r="Q31" s="17" t="s">
        <v>438</v>
      </c>
      <c r="R31" s="17" t="s">
        <v>438</v>
      </c>
      <c r="S31" s="17">
        <v>7</v>
      </c>
      <c r="T31" s="17">
        <v>10</v>
      </c>
      <c r="U31" s="197">
        <f t="shared" si="2"/>
        <v>3</v>
      </c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</row>
    <row r="32" spans="1:41" ht="18.75" customHeight="1">
      <c r="A32" s="61" t="s">
        <v>349</v>
      </c>
      <c r="B32" s="146"/>
      <c r="C32" s="146"/>
      <c r="D32" s="146"/>
      <c r="E32" s="146"/>
      <c r="F32" s="146"/>
      <c r="G32" s="146"/>
      <c r="H32" s="117"/>
      <c r="I32" s="117"/>
      <c r="J32" s="117"/>
      <c r="K32" s="117"/>
      <c r="L32" s="15" t="s">
        <v>350</v>
      </c>
      <c r="M32" s="194">
        <v>227</v>
      </c>
      <c r="N32" s="194">
        <v>179</v>
      </c>
      <c r="O32" s="197">
        <f t="shared" si="0"/>
        <v>-48</v>
      </c>
      <c r="P32" s="17">
        <v>2</v>
      </c>
      <c r="Q32" s="17">
        <v>2</v>
      </c>
      <c r="R32" s="17" t="s">
        <v>438</v>
      </c>
      <c r="S32" s="17">
        <v>317</v>
      </c>
      <c r="T32" s="17">
        <v>218</v>
      </c>
      <c r="U32" s="197">
        <f t="shared" si="2"/>
        <v>-99</v>
      </c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</row>
    <row r="33" spans="1:41" ht="18.75" customHeight="1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5" t="s">
        <v>351</v>
      </c>
      <c r="M33" s="194">
        <v>145</v>
      </c>
      <c r="N33" s="194">
        <v>148</v>
      </c>
      <c r="O33" s="197">
        <f t="shared" si="0"/>
        <v>3</v>
      </c>
      <c r="P33" s="17">
        <v>3</v>
      </c>
      <c r="Q33" s="17">
        <v>2</v>
      </c>
      <c r="R33" s="197">
        <f>Q33-P33</f>
        <v>-1</v>
      </c>
      <c r="S33" s="17">
        <v>178</v>
      </c>
      <c r="T33" s="17">
        <v>192</v>
      </c>
      <c r="U33" s="197">
        <f t="shared" si="2"/>
        <v>14</v>
      </c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</row>
    <row r="34" spans="11:41" ht="18.75" customHeight="1">
      <c r="K34" s="117"/>
      <c r="L34" s="15" t="s">
        <v>352</v>
      </c>
      <c r="M34" s="194">
        <v>24</v>
      </c>
      <c r="N34" s="194">
        <v>34</v>
      </c>
      <c r="O34" s="197">
        <f t="shared" si="0"/>
        <v>10</v>
      </c>
      <c r="P34" s="17" t="s">
        <v>438</v>
      </c>
      <c r="Q34" s="17" t="s">
        <v>438</v>
      </c>
      <c r="R34" s="17" t="s">
        <v>438</v>
      </c>
      <c r="S34" s="17">
        <v>35</v>
      </c>
      <c r="T34" s="17">
        <v>45</v>
      </c>
      <c r="U34" s="197">
        <f t="shared" si="2"/>
        <v>10</v>
      </c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</row>
    <row r="35" spans="11:41" ht="18.75" customHeight="1">
      <c r="K35" s="117"/>
      <c r="L35" s="15" t="s">
        <v>353</v>
      </c>
      <c r="M35" s="194">
        <v>35</v>
      </c>
      <c r="N35" s="194">
        <v>27</v>
      </c>
      <c r="O35" s="197">
        <f t="shared" si="0"/>
        <v>-8</v>
      </c>
      <c r="P35" s="17">
        <v>3</v>
      </c>
      <c r="Q35" s="17" t="s">
        <v>438</v>
      </c>
      <c r="R35" s="197">
        <v>-3</v>
      </c>
      <c r="S35" s="17">
        <v>44</v>
      </c>
      <c r="T35" s="17">
        <v>32</v>
      </c>
      <c r="U35" s="197">
        <f t="shared" si="2"/>
        <v>-12</v>
      </c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</row>
    <row r="36" spans="1:41" ht="18.75" customHeight="1">
      <c r="A36" s="238" t="s">
        <v>354</v>
      </c>
      <c r="B36" s="238"/>
      <c r="C36" s="238"/>
      <c r="D36" s="238"/>
      <c r="E36" s="238"/>
      <c r="F36" s="238"/>
      <c r="G36" s="238"/>
      <c r="H36" s="238"/>
      <c r="I36" s="238"/>
      <c r="J36" s="238"/>
      <c r="K36" s="117"/>
      <c r="L36" s="15" t="s">
        <v>355</v>
      </c>
      <c r="M36" s="194">
        <v>64</v>
      </c>
      <c r="N36" s="194">
        <v>60</v>
      </c>
      <c r="O36" s="197">
        <f t="shared" si="0"/>
        <v>-4</v>
      </c>
      <c r="P36" s="17" t="s">
        <v>438</v>
      </c>
      <c r="Q36" s="17" t="s">
        <v>438</v>
      </c>
      <c r="R36" s="17" t="s">
        <v>438</v>
      </c>
      <c r="S36" s="17">
        <v>89</v>
      </c>
      <c r="T36" s="17">
        <v>78</v>
      </c>
      <c r="U36" s="197">
        <f t="shared" si="2"/>
        <v>-11</v>
      </c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</row>
    <row r="37" spans="1:41" ht="18.75" customHeight="1">
      <c r="A37" s="374" t="s">
        <v>356</v>
      </c>
      <c r="B37" s="374"/>
      <c r="C37" s="374"/>
      <c r="D37" s="374"/>
      <c r="E37" s="374"/>
      <c r="F37" s="374"/>
      <c r="G37" s="374"/>
      <c r="H37" s="374"/>
      <c r="I37" s="374"/>
      <c r="J37" s="374"/>
      <c r="K37" s="117"/>
      <c r="L37" s="15" t="s">
        <v>357</v>
      </c>
      <c r="M37" s="194">
        <v>42</v>
      </c>
      <c r="N37" s="194">
        <v>37</v>
      </c>
      <c r="O37" s="197">
        <f t="shared" si="0"/>
        <v>-5</v>
      </c>
      <c r="P37" s="17" t="s">
        <v>438</v>
      </c>
      <c r="Q37" s="17">
        <v>1</v>
      </c>
      <c r="R37" s="197">
        <v>1</v>
      </c>
      <c r="S37" s="17">
        <v>64</v>
      </c>
      <c r="T37" s="17">
        <v>51</v>
      </c>
      <c r="U37" s="197">
        <f t="shared" si="2"/>
        <v>-13</v>
      </c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</row>
    <row r="38" spans="1:41" ht="18.75" customHeight="1" thickBo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17"/>
      <c r="L38" s="15" t="s">
        <v>358</v>
      </c>
      <c r="M38" s="194">
        <v>18</v>
      </c>
      <c r="N38" s="194">
        <v>19</v>
      </c>
      <c r="O38" s="197">
        <f t="shared" si="0"/>
        <v>1</v>
      </c>
      <c r="P38" s="17" t="s">
        <v>438</v>
      </c>
      <c r="Q38" s="17" t="s">
        <v>438</v>
      </c>
      <c r="R38" s="17" t="s">
        <v>438</v>
      </c>
      <c r="S38" s="17">
        <v>24</v>
      </c>
      <c r="T38" s="17">
        <v>25</v>
      </c>
      <c r="U38" s="197">
        <f t="shared" si="2"/>
        <v>1</v>
      </c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</row>
    <row r="39" spans="1:41" ht="18.75" customHeight="1">
      <c r="A39" s="256" t="s">
        <v>359</v>
      </c>
      <c r="B39" s="258" t="s">
        <v>385</v>
      </c>
      <c r="C39" s="259"/>
      <c r="D39" s="345"/>
      <c r="E39" s="258" t="s">
        <v>386</v>
      </c>
      <c r="F39" s="259"/>
      <c r="G39" s="345"/>
      <c r="H39" s="289" t="s">
        <v>387</v>
      </c>
      <c r="I39" s="363"/>
      <c r="J39" s="363"/>
      <c r="K39" s="117"/>
      <c r="L39" s="15" t="s">
        <v>360</v>
      </c>
      <c r="M39" s="194">
        <v>48</v>
      </c>
      <c r="N39" s="194">
        <v>34</v>
      </c>
      <c r="O39" s="197">
        <f t="shared" si="0"/>
        <v>-14</v>
      </c>
      <c r="P39" s="17" t="s">
        <v>438</v>
      </c>
      <c r="Q39" s="17" t="s">
        <v>438</v>
      </c>
      <c r="R39" s="17" t="s">
        <v>438</v>
      </c>
      <c r="S39" s="17">
        <v>71</v>
      </c>
      <c r="T39" s="17">
        <v>44</v>
      </c>
      <c r="U39" s="197">
        <f t="shared" si="2"/>
        <v>-27</v>
      </c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</row>
    <row r="40" spans="1:41" ht="18.75" customHeight="1">
      <c r="A40" s="347"/>
      <c r="B40" s="135" t="s">
        <v>388</v>
      </c>
      <c r="C40" s="136" t="s">
        <v>361</v>
      </c>
      <c r="D40" s="134" t="s">
        <v>389</v>
      </c>
      <c r="E40" s="135" t="s">
        <v>388</v>
      </c>
      <c r="F40" s="136" t="s">
        <v>361</v>
      </c>
      <c r="G40" s="134" t="s">
        <v>389</v>
      </c>
      <c r="H40" s="135" t="s">
        <v>388</v>
      </c>
      <c r="I40" s="136" t="s">
        <v>361</v>
      </c>
      <c r="J40" s="52" t="s">
        <v>389</v>
      </c>
      <c r="K40" s="117"/>
      <c r="L40" s="15" t="s">
        <v>362</v>
      </c>
      <c r="M40" s="194">
        <v>19</v>
      </c>
      <c r="N40" s="194">
        <v>16</v>
      </c>
      <c r="O40" s="197">
        <f t="shared" si="0"/>
        <v>-3</v>
      </c>
      <c r="P40" s="17" t="s">
        <v>438</v>
      </c>
      <c r="Q40" s="17" t="s">
        <v>438</v>
      </c>
      <c r="R40" s="17" t="s">
        <v>438</v>
      </c>
      <c r="S40" s="17">
        <v>23</v>
      </c>
      <c r="T40" s="17">
        <v>19</v>
      </c>
      <c r="U40" s="197">
        <f t="shared" si="2"/>
        <v>-4</v>
      </c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</row>
    <row r="41" spans="1:41" ht="18.75" customHeight="1">
      <c r="A41" s="137" t="s">
        <v>390</v>
      </c>
      <c r="B41" s="56">
        <f>SUM(B43:B51)</f>
        <v>8699</v>
      </c>
      <c r="C41" s="56">
        <f>SUM(C43:C51)</f>
        <v>8307</v>
      </c>
      <c r="D41" s="236">
        <f>C41-B41</f>
        <v>-392</v>
      </c>
      <c r="E41" s="56">
        <f>SUM(E43:E51)</f>
        <v>92</v>
      </c>
      <c r="F41" s="56">
        <f>SUM(F43:F51)</f>
        <v>65</v>
      </c>
      <c r="G41" s="236">
        <f>F41-E41</f>
        <v>-27</v>
      </c>
      <c r="H41" s="56">
        <f>SUM(H43:H51)</f>
        <v>10792</v>
      </c>
      <c r="I41" s="56">
        <f>SUM(I43:I51)</f>
        <v>10371</v>
      </c>
      <c r="J41" s="236">
        <f>I41-H41</f>
        <v>-421</v>
      </c>
      <c r="K41" s="117"/>
      <c r="L41" s="15" t="s">
        <v>363</v>
      </c>
      <c r="M41" s="194">
        <v>47</v>
      </c>
      <c r="N41" s="194">
        <v>43</v>
      </c>
      <c r="O41" s="197">
        <f t="shared" si="0"/>
        <v>-4</v>
      </c>
      <c r="P41" s="17">
        <v>6</v>
      </c>
      <c r="Q41" s="17" t="s">
        <v>438</v>
      </c>
      <c r="R41" s="197">
        <v>-6</v>
      </c>
      <c r="S41" s="17">
        <v>77</v>
      </c>
      <c r="T41" s="17">
        <v>61</v>
      </c>
      <c r="U41" s="197">
        <f t="shared" si="2"/>
        <v>-16</v>
      </c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</row>
    <row r="42" spans="1:41" ht="18.75" customHeight="1">
      <c r="A42" s="147"/>
      <c r="B42" s="76"/>
      <c r="C42" s="76"/>
      <c r="D42" s="234"/>
      <c r="E42" s="76"/>
      <c r="F42" s="76"/>
      <c r="G42" s="234"/>
      <c r="H42" s="76"/>
      <c r="I42" s="76"/>
      <c r="J42" s="234"/>
      <c r="K42" s="117"/>
      <c r="L42" s="15" t="s">
        <v>364</v>
      </c>
      <c r="M42" s="194">
        <v>13</v>
      </c>
      <c r="N42" s="194">
        <v>20</v>
      </c>
      <c r="O42" s="197">
        <f t="shared" si="0"/>
        <v>7</v>
      </c>
      <c r="P42" s="17">
        <v>1</v>
      </c>
      <c r="Q42" s="17" t="s">
        <v>438</v>
      </c>
      <c r="R42" s="197">
        <v>-1</v>
      </c>
      <c r="S42" s="17">
        <v>14</v>
      </c>
      <c r="T42" s="17">
        <v>28</v>
      </c>
      <c r="U42" s="197">
        <f t="shared" si="2"/>
        <v>14</v>
      </c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</row>
    <row r="43" spans="1:41" ht="18.75" customHeight="1">
      <c r="A43" s="15" t="s">
        <v>365</v>
      </c>
      <c r="B43" s="76">
        <v>2074</v>
      </c>
      <c r="C43" s="76">
        <v>1986</v>
      </c>
      <c r="D43" s="234">
        <f aca="true" t="shared" si="3" ref="D43:D51">C43-B43</f>
        <v>-88</v>
      </c>
      <c r="E43" s="17">
        <v>24</v>
      </c>
      <c r="F43" s="17">
        <v>19</v>
      </c>
      <c r="G43" s="234">
        <f aca="true" t="shared" si="4" ref="G43:G51">F43-E43</f>
        <v>-5</v>
      </c>
      <c r="H43" s="76">
        <v>2746</v>
      </c>
      <c r="I43" s="76">
        <v>2658</v>
      </c>
      <c r="J43" s="234">
        <f aca="true" t="shared" si="5" ref="J43:J51">I43-H43</f>
        <v>-88</v>
      </c>
      <c r="K43" s="117"/>
      <c r="L43" s="15" t="s">
        <v>366</v>
      </c>
      <c r="M43" s="194">
        <v>35</v>
      </c>
      <c r="N43" s="194">
        <v>27</v>
      </c>
      <c r="O43" s="197">
        <f t="shared" si="0"/>
        <v>-8</v>
      </c>
      <c r="P43" s="17">
        <v>2</v>
      </c>
      <c r="Q43" s="17" t="s">
        <v>438</v>
      </c>
      <c r="R43" s="197">
        <v>-2</v>
      </c>
      <c r="S43" s="17">
        <v>41</v>
      </c>
      <c r="T43" s="17">
        <v>30</v>
      </c>
      <c r="U43" s="197">
        <f t="shared" si="2"/>
        <v>-11</v>
      </c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</row>
    <row r="44" spans="1:41" ht="18.75" customHeight="1">
      <c r="A44" s="15" t="s">
        <v>367</v>
      </c>
      <c r="B44" s="76">
        <v>38</v>
      </c>
      <c r="C44" s="76">
        <v>32</v>
      </c>
      <c r="D44" s="234">
        <f t="shared" si="3"/>
        <v>-6</v>
      </c>
      <c r="E44" s="17">
        <v>1</v>
      </c>
      <c r="F44" s="17">
        <v>1</v>
      </c>
      <c r="G44" s="234">
        <f t="shared" si="4"/>
        <v>0</v>
      </c>
      <c r="H44" s="76">
        <v>54</v>
      </c>
      <c r="I44" s="76">
        <v>51</v>
      </c>
      <c r="J44" s="234">
        <f t="shared" si="5"/>
        <v>-3</v>
      </c>
      <c r="K44" s="117"/>
      <c r="L44" s="15" t="s">
        <v>368</v>
      </c>
      <c r="M44" s="194">
        <v>26</v>
      </c>
      <c r="N44" s="194">
        <v>30</v>
      </c>
      <c r="O44" s="197">
        <f t="shared" si="0"/>
        <v>4</v>
      </c>
      <c r="P44" s="17">
        <v>1</v>
      </c>
      <c r="Q44" s="17" t="s">
        <v>438</v>
      </c>
      <c r="R44" s="197">
        <v>-1</v>
      </c>
      <c r="S44" s="17">
        <v>36</v>
      </c>
      <c r="T44" s="17">
        <v>39</v>
      </c>
      <c r="U44" s="197">
        <f t="shared" si="2"/>
        <v>3</v>
      </c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</row>
    <row r="45" spans="1:41" ht="18.75" customHeight="1">
      <c r="A45" s="15" t="s">
        <v>369</v>
      </c>
      <c r="B45" s="76">
        <v>1372</v>
      </c>
      <c r="C45" s="76">
        <v>1312</v>
      </c>
      <c r="D45" s="234">
        <f t="shared" si="3"/>
        <v>-60</v>
      </c>
      <c r="E45" s="17">
        <v>18</v>
      </c>
      <c r="F45" s="17">
        <v>9</v>
      </c>
      <c r="G45" s="234">
        <f t="shared" si="4"/>
        <v>-9</v>
      </c>
      <c r="H45" s="76">
        <v>1717</v>
      </c>
      <c r="I45" s="76">
        <v>1638</v>
      </c>
      <c r="J45" s="234">
        <f t="shared" si="5"/>
        <v>-79</v>
      </c>
      <c r="K45" s="117"/>
      <c r="L45" s="15" t="s">
        <v>370</v>
      </c>
      <c r="M45" s="194">
        <v>12</v>
      </c>
      <c r="N45" s="194">
        <v>10</v>
      </c>
      <c r="O45" s="197">
        <f t="shared" si="0"/>
        <v>-2</v>
      </c>
      <c r="P45" s="17">
        <v>1</v>
      </c>
      <c r="Q45" s="17" t="s">
        <v>438</v>
      </c>
      <c r="R45" s="197">
        <v>-1</v>
      </c>
      <c r="S45" s="17">
        <v>14</v>
      </c>
      <c r="T45" s="17">
        <v>16</v>
      </c>
      <c r="U45" s="197">
        <f t="shared" si="2"/>
        <v>2</v>
      </c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</row>
    <row r="46" spans="1:41" ht="18.75" customHeight="1">
      <c r="A46" s="15" t="s">
        <v>371</v>
      </c>
      <c r="B46" s="76">
        <v>49</v>
      </c>
      <c r="C46" s="76">
        <v>43</v>
      </c>
      <c r="D46" s="234">
        <f t="shared" si="3"/>
        <v>-6</v>
      </c>
      <c r="E46" s="17">
        <v>1</v>
      </c>
      <c r="F46" s="17" t="s">
        <v>391</v>
      </c>
      <c r="G46" s="234">
        <v>-1</v>
      </c>
      <c r="H46" s="76">
        <v>94</v>
      </c>
      <c r="I46" s="76">
        <v>63</v>
      </c>
      <c r="J46" s="234">
        <f t="shared" si="5"/>
        <v>-31</v>
      </c>
      <c r="K46" s="117"/>
      <c r="L46" s="16" t="s">
        <v>372</v>
      </c>
      <c r="M46" s="194">
        <v>38</v>
      </c>
      <c r="N46" s="194">
        <v>12</v>
      </c>
      <c r="O46" s="197">
        <f t="shared" si="0"/>
        <v>-26</v>
      </c>
      <c r="P46" s="26">
        <v>1</v>
      </c>
      <c r="Q46" s="26" t="s">
        <v>438</v>
      </c>
      <c r="R46" s="208">
        <v>-1</v>
      </c>
      <c r="S46" s="26">
        <v>54</v>
      </c>
      <c r="T46" s="26">
        <v>19</v>
      </c>
      <c r="U46" s="206">
        <f t="shared" si="2"/>
        <v>-35</v>
      </c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</row>
    <row r="47" spans="1:41" ht="18.75" customHeight="1">
      <c r="A47" s="148" t="s">
        <v>373</v>
      </c>
      <c r="B47" s="76">
        <v>4</v>
      </c>
      <c r="C47" s="76">
        <v>3</v>
      </c>
      <c r="D47" s="234">
        <f t="shared" si="3"/>
        <v>-1</v>
      </c>
      <c r="E47" s="17">
        <v>1</v>
      </c>
      <c r="F47" s="17">
        <v>1</v>
      </c>
      <c r="G47" s="234">
        <f t="shared" si="4"/>
        <v>0</v>
      </c>
      <c r="H47" s="76">
        <v>5</v>
      </c>
      <c r="I47" s="76">
        <v>4</v>
      </c>
      <c r="J47" s="234">
        <f t="shared" si="5"/>
        <v>-1</v>
      </c>
      <c r="K47" s="117"/>
      <c r="L47" s="41" t="s">
        <v>374</v>
      </c>
      <c r="M47" s="89"/>
      <c r="N47" s="89"/>
      <c r="O47" s="89"/>
      <c r="P47" s="71"/>
      <c r="R47" s="149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</row>
    <row r="48" spans="1:41" ht="18.75" customHeight="1">
      <c r="A48" s="15" t="s">
        <v>375</v>
      </c>
      <c r="B48" s="76">
        <v>1201</v>
      </c>
      <c r="C48" s="76">
        <v>1065</v>
      </c>
      <c r="D48" s="234">
        <f t="shared" si="3"/>
        <v>-136</v>
      </c>
      <c r="E48" s="17">
        <v>12</v>
      </c>
      <c r="F48" s="17">
        <v>9</v>
      </c>
      <c r="G48" s="234">
        <f t="shared" si="4"/>
        <v>-3</v>
      </c>
      <c r="H48" s="76">
        <v>1457</v>
      </c>
      <c r="I48" s="76">
        <v>1333</v>
      </c>
      <c r="J48" s="234">
        <f t="shared" si="5"/>
        <v>-124</v>
      </c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</row>
    <row r="49" spans="1:41" ht="18.75" customHeight="1">
      <c r="A49" s="15" t="s">
        <v>376</v>
      </c>
      <c r="B49" s="76">
        <v>2910</v>
      </c>
      <c r="C49" s="76">
        <v>2939</v>
      </c>
      <c r="D49" s="234">
        <f t="shared" si="3"/>
        <v>29</v>
      </c>
      <c r="E49" s="17">
        <v>22</v>
      </c>
      <c r="F49" s="17">
        <v>21</v>
      </c>
      <c r="G49" s="234">
        <f t="shared" si="4"/>
        <v>-1</v>
      </c>
      <c r="H49" s="76">
        <v>3472</v>
      </c>
      <c r="I49" s="76">
        <v>3509</v>
      </c>
      <c r="J49" s="234">
        <f t="shared" si="5"/>
        <v>37</v>
      </c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</row>
    <row r="50" spans="1:41" ht="18.75" customHeight="1">
      <c r="A50" s="15" t="s">
        <v>392</v>
      </c>
      <c r="B50" s="76">
        <v>753</v>
      </c>
      <c r="C50" s="76">
        <v>649</v>
      </c>
      <c r="D50" s="234">
        <f t="shared" si="3"/>
        <v>-104</v>
      </c>
      <c r="E50" s="17">
        <v>8</v>
      </c>
      <c r="F50" s="17">
        <v>4</v>
      </c>
      <c r="G50" s="234">
        <f t="shared" si="4"/>
        <v>-4</v>
      </c>
      <c r="H50" s="76">
        <v>908</v>
      </c>
      <c r="I50" s="76">
        <v>795</v>
      </c>
      <c r="J50" s="234">
        <f t="shared" si="5"/>
        <v>-113</v>
      </c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</row>
    <row r="51" spans="1:41" ht="18.75" customHeight="1">
      <c r="A51" s="15" t="s">
        <v>114</v>
      </c>
      <c r="B51" s="76">
        <v>298</v>
      </c>
      <c r="C51" s="76">
        <v>278</v>
      </c>
      <c r="D51" s="234">
        <f t="shared" si="3"/>
        <v>-20</v>
      </c>
      <c r="E51" s="26">
        <v>5</v>
      </c>
      <c r="F51" s="26">
        <v>1</v>
      </c>
      <c r="G51" s="235">
        <f t="shared" si="4"/>
        <v>-4</v>
      </c>
      <c r="H51" s="230">
        <v>339</v>
      </c>
      <c r="I51" s="230">
        <v>320</v>
      </c>
      <c r="J51" s="235">
        <f t="shared" si="5"/>
        <v>-19</v>
      </c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</row>
    <row r="52" spans="1:41" ht="15" customHeight="1">
      <c r="A52" s="40" t="s">
        <v>374</v>
      </c>
      <c r="B52" s="40"/>
      <c r="C52" s="40"/>
      <c r="D52" s="40"/>
      <c r="E52" s="61"/>
      <c r="F52" s="10"/>
      <c r="G52" s="10"/>
      <c r="H52" s="10"/>
      <c r="I52" s="10"/>
      <c r="J52" s="10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</row>
    <row r="53" spans="1:41" ht="16.5" customHeight="1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</row>
    <row r="54" spans="1:41" ht="16.5" customHeight="1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</row>
    <row r="55" spans="1:41" ht="16.5" customHeight="1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</row>
    <row r="56" spans="1:41" ht="16.5" customHeight="1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</row>
    <row r="57" spans="1:41" ht="16.5" customHeight="1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</row>
    <row r="58" spans="1:41" ht="16.5" customHeight="1">
      <c r="A58" s="117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</row>
    <row r="59" spans="1:41" ht="16.5" customHeight="1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</row>
    <row r="60" spans="1:41" ht="16.5" customHeight="1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</row>
    <row r="61" spans="1:41" ht="16.5" customHeight="1">
      <c r="A61" s="117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</row>
    <row r="62" spans="1:41" ht="16.5" customHeight="1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</row>
    <row r="63" spans="1:41" ht="16.5" customHeight="1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</row>
    <row r="64" spans="1:41" ht="16.5" customHeight="1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</row>
    <row r="65" spans="1:41" ht="16.5" customHeight="1">
      <c r="A65" s="117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</row>
    <row r="66" spans="1:41" ht="16.5" customHeight="1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</row>
    <row r="67" spans="1:41" ht="16.5" customHeight="1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</row>
    <row r="68" spans="1:41" ht="16.5" customHeight="1">
      <c r="A68" s="117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</row>
    <row r="69" spans="1:41" ht="16.5" customHeight="1">
      <c r="A69" s="117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</row>
    <row r="70" spans="1:41" ht="16.5" customHeight="1">
      <c r="A70" s="117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</row>
    <row r="71" spans="1:41" ht="16.5" customHeight="1">
      <c r="A71" s="117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</row>
    <row r="72" spans="1:41" ht="16.5" customHeight="1">
      <c r="A72" s="117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</row>
    <row r="73" spans="1:41" ht="16.5" customHeight="1">
      <c r="A73" s="117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</row>
    <row r="74" spans="1:41" ht="16.5" customHeight="1">
      <c r="A74" s="117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</row>
    <row r="75" spans="1:41" ht="16.5" customHeight="1">
      <c r="A75" s="117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</row>
    <row r="76" spans="1:41" ht="16.5" customHeight="1">
      <c r="A76" s="117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</row>
    <row r="77" spans="1:41" ht="16.5" customHeight="1">
      <c r="A77" s="117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</row>
    <row r="78" spans="1:41" ht="16.5" customHeight="1">
      <c r="A78" s="117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</row>
    <row r="79" spans="1:41" ht="18" customHeight="1">
      <c r="A79" s="117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</row>
    <row r="80" spans="1:41" ht="16.5" customHeight="1">
      <c r="A80" s="117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</row>
    <row r="81" spans="1:41" ht="16.5" customHeight="1">
      <c r="A81" s="117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</row>
    <row r="82" spans="1:41" ht="16.5" customHeight="1">
      <c r="A82" s="117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</row>
    <row r="83" spans="1:41" ht="16.5" customHeight="1">
      <c r="A83" s="117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</row>
    <row r="84" spans="1:41" ht="16.5" customHeight="1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</row>
    <row r="85" spans="1:41" ht="16.5" customHeight="1">
      <c r="A85" s="117"/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</row>
    <row r="86" spans="1:41" ht="16.5" customHeight="1">
      <c r="A86" s="117"/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</row>
    <row r="87" spans="1:41" ht="16.5" customHeight="1">
      <c r="A87" s="117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</row>
    <row r="88" spans="1:41" ht="16.5" customHeight="1">
      <c r="A88" s="117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</row>
    <row r="89" spans="1:41" ht="16.5" customHeight="1">
      <c r="A89" s="117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</row>
    <row r="90" spans="1:41" ht="16.5" customHeight="1">
      <c r="A90" s="117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</row>
    <row r="91" spans="1:41" ht="16.5" customHeight="1">
      <c r="A91" s="117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</row>
    <row r="92" spans="1:41" ht="16.5" customHeight="1">
      <c r="A92" s="117"/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</row>
    <row r="93" spans="1:41" ht="15" customHeight="1">
      <c r="A93" s="117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</row>
    <row r="94" spans="1:41" ht="15" customHeight="1">
      <c r="A94" s="117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</row>
    <row r="95" spans="1:41" ht="14.25">
      <c r="A95" s="117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</row>
    <row r="96" spans="1:41" ht="14.25">
      <c r="A96" s="117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</row>
    <row r="97" spans="1:41" ht="14.25">
      <c r="A97" s="117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</row>
    <row r="98" spans="1:41" ht="14.25">
      <c r="A98" s="117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</row>
    <row r="99" spans="1:41" ht="14.25">
      <c r="A99" s="117"/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</row>
    <row r="100" spans="1:41" ht="14.25">
      <c r="A100" s="117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</row>
    <row r="101" spans="1:41" ht="14.25">
      <c r="A101" s="117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</row>
    <row r="102" spans="1:41" ht="14.25">
      <c r="A102" s="117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</row>
    <row r="103" spans="1:41" ht="14.25">
      <c r="A103" s="117"/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</row>
    <row r="104" spans="1:41" ht="14.25">
      <c r="A104" s="117"/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</row>
    <row r="105" spans="1:41" ht="14.25">
      <c r="A105" s="117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</row>
    <row r="106" spans="1:41" ht="14.25">
      <c r="A106" s="117"/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</row>
    <row r="107" spans="1:41" ht="14.25">
      <c r="A107" s="117"/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</row>
    <row r="108" spans="1:41" ht="14.25">
      <c r="A108" s="117"/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</row>
  </sheetData>
  <sheetProtection/>
  <mergeCells count="24">
    <mergeCell ref="A39:A40"/>
    <mergeCell ref="B39:D39"/>
    <mergeCell ref="E39:G39"/>
    <mergeCell ref="H39:J39"/>
    <mergeCell ref="A36:J36"/>
    <mergeCell ref="A37:J37"/>
    <mergeCell ref="A3:H3"/>
    <mergeCell ref="L3:U3"/>
    <mergeCell ref="A4:H4"/>
    <mergeCell ref="L4:U4"/>
    <mergeCell ref="P6:R6"/>
    <mergeCell ref="S6:U6"/>
    <mergeCell ref="L6:L7"/>
    <mergeCell ref="M6:O6"/>
    <mergeCell ref="E6:F6"/>
    <mergeCell ref="G6:H6"/>
    <mergeCell ref="E7:E8"/>
    <mergeCell ref="F7:F8"/>
    <mergeCell ref="G7:G8"/>
    <mergeCell ref="H7:H8"/>
    <mergeCell ref="A6:A8"/>
    <mergeCell ref="B6:B8"/>
    <mergeCell ref="C6:C8"/>
    <mergeCell ref="D6:D8"/>
  </mergeCells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yutaka-k</cp:lastModifiedBy>
  <cp:lastPrinted>2011-07-20T05:45:59Z</cp:lastPrinted>
  <dcterms:created xsi:type="dcterms:W3CDTF">2005-08-12T01:04:13Z</dcterms:created>
  <dcterms:modified xsi:type="dcterms:W3CDTF">2012-07-05T05:02:59Z</dcterms:modified>
  <cp:category/>
  <cp:version/>
  <cp:contentType/>
  <cp:contentStatus/>
</cp:coreProperties>
</file>