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3"/>
  </bookViews>
  <sheets>
    <sheet name="１０６ " sheetId="1" r:id="rId1"/>
    <sheet name="１０８" sheetId="2" r:id="rId2"/>
    <sheet name="１１０" sheetId="3" r:id="rId3"/>
    <sheet name="１１２" sheetId="4" r:id="rId4"/>
    <sheet name="１１４" sheetId="5" r:id="rId5"/>
    <sheet name="１１６" sheetId="6" r:id="rId6"/>
    <sheet name="１１８" sheetId="7" r:id="rId7"/>
  </sheets>
  <definedNames/>
  <calcPr fullCalcOnLoad="1"/>
</workbook>
</file>

<file path=xl/sharedStrings.xml><?xml version="1.0" encoding="utf-8"?>
<sst xmlns="http://schemas.openxmlformats.org/spreadsheetml/2006/main" count="1677" uniqueCount="572">
  <si>
    <t>106 運輸及び通信</t>
  </si>
  <si>
    <t>運輸及び通信 107</t>
  </si>
  <si>
    <t>旅　　　　　　　　　　客　　　　　　　　　　輸　　　　　　　　　　送　　　　　　（　　　　定　　　　期　　　　便　　　　）</t>
  </si>
  <si>
    <t>(回)</t>
  </si>
  <si>
    <t>(人)</t>
  </si>
  <si>
    <t>／</t>
  </si>
  <si>
    <t>―</t>
  </si>
  <si>
    <t>能登</t>
  </si>
  <si>
    <t>貨物（小包を含む）輸送</t>
  </si>
  <si>
    <t>発　　送</t>
  </si>
  <si>
    <t>到　　着</t>
  </si>
  <si>
    <t>航空回数</t>
  </si>
  <si>
    <t>※　平成15年7月7日より就航</t>
  </si>
  <si>
    <t>※　平成16年11月1日より就航</t>
  </si>
  <si>
    <t>※　平成15年度より能登空港分も含む</t>
  </si>
  <si>
    <t>資料　石川県空港企画課</t>
  </si>
  <si>
    <t>108 運輸及び通信</t>
  </si>
  <si>
    <t>運輸及び通信 109</t>
  </si>
  <si>
    <t>（単位：１日平均、人、ｔ）</t>
  </si>
  <si>
    <t>（単位:km、箇所数）</t>
  </si>
  <si>
    <t>路線名及び駅名</t>
  </si>
  <si>
    <t>旅　　　　　客</t>
  </si>
  <si>
    <t>貨　　物</t>
  </si>
  <si>
    <t>総　数</t>
  </si>
  <si>
    <t>一　般　国　道</t>
  </si>
  <si>
    <t>有　料　道　路</t>
  </si>
  <si>
    <t>乗　車　人　員</t>
  </si>
  <si>
    <t>発　送　　　トン数</t>
  </si>
  <si>
    <t>到　着　　トン数</t>
  </si>
  <si>
    <t>計</t>
  </si>
  <si>
    <t>国の管理</t>
  </si>
  <si>
    <t>県の管理</t>
  </si>
  <si>
    <t>高速道路</t>
  </si>
  <si>
    <t>国道(県管理)</t>
  </si>
  <si>
    <t>県　道</t>
  </si>
  <si>
    <t>計</t>
  </si>
  <si>
    <t>普 通</t>
  </si>
  <si>
    <t>本 津 幡</t>
  </si>
  <si>
    <t>(委)</t>
  </si>
  <si>
    <t>宇 野 気</t>
  </si>
  <si>
    <t>高    松</t>
  </si>
  <si>
    <t>宝    達</t>
  </si>
  <si>
    <t>敷浪</t>
  </si>
  <si>
    <t>羽    咋</t>
  </si>
  <si>
    <t>能 登 部</t>
  </si>
  <si>
    <t>良    川</t>
  </si>
  <si>
    <t>七    尾</t>
  </si>
  <si>
    <t>和倉温泉</t>
  </si>
  <si>
    <t>大  聖  寺</t>
  </si>
  <si>
    <t>その他の駅</t>
  </si>
  <si>
    <t>動      橋</t>
  </si>
  <si>
    <t>種類別内訳</t>
  </si>
  <si>
    <t>粟      津</t>
  </si>
  <si>
    <t>小      松</t>
  </si>
  <si>
    <t>橋　梁</t>
  </si>
  <si>
    <t>寺      井</t>
  </si>
  <si>
    <t>田 鶴 浜</t>
  </si>
  <si>
    <t>美      川</t>
  </si>
  <si>
    <t>能登中島</t>
  </si>
  <si>
    <t>穴    水</t>
  </si>
  <si>
    <t>松      任</t>
  </si>
  <si>
    <t>野々市</t>
  </si>
  <si>
    <t>西  金  沢</t>
  </si>
  <si>
    <t>金      沢</t>
  </si>
  <si>
    <t>東  金  沢</t>
  </si>
  <si>
    <t>森      本</t>
  </si>
  <si>
    <t>幅員別内訳</t>
  </si>
  <si>
    <t>津      幡</t>
  </si>
  <si>
    <t>資料　西日本旅客鉄道(株)金沢支社、のと鉄道(株)、日本貨物鉄道（株）関西支社金沢支店</t>
  </si>
  <si>
    <t>項　　　　目</t>
  </si>
  <si>
    <t>乗車人員（計）</t>
  </si>
  <si>
    <t>路面別内訳</t>
  </si>
  <si>
    <t>定    期</t>
  </si>
  <si>
    <t>定 期 外</t>
  </si>
  <si>
    <t>セメント系</t>
  </si>
  <si>
    <t>ｱｽﾌｧﾙﾄ系高級</t>
  </si>
  <si>
    <t>運  賃  総  額</t>
  </si>
  <si>
    <t>旅客運賃</t>
  </si>
  <si>
    <t>運輸雑収</t>
  </si>
  <si>
    <t>資料　中日本高速道路(株)金沢支社、国土交通省道路局「道路統計年報」</t>
  </si>
  <si>
    <t>110 運輸及び通信</t>
  </si>
  <si>
    <t>運輸及び通信 111</t>
  </si>
  <si>
    <t>６１　　道　　　　　　　　　　　　　　　　　　　路（つづき）</t>
  </si>
  <si>
    <t>市 町 別</t>
  </si>
  <si>
    <t>総延長</t>
  </si>
  <si>
    <t>重用延長</t>
  </si>
  <si>
    <t>未供用延長</t>
  </si>
  <si>
    <t>実延長</t>
  </si>
  <si>
    <t>改　  良  　済　　　      　　未 改 良 内 訳</t>
  </si>
  <si>
    <t>種　　類　　別　　内　　訳</t>
  </si>
  <si>
    <t>幅　　員　　別　　内　　訳</t>
  </si>
  <si>
    <t>規　格　改　良　済</t>
  </si>
  <si>
    <t>未　　改　　良</t>
  </si>
  <si>
    <t>砂利道</t>
  </si>
  <si>
    <t>道路延長</t>
  </si>
  <si>
    <t>橋　　　梁</t>
  </si>
  <si>
    <t>車　道　　　19.5m　　　以　上</t>
  </si>
  <si>
    <t>車　道　　　13.0m　　　以　上</t>
  </si>
  <si>
    <t>車　道　　 　5.5m　　 　以　上</t>
  </si>
  <si>
    <t>車　道　　 　3.5m　　 　以　上</t>
  </si>
  <si>
    <t>セメン　   　ト　系</t>
  </si>
  <si>
    <t>アスファルト系</t>
  </si>
  <si>
    <t>個　数</t>
  </si>
  <si>
    <t>延　長</t>
  </si>
  <si>
    <t>高　　級</t>
  </si>
  <si>
    <t>簡　　易</t>
  </si>
  <si>
    <t>総  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</si>
  <si>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</si>
  <si>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</si>
  <si>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</si>
  <si>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</si>
  <si>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</si>
  <si>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</si>
  <si>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</si>
  <si>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江沼郡</t>
  </si>
  <si>
    <t>山中町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</si>
  <si>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</si>
  <si>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</si>
  <si>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</si>
  <si>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</si>
  <si>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</si>
  <si>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</si>
  <si>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</si>
  <si>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</si>
  <si>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富来町</t>
  </si>
  <si>
    <t>鹿島郡</t>
  </si>
  <si>
    <t>穴水町</t>
  </si>
  <si>
    <t>門前町</t>
  </si>
  <si>
    <t>資料　石川県道路整備課「道路現況調書」</t>
  </si>
  <si>
    <t>白山市</t>
  </si>
  <si>
    <t>能美市</t>
  </si>
  <si>
    <t>志賀町</t>
  </si>
  <si>
    <t>宝達志水町</t>
  </si>
  <si>
    <t>中能登町</t>
  </si>
  <si>
    <t>鳳珠郡</t>
  </si>
  <si>
    <t>能登町</t>
  </si>
  <si>
    <t>112 運輸及び通信</t>
  </si>
  <si>
    <t>運輸及び通信 113</t>
  </si>
  <si>
    <t>総　　数</t>
  </si>
  <si>
    <t xml:space="preserve">特 種（殊） 用 </t>
  </si>
  <si>
    <t>普　　　通　　　車</t>
  </si>
  <si>
    <t>小　　　型　　　車</t>
  </si>
  <si>
    <t>被けん　　引　車</t>
  </si>
  <si>
    <t>軽  自　    　動　車</t>
  </si>
  <si>
    <t>普通車及び小型車</t>
  </si>
  <si>
    <t>軽  自　  　動　車</t>
  </si>
  <si>
    <t>特　種　用　途　車</t>
  </si>
  <si>
    <t>小型二輪    車及び軽　　　二 輪 車</t>
  </si>
  <si>
    <t>自家用</t>
  </si>
  <si>
    <t>営業用</t>
  </si>
  <si>
    <t>白山市</t>
  </si>
  <si>
    <t>能美市</t>
  </si>
  <si>
    <t>宝達志水町</t>
  </si>
  <si>
    <t>中能登町</t>
  </si>
  <si>
    <t>鳳珠郡</t>
  </si>
  <si>
    <t>注　　不明車両を含むため、合計と合わない場合がある。</t>
  </si>
  <si>
    <t>資料　北陸信越運輸局石川運輸支局</t>
  </si>
  <si>
    <t>114 運輸及び通信</t>
  </si>
  <si>
    <t>運輸及び通信 115</t>
  </si>
  <si>
    <t>６２　　自　　　動　　　車（つづき）</t>
  </si>
  <si>
    <t xml:space="preserve">総　　　　数  </t>
  </si>
  <si>
    <t>総走行距離(㎞)</t>
  </si>
  <si>
    <t>隻　　数</t>
  </si>
  <si>
    <t>総トン数</t>
  </si>
  <si>
    <t>内　航　商　船</t>
  </si>
  <si>
    <t>漁　　　船</t>
  </si>
  <si>
    <t>そ　の　他</t>
  </si>
  <si>
    <t>総トン数</t>
  </si>
  <si>
    <t>営業距離（㎞）</t>
  </si>
  <si>
    <t>総　　額</t>
  </si>
  <si>
    <t>旅客収入</t>
  </si>
  <si>
    <t>その他収入</t>
  </si>
  <si>
    <t>資料　石川県港湾課「港湾統計年報」</t>
  </si>
  <si>
    <t>総　　　　　数</t>
  </si>
  <si>
    <t>資料　日本小型船舶検査機構金沢支部、北陸信越運輸局石川運輸支局</t>
  </si>
  <si>
    <t>（単位：人）</t>
  </si>
  <si>
    <t>年　　度</t>
  </si>
  <si>
    <t>旅　　　客</t>
  </si>
  <si>
    <t>総　　数</t>
  </si>
  <si>
    <t>定　　期</t>
  </si>
  <si>
    <t>不　定　期</t>
  </si>
  <si>
    <t>人の運送をする航路</t>
  </si>
  <si>
    <t>その他私鉄バス</t>
  </si>
  <si>
    <t>資料　北陸信越運輸局石川運輸支局「旅客航路事業運航実績報告書」</t>
  </si>
  <si>
    <t>116 運輸及び通信</t>
  </si>
  <si>
    <t>運輸及び通信 117</t>
  </si>
  <si>
    <t>入　　庫　　高</t>
  </si>
  <si>
    <t>出　　庫　　高</t>
  </si>
  <si>
    <t>在 庫 高 総 数</t>
  </si>
  <si>
    <t>農  水  産  品</t>
  </si>
  <si>
    <t>金　　　属</t>
  </si>
  <si>
    <t>金 属 製 品 機 械</t>
  </si>
  <si>
    <t>数    量</t>
  </si>
  <si>
    <t>金    額</t>
  </si>
  <si>
    <t/>
  </si>
  <si>
    <t>窯　　業　　品</t>
  </si>
  <si>
    <t>その他化学工業品</t>
  </si>
  <si>
    <t>繊 維 工 業 品</t>
  </si>
  <si>
    <t>食 料 工 業 品</t>
  </si>
  <si>
    <t>雑　工　業　品</t>
  </si>
  <si>
    <t>雑     品</t>
  </si>
  <si>
    <t>資料　石川県倉庫協会「普通営業倉庫・入出庫保管残高表」</t>
  </si>
  <si>
    <t>118 運輸及び通信</t>
  </si>
  <si>
    <t>運輸及び通信 119</t>
  </si>
  <si>
    <t>（単位：契約数、通）</t>
  </si>
  <si>
    <t>ビル電話</t>
  </si>
  <si>
    <t>国内有料</t>
  </si>
  <si>
    <t>普　通　局</t>
  </si>
  <si>
    <t>特　　定　　局</t>
  </si>
  <si>
    <t>簡易郵便局</t>
  </si>
  <si>
    <t>事　　 務</t>
  </si>
  <si>
    <t>住　　 宅</t>
  </si>
  <si>
    <t>発　　信</t>
  </si>
  <si>
    <t>集　　　配</t>
  </si>
  <si>
    <t>無　集　配</t>
  </si>
  <si>
    <t>緑</t>
  </si>
  <si>
    <t>電報通数</t>
  </si>
  <si>
    <t>…</t>
  </si>
  <si>
    <t>資料　日本郵政公社北陸支社</t>
  </si>
  <si>
    <t>資料　西日本電信電話㈱金沢支店、北陸総合通信局</t>
  </si>
  <si>
    <t>（単位：契約数）</t>
  </si>
  <si>
    <t>（単位：千通）</t>
  </si>
  <si>
    <t>定　　型</t>
  </si>
  <si>
    <t>定　型　外</t>
  </si>
  <si>
    <t>資料　北陸総合通信局</t>
  </si>
  <si>
    <t>特　殊　通　常　郵　便　物</t>
  </si>
  <si>
    <t>共同業務</t>
  </si>
  <si>
    <t>通話及び　　　　放送受信</t>
  </si>
  <si>
    <t>速達等</t>
  </si>
  <si>
    <t>年賀郵便物</t>
  </si>
  <si>
    <t>選挙郵便物</t>
  </si>
  <si>
    <t>公益法人</t>
  </si>
  <si>
    <t>個　　人</t>
  </si>
  <si>
    <t>資料　北陸総合通信局「年度末報告調査資料」</t>
  </si>
  <si>
    <t>　　　ハイブリットめーる、コンピュータ郵便を含む。</t>
  </si>
  <si>
    <t>有　　線　　テ　　レ　　ビ</t>
  </si>
  <si>
    <t>（単位：千個）</t>
  </si>
  <si>
    <t>加入者数</t>
  </si>
  <si>
    <t>普通小包</t>
  </si>
  <si>
    <t>普通速達小包</t>
  </si>
  <si>
    <t>書留小包</t>
  </si>
  <si>
    <t>告知放送</t>
  </si>
  <si>
    <t>街頭放送</t>
  </si>
  <si>
    <t>共同聴取</t>
  </si>
  <si>
    <t>Ｎ Ｈ Ｋ</t>
  </si>
  <si>
    <t>その他の</t>
  </si>
  <si>
    <t>辺地共聴</t>
  </si>
  <si>
    <t>施　　設</t>
  </si>
  <si>
    <t>-</t>
  </si>
  <si>
    <t>年　　度</t>
  </si>
  <si>
    <t>６８　　郵　　　　　　　　　　便（つづき）</t>
  </si>
  <si>
    <t>ケーブルテレビ</t>
  </si>
  <si>
    <t>ＤＳＬ</t>
  </si>
  <si>
    <t>ＦＴＴＨ</t>
  </si>
  <si>
    <t>６７　　有　　　　線　　　　放　　　　送</t>
  </si>
  <si>
    <t>年　　度</t>
  </si>
  <si>
    <t>設　　　　　　　　　　　　備　　　　　　　　　　　　数</t>
  </si>
  <si>
    <t>端　末　設　備　数</t>
  </si>
  <si>
    <t>年　　　　度</t>
  </si>
  <si>
    <t>年　　度</t>
  </si>
  <si>
    <t>紙　  パ　ル　プ</t>
  </si>
  <si>
    <t>６３　　港　　　湾　　　及　　　び　　　船　　　舶</t>
  </si>
  <si>
    <t>（単位：人、千円）</t>
  </si>
  <si>
    <t>一 般 貸 切 旅 客 自 動 車（観光バス）</t>
  </si>
  <si>
    <t>港　　湾　　名</t>
  </si>
  <si>
    <t>種　　　　類</t>
  </si>
  <si>
    <t>所 属 地</t>
  </si>
  <si>
    <t>　外　航　商　船</t>
  </si>
  <si>
    <t>重　　要　　港　　湾</t>
  </si>
  <si>
    <t>金 沢 市</t>
  </si>
  <si>
    <t>七 尾 市</t>
  </si>
  <si>
    <t>地　　方　　港　　湾</t>
  </si>
  <si>
    <t>加 賀 市</t>
  </si>
  <si>
    <t>羽 咋 市</t>
  </si>
  <si>
    <t>富 来 町</t>
  </si>
  <si>
    <r>
      <t>輪 島</t>
    </r>
    <r>
      <rPr>
        <sz val="12"/>
        <rFont val="ＭＳ 明朝"/>
        <family val="1"/>
      </rPr>
      <t xml:space="preserve"> 市</t>
    </r>
  </si>
  <si>
    <r>
      <t>穴 水</t>
    </r>
    <r>
      <rPr>
        <sz val="12"/>
        <rFont val="ＭＳ 明朝"/>
        <family val="1"/>
      </rPr>
      <t xml:space="preserve"> 町</t>
    </r>
  </si>
  <si>
    <r>
      <t>能 都</t>
    </r>
    <r>
      <rPr>
        <sz val="12"/>
        <rFont val="ＭＳ 明朝"/>
        <family val="1"/>
      </rPr>
      <t xml:space="preserve"> 町</t>
    </r>
  </si>
  <si>
    <r>
      <t>内 浦</t>
    </r>
    <r>
      <rPr>
        <sz val="12"/>
        <rFont val="ＭＳ 明朝"/>
        <family val="1"/>
      </rPr>
      <t xml:space="preserve"> 町</t>
    </r>
  </si>
  <si>
    <r>
      <t>一 般</t>
    </r>
    <r>
      <rPr>
        <sz val="12"/>
        <rFont val="ＭＳ 明朝"/>
        <family val="1"/>
      </rPr>
      <t xml:space="preserve"> 乗 用 旅 客 自 動 車（ハイヤ、タクシー）</t>
    </r>
  </si>
  <si>
    <r>
      <t>珠 洲</t>
    </r>
    <r>
      <rPr>
        <sz val="12"/>
        <rFont val="ＭＳ 明朝"/>
        <family val="1"/>
      </rPr>
      <t xml:space="preserve"> 市</t>
    </r>
  </si>
  <si>
    <r>
      <t>七 尾</t>
    </r>
    <r>
      <rPr>
        <sz val="12"/>
        <rFont val="ＭＳ 明朝"/>
        <family val="1"/>
      </rPr>
      <t xml:space="preserve"> 市</t>
    </r>
  </si>
  <si>
    <t>能登島町</t>
  </si>
  <si>
    <t>県　 内 　合 　計</t>
  </si>
  <si>
    <t>港　　湾　　名</t>
  </si>
  <si>
    <t>（単位：千人、千円）</t>
  </si>
  <si>
    <t>年 度 及 び　　　　　 営 業 所 別</t>
  </si>
  <si>
    <t>旅 客 輸 送　　　　　人　　　 員</t>
  </si>
  <si>
    <t>６３　　港　 湾　 及　 び　 船　 舶（つづき）</t>
  </si>
  <si>
    <t>金沢営業所</t>
  </si>
  <si>
    <t>穴水営業所</t>
  </si>
  <si>
    <t>―</t>
  </si>
  <si>
    <t>…</t>
  </si>
  <si>
    <t>-</t>
  </si>
  <si>
    <t>…</t>
  </si>
  <si>
    <t>-</t>
  </si>
  <si>
    <r>
      <t>旅 客</t>
    </r>
    <r>
      <rPr>
        <sz val="12"/>
        <rFont val="ＭＳ 明朝"/>
        <family val="1"/>
      </rPr>
      <t xml:space="preserve"> 輸 送　　　　　人　　　 員</t>
    </r>
  </si>
  <si>
    <t>…</t>
  </si>
  <si>
    <t>-</t>
  </si>
  <si>
    <t>総　　額</t>
  </si>
  <si>
    <t>北陸鉄道（株）</t>
  </si>
  <si>
    <t>小松バス（株）</t>
  </si>
  <si>
    <t>大   型　   特 殊 車</t>
  </si>
  <si>
    <t>かほく市</t>
  </si>
  <si>
    <t>ト ン ネ ル</t>
  </si>
  <si>
    <t>規　  格　　　　改 良 済　　　延　  長</t>
  </si>
  <si>
    <t>う ち 自　　　動 車 交　　　通 不 能</t>
  </si>
  <si>
    <t>県　　　　　道</t>
  </si>
  <si>
    <t>定 期</t>
  </si>
  <si>
    <t>加賀温泉</t>
  </si>
  <si>
    <r>
      <t>(</t>
    </r>
    <r>
      <rPr>
        <sz val="12"/>
        <rFont val="ＭＳ 明朝"/>
        <family val="1"/>
      </rPr>
      <t>JR)</t>
    </r>
  </si>
  <si>
    <t>加賀笠間</t>
  </si>
  <si>
    <t>その他の駅</t>
  </si>
  <si>
    <t>トンネル</t>
  </si>
  <si>
    <t>規格改良済</t>
  </si>
  <si>
    <t xml:space="preserve">  〃   5.5m未満</t>
  </si>
  <si>
    <t>未改良</t>
  </si>
  <si>
    <t>車道幅 5.5m以上</t>
  </si>
  <si>
    <t xml:space="preserve">  〃   3.5m未満</t>
  </si>
  <si>
    <t>舗装道</t>
  </si>
  <si>
    <t>計</t>
  </si>
  <si>
    <r>
      <t xml:space="preserve">     〃</t>
    </r>
    <r>
      <rPr>
        <sz val="12"/>
        <rFont val="ＭＳ 明朝"/>
        <family val="1"/>
      </rPr>
      <t xml:space="preserve">    簡易</t>
    </r>
  </si>
  <si>
    <t>６８　　郵　　　　　　　　　　便</t>
  </si>
  <si>
    <t>６４　　普　通　営　業　倉　庫　使　用　状　況</t>
  </si>
  <si>
    <t>（単位：t、千円）</t>
  </si>
  <si>
    <t>６２　　自　　　　　　　　　動　　　　　　　　　車</t>
  </si>
  <si>
    <t>１０　　　運　　　　　　　　輸　　　　　　　　及　　　　　　　　び　　　　　　　　通　　　　　　　　信</t>
  </si>
  <si>
    <t>５９　　航　　　　　　空　　　　　　輸　　　　　　送　　　　　　状　　　　　　況</t>
  </si>
  <si>
    <r>
      <t>平 成</t>
    </r>
    <r>
      <rPr>
        <sz val="12"/>
        <rFont val="ＭＳ 明朝"/>
        <family val="1"/>
      </rPr>
      <t xml:space="preserve"> 13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</si>
  <si>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年度及び
月    次</t>
  </si>
  <si>
    <r>
      <t xml:space="preserve">   2</t>
    </r>
    <r>
      <rPr>
        <sz val="12"/>
        <rFont val="ＭＳ 明朝"/>
        <family val="1"/>
      </rPr>
      <t>　運輸雑収は広告料、荷物運搬料を含む。</t>
    </r>
  </si>
  <si>
    <t>６０　　鉄　　　　　　道（つづき）</t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</si>
  <si>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北陸本線、七尾線の(委)は委託駅である。</t>
    </r>
  </si>
  <si>
    <r>
      <t xml:space="preserve">注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無人駅はその他の駅に含む。</t>
    </r>
  </si>
  <si>
    <r>
      <t>平 成</t>
    </r>
    <r>
      <rPr>
        <sz val="12"/>
        <rFont val="ＭＳ 明朝"/>
        <family val="1"/>
      </rPr>
      <t xml:space="preserve"> 13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</si>
  <si>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西日本旅客鉄道
日本貨物鉄道</t>
  </si>
  <si>
    <t>６０　　鉄　　　　　　　　　道</t>
  </si>
  <si>
    <t>６１　　道　　　　　　　　路</t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</si>
  <si>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県道一般の総延長は未供用延長を含む。　</t>
    </r>
  </si>
  <si>
    <r>
      <t xml:space="preserve"> </t>
    </r>
    <r>
      <rPr>
        <sz val="12"/>
        <rFont val="ＭＳ 明朝"/>
        <family val="1"/>
      </rPr>
      <t xml:space="preserve">  2</t>
    </r>
    <r>
      <rPr>
        <sz val="12"/>
        <rFont val="ＭＳ 明朝"/>
        <family val="1"/>
      </rPr>
      <t>　四捨五入の関係で合計が合わない場合がある。</t>
    </r>
  </si>
  <si>
    <t>主　要</t>
  </si>
  <si>
    <t>一　般</t>
  </si>
  <si>
    <t>（単位：kｍ、箇所数）</t>
  </si>
  <si>
    <t>年度及び　　　市 町 別</t>
  </si>
  <si>
    <t>輸 送 人 員</t>
  </si>
  <si>
    <t>営 業 収 入</t>
  </si>
  <si>
    <r>
      <t>平 成</t>
    </r>
    <r>
      <rPr>
        <sz val="12"/>
        <rFont val="ＭＳ 明朝"/>
        <family val="1"/>
      </rPr>
      <t xml:space="preserve"> 13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</si>
  <si>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年 　度</t>
  </si>
  <si>
    <r>
      <t>平 成</t>
    </r>
    <r>
      <rPr>
        <sz val="12"/>
        <rFont val="ＭＳ 明朝"/>
        <family val="1"/>
      </rPr>
      <t xml:space="preserve"> 13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</si>
  <si>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年 度 末 現 在</t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</si>
  <si>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営業kmは休止部分を除く。</t>
    </r>
  </si>
  <si>
    <r>
      <t xml:space="preserve"> </t>
    </r>
    <r>
      <rPr>
        <sz val="12"/>
        <rFont val="ＭＳ 明朝"/>
        <family val="1"/>
      </rPr>
      <t xml:space="preserve">  2</t>
    </r>
    <r>
      <rPr>
        <sz val="12"/>
        <rFont val="ＭＳ 明朝"/>
        <family val="1"/>
      </rPr>
      <t>　西日本</t>
    </r>
    <r>
      <rPr>
        <sz val="12"/>
        <rFont val="ＭＳ 明朝"/>
        <family val="1"/>
      </rPr>
      <t>JR</t>
    </r>
    <r>
      <rPr>
        <sz val="12"/>
        <rFont val="ＭＳ 明朝"/>
        <family val="1"/>
      </rPr>
      <t>バス穴水営業所は</t>
    </r>
    <r>
      <rPr>
        <sz val="12"/>
        <rFont val="ＭＳ 明朝"/>
        <family val="1"/>
      </rPr>
      <t>13</t>
    </r>
    <r>
      <rPr>
        <sz val="12"/>
        <rFont val="ＭＳ 明朝"/>
        <family val="1"/>
      </rPr>
      <t>年度中に閉鎖された。</t>
    </r>
  </si>
  <si>
    <r>
      <t xml:space="preserve"> </t>
    </r>
    <r>
      <rPr>
        <sz val="12"/>
        <rFont val="ＭＳ 明朝"/>
        <family val="1"/>
      </rPr>
      <t xml:space="preserve">  3</t>
    </r>
    <r>
      <rPr>
        <sz val="12"/>
        <rFont val="ＭＳ 明朝"/>
        <family val="1"/>
      </rPr>
      <t>　北陸鉄道㈱については、平成</t>
    </r>
    <r>
      <rPr>
        <sz val="12"/>
        <rFont val="ＭＳ 明朝"/>
        <family val="1"/>
      </rPr>
      <t>15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月に</t>
    </r>
    <r>
      <rPr>
        <sz val="12"/>
        <rFont val="ＭＳ 明朝"/>
        <family val="1"/>
      </rPr>
      <t>16</t>
    </r>
    <r>
      <rPr>
        <sz val="12"/>
        <rFont val="ＭＳ 明朝"/>
        <family val="1"/>
      </rPr>
      <t>路線、平成</t>
    </r>
    <r>
      <rPr>
        <sz val="12"/>
        <rFont val="ＭＳ 明朝"/>
        <family val="1"/>
      </rPr>
      <t>16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月に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路線を分社へ移管した。</t>
    </r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</si>
  <si>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入港船舶は、積載貨物の有無にかかわらず、総トン数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トン以上のものにつき調査したものである。　</t>
    </r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</si>
  <si>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Ｇ／Ｔとは船舶用語で総トン数（</t>
    </r>
    <r>
      <rPr>
        <sz val="12"/>
        <rFont val="ＭＳ 明朝"/>
        <family val="1"/>
      </rPr>
      <t>Gross tonnage</t>
    </r>
    <r>
      <rPr>
        <sz val="12"/>
        <rFont val="ＭＳ 明朝"/>
        <family val="1"/>
      </rPr>
      <t>）のことである。</t>
    </r>
  </si>
  <si>
    <r>
      <t>5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Ｇ／Ｔ　以上</t>
    </r>
  </si>
  <si>
    <r>
      <t>2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Ｇ／Ｔ　未満</t>
    </r>
  </si>
  <si>
    <r>
      <t>平成1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年度</t>
    </r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</si>
  <si>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平成</t>
    </r>
    <r>
      <rPr>
        <sz val="12"/>
        <rFont val="ＭＳ 明朝"/>
        <family val="1"/>
      </rPr>
      <t>14</t>
    </r>
    <r>
      <rPr>
        <sz val="12"/>
        <rFont val="ＭＳ 明朝"/>
        <family val="1"/>
      </rPr>
      <t>年度より「人の運送をする航路」（旅客定員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人以下の船舶による不定期運航）の報告開始。</t>
    </r>
  </si>
  <si>
    <r>
      <t xml:space="preserve">年次及び　　　　月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次</t>
    </r>
  </si>
  <si>
    <r>
      <t>平 成</t>
    </r>
    <r>
      <rPr>
        <sz val="12"/>
        <rFont val="ＭＳ 明朝"/>
        <family val="1"/>
      </rPr>
      <t xml:space="preserve"> 13 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</si>
  <si>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>月</t>
    </r>
  </si>
  <si>
    <t xml:space="preserve"> </t>
  </si>
  <si>
    <r>
      <t>年次</t>
    </r>
    <r>
      <rPr>
        <sz val="12"/>
        <rFont val="ＭＳ 明朝"/>
        <family val="1"/>
      </rPr>
      <t xml:space="preserve">及び　　　　月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次</t>
    </r>
  </si>
  <si>
    <t>６８　　郵　　　　　　　　　　便（つづき）</t>
  </si>
  <si>
    <r>
      <t>(</t>
    </r>
    <r>
      <rPr>
        <sz val="12"/>
        <rFont val="ＭＳ 明朝"/>
        <family val="1"/>
      </rPr>
      <t>3)</t>
    </r>
    <r>
      <rPr>
        <sz val="12"/>
        <rFont val="ＭＳ 明朝"/>
        <family val="1"/>
      </rPr>
      <t>　特　　殊　　通　　常　　郵　　便　　物　　数</t>
    </r>
  </si>
  <si>
    <t>総　　数</t>
  </si>
  <si>
    <t xml:space="preserve">   2　13年度からの年賀郵便物は、年賀封書を含まない、年賀葉書の数。</t>
  </si>
  <si>
    <t>注 1　速達等には代金引換、モーニング10、新超特急、配達日指定、巡回、新特急、保冷、レタックス、</t>
  </si>
  <si>
    <r>
      <t>(</t>
    </r>
    <r>
      <rPr>
        <sz val="12"/>
        <rFont val="ＭＳ 明朝"/>
        <family val="1"/>
      </rPr>
      <t>4)</t>
    </r>
    <r>
      <rPr>
        <sz val="12"/>
        <rFont val="ＭＳ 明朝"/>
        <family val="1"/>
      </rPr>
      <t>　小　　包　　郵　　便　　物　　数　</t>
    </r>
  </si>
  <si>
    <r>
      <t>平成</t>
    </r>
    <r>
      <rPr>
        <sz val="12"/>
        <rFont val="ＭＳ 明朝"/>
        <family val="1"/>
      </rPr>
      <t>13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度</t>
    </r>
  </si>
  <si>
    <t>６７　　有　　　　線　　　　放　　　　送（つづき）</t>
  </si>
  <si>
    <r>
      <t>平成</t>
    </r>
    <r>
      <rPr>
        <sz val="12"/>
        <rFont val="ＭＳ 明朝"/>
        <family val="1"/>
      </rPr>
      <t>13</t>
    </r>
    <r>
      <rPr>
        <sz val="12"/>
        <rFont val="ＭＳ 明朝"/>
        <family val="1"/>
      </rPr>
      <t>年度</t>
    </r>
  </si>
  <si>
    <t>６６　インターネット接続サービス加入数（各年度3月31日現在）</t>
  </si>
  <si>
    <t>６５　加 入 電 話 数 及 び 公 衆 電 話 数（各年度3月31日現在）</t>
  </si>
  <si>
    <r>
      <t>※　平成1</t>
    </r>
    <r>
      <rPr>
        <sz val="12"/>
        <rFont val="ＭＳ 明朝"/>
        <family val="1"/>
      </rPr>
      <t>3年10月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日より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往復に増便</t>
    </r>
  </si>
  <si>
    <r>
      <t xml:space="preserve">  〃   3.5　〃</t>
    </r>
    <r>
      <rPr>
        <sz val="12"/>
        <rFont val="ＭＳ 明朝"/>
        <family val="1"/>
      </rPr>
      <t xml:space="preserve"> </t>
    </r>
  </si>
  <si>
    <r>
      <t xml:space="preserve">注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四捨五入の関係で計が合わない場合がある。</t>
    </r>
  </si>
  <si>
    <t>輸　　送　　収　　入</t>
  </si>
  <si>
    <r>
      <t>輸　　</t>
    </r>
    <r>
      <rPr>
        <sz val="12"/>
        <rFont val="ＭＳ 明朝"/>
        <family val="1"/>
      </rPr>
      <t>送　　収　　入</t>
    </r>
  </si>
  <si>
    <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
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社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</si>
  <si>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 xml:space="preserve"> 金　　　　沢　　　　港 </t>
  </si>
  <si>
    <t>七　　　　尾　　　　港</t>
  </si>
  <si>
    <t>塩　　　　屋　　　　港</t>
  </si>
  <si>
    <t>滝　　　　　　　　　港</t>
  </si>
  <si>
    <t>福　　　　浦　　　　港</t>
  </si>
  <si>
    <t>輪　　　　島　　　　港</t>
  </si>
  <si>
    <t>穴　　　　水　　　　港</t>
  </si>
  <si>
    <t>小　　　　木　　　　港</t>
  </si>
  <si>
    <t>飯　　　　田　　　　港</t>
  </si>
  <si>
    <t>和　　　　倉　　　　港</t>
  </si>
  <si>
    <t>半　　　　浦　　　　港</t>
  </si>
  <si>
    <t>宇　　出　 　津　　 港</t>
  </si>
  <si>
    <t>金　　　　沢　　　　港</t>
  </si>
  <si>
    <r>
      <t>宇　　出　 　津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港</t>
    </r>
  </si>
  <si>
    <r>
      <t>(</t>
    </r>
    <r>
      <rPr>
        <sz val="12"/>
        <rFont val="ＭＳ 明朝"/>
        <family val="1"/>
      </rPr>
      <t>単位:隻、t)</t>
    </r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</si>
  <si>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年度</t>
    </r>
  </si>
  <si>
    <t>携帯 ･自
動車電話</t>
  </si>
  <si>
    <t>注 1 DSLとは、既存のアナログ回線とデータ回線が同時に使用でき、常時・高速のインターネット接続を可能とする技術の総称。</t>
  </si>
  <si>
    <t xml:space="preserve">   2 FTTHとは、光ファイバーによる家庭向けのデータ通信サービス。</t>
  </si>
  <si>
    <t>小　　松　　－　　東　　京　</t>
  </si>
  <si>
    <t>能　　登　　－　　東　　京</t>
  </si>
  <si>
    <t>小　　松　　－　　成　　田</t>
  </si>
  <si>
    <t>小　　松　　－　　上　　海</t>
  </si>
  <si>
    <t>小　　松　　－　　鹿　児　島</t>
  </si>
  <si>
    <t>小　　松　　－　　出　　雲</t>
  </si>
  <si>
    <t>小　　松　　－　　ソ　ウ　ル</t>
  </si>
  <si>
    <t>乗  客</t>
  </si>
  <si>
    <t>降  客</t>
  </si>
  <si>
    <t>利用率 (％)</t>
  </si>
  <si>
    <t>重　　量</t>
  </si>
  <si>
    <t>乗客</t>
  </si>
  <si>
    <t>降客</t>
  </si>
  <si>
    <t>(t)</t>
  </si>
  <si>
    <r>
      <t>※　平成13年度　</t>
    </r>
    <r>
      <rPr>
        <sz val="12"/>
        <rFont val="ＭＳ 明朝"/>
        <family val="1"/>
      </rPr>
      <t>4～9月季節運休</t>
    </r>
  </si>
  <si>
    <r>
      <t>※　平成13年</t>
    </r>
    <r>
      <rPr>
        <sz val="12"/>
        <rFont val="ＭＳ 明朝"/>
        <family val="1"/>
      </rPr>
      <t>4月1日より廃止</t>
    </r>
  </si>
  <si>
    <t>※　平成16年11月25日より就航</t>
  </si>
  <si>
    <r>
      <t>　　平成14年度　</t>
    </r>
    <r>
      <rPr>
        <sz val="12"/>
        <rFont val="ＭＳ 明朝"/>
        <family val="1"/>
      </rPr>
      <t>4～10月季節運休</t>
    </r>
  </si>
  <si>
    <t>　　</t>
  </si>
  <si>
    <r>
      <t>　　平成15年度　</t>
    </r>
    <r>
      <rPr>
        <sz val="12"/>
        <rFont val="ＭＳ 明朝"/>
        <family val="1"/>
      </rPr>
      <t>4～11月季節運休</t>
    </r>
  </si>
  <si>
    <r>
      <t>　　平成16年度　</t>
    </r>
    <r>
      <rPr>
        <sz val="12"/>
        <rFont val="ＭＳ 明朝"/>
        <family val="1"/>
      </rPr>
      <t>4～11月季節運休、11月1日より廃止</t>
    </r>
  </si>
  <si>
    <t>注　　航空回数は、出発／到着を表している。</t>
  </si>
  <si>
    <t>平 成 17年 4月</t>
  </si>
  <si>
    <t>平 成 18年 1月</t>
  </si>
  <si>
    <t>※　平成13年度　4～9月季節増便</t>
  </si>
  <si>
    <t>　　※平成13年度　夏季増便</t>
  </si>
  <si>
    <t>17</t>
  </si>
  <si>
    <t>総　　　　　　　　           数</t>
  </si>
  <si>
    <t>小　　松　　－　　札　　幌</t>
  </si>
  <si>
    <t>小　　松　　－　　福　　岡</t>
  </si>
  <si>
    <t>小　　松　　－　　広　　島</t>
  </si>
  <si>
    <t>小　　松　　－　　仙　　台</t>
  </si>
  <si>
    <t>小　　松　　－　　那　　覇</t>
  </si>
  <si>
    <t>航空回数</t>
  </si>
  <si>
    <t>乗  客</t>
  </si>
  <si>
    <t>降  客</t>
  </si>
  <si>
    <t>利用率 (％)</t>
  </si>
  <si>
    <t>乗客</t>
  </si>
  <si>
    <t>降客</t>
  </si>
  <si>
    <t>平 成 13 年 度</t>
  </si>
  <si>
    <t>14</t>
  </si>
  <si>
    <t>15</t>
  </si>
  <si>
    <t>16</t>
  </si>
  <si>
    <r>
      <t>※　平成14年4</t>
    </r>
    <r>
      <rPr>
        <sz val="12"/>
        <rFont val="ＭＳ 明朝"/>
        <family val="1"/>
      </rPr>
      <t>月1日より廃止</t>
    </r>
  </si>
  <si>
    <r>
      <t>※　平成16年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日より週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往復</t>
    </r>
  </si>
  <si>
    <t>の と 鉄 道 計</t>
  </si>
  <si>
    <t>七尾線計</t>
  </si>
  <si>
    <t>（単位：千人、千円）</t>
  </si>
  <si>
    <t>平成13年度</t>
  </si>
  <si>
    <t>14　年　度</t>
  </si>
  <si>
    <t>15　年　度</t>
  </si>
  <si>
    <t>16　年　度</t>
  </si>
  <si>
    <t>17　年　度</t>
  </si>
  <si>
    <r>
      <t xml:space="preserve">注 </t>
    </r>
    <r>
      <rPr>
        <sz val="12"/>
        <rFont val="ＭＳ 明朝"/>
        <family val="1"/>
      </rPr>
      <t>1　石川線及び浅野川線である。</t>
    </r>
  </si>
  <si>
    <t>資料　北陸鉄道㈱</t>
  </si>
  <si>
    <t>内　訳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</si>
  <si>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〃   5.5  〃</t>
    </r>
    <r>
      <rPr>
        <sz val="12"/>
        <rFont val="ＭＳ 明朝"/>
        <family val="1"/>
      </rPr>
      <t xml:space="preserve"> </t>
    </r>
  </si>
  <si>
    <r>
      <t>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道</t>
    </r>
    <r>
      <rPr>
        <sz val="12"/>
        <rFont val="ＭＳ 明朝"/>
        <family val="1"/>
      </rPr>
      <t xml:space="preserve"> </t>
    </r>
  </si>
  <si>
    <r>
      <t>(</t>
    </r>
    <r>
      <rPr>
        <sz val="12"/>
        <rFont val="ＭＳ 明朝"/>
        <family val="1"/>
      </rPr>
      <t xml:space="preserve">1)  </t>
    </r>
    <r>
      <rPr>
        <sz val="12"/>
        <rFont val="ＭＳ 明朝"/>
        <family val="1"/>
      </rPr>
      <t>　国　　道　　及　　び　　県　　道　（各年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</si>
  <si>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r>
      <t>(</t>
    </r>
    <r>
      <rPr>
        <sz val="12"/>
        <rFont val="ＭＳ 明朝"/>
        <family val="1"/>
      </rPr>
      <t xml:space="preserve">1)  </t>
    </r>
    <r>
      <rPr>
        <sz val="12"/>
        <rFont val="ＭＳ 明朝"/>
        <family val="1"/>
      </rPr>
      <t>　駅　　別　　運　　輸　　実　　績</t>
    </r>
  </si>
  <si>
    <r>
      <t>(</t>
    </r>
    <r>
      <rPr>
        <sz val="12"/>
        <rFont val="ＭＳ 明朝"/>
        <family val="1"/>
      </rPr>
      <t xml:space="preserve">2)   </t>
    </r>
    <r>
      <rPr>
        <sz val="12"/>
        <rFont val="ＭＳ 明朝"/>
        <family val="1"/>
      </rPr>
      <t>　そ　の　他　の　鉄　道　運　輸　実　績</t>
    </r>
  </si>
  <si>
    <t>未改良
延  長</t>
  </si>
  <si>
    <t>車　道　　 　5.5m
以　上</t>
  </si>
  <si>
    <t>車　道　　 　5.5m
未　満</t>
  </si>
  <si>
    <t>車　道　　 　3.5m
未　満</t>
  </si>
  <si>
    <r>
      <t xml:space="preserve">(2)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　　　　　　町　　　　　　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（平成</t>
    </r>
    <r>
      <rPr>
        <sz val="12"/>
        <rFont val="ＭＳ 明朝"/>
        <family val="1"/>
      </rPr>
      <t>17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</si>
  <si>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t>路　　　面　　　別　　　内　　　訳</t>
  </si>
  <si>
    <t>舗　　　　　　装　　　　　　道</t>
  </si>
  <si>
    <t>（単位：台）</t>
  </si>
  <si>
    <t>二　 輪</t>
  </si>
  <si>
    <t>平成 13 年度</t>
  </si>
  <si>
    <t>貨            　物            　用</t>
  </si>
  <si>
    <t>乗　 　合　　 用</t>
  </si>
  <si>
    <r>
      <t xml:space="preserve">乗　　　　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</si>
  <si>
    <r>
      <t xml:space="preserve">(2) </t>
    </r>
    <r>
      <rPr>
        <sz val="12"/>
        <rFont val="ＭＳ 明朝"/>
        <family val="1"/>
      </rPr>
      <t>　旅　　客　　自　　動　　車　　輸　　送　　実　　績</t>
    </r>
  </si>
  <si>
    <t>年度末実在車両数</t>
  </si>
  <si>
    <r>
      <t>(</t>
    </r>
    <r>
      <rPr>
        <sz val="12"/>
        <rFont val="ＭＳ 明朝"/>
        <family val="1"/>
      </rPr>
      <t xml:space="preserve">3) </t>
    </r>
    <r>
      <rPr>
        <sz val="12"/>
        <rFont val="ＭＳ 明朝"/>
        <family val="1"/>
      </rPr>
      <t>　乗　　合　　自　　動　　車　　輸　　送　　実　　績　</t>
    </r>
  </si>
  <si>
    <r>
      <t>資料　北陸信越運輸局石川運輸支局、西日本J</t>
    </r>
    <r>
      <rPr>
        <sz val="12"/>
        <rFont val="ＭＳ 明朝"/>
        <family val="1"/>
      </rPr>
      <t>R</t>
    </r>
    <r>
      <rPr>
        <sz val="12"/>
        <rFont val="ＭＳ 明朝"/>
        <family val="1"/>
      </rPr>
      <t>バス㈱金沢支店、北陸鉄道㈱、小松バス㈱</t>
    </r>
  </si>
  <si>
    <r>
      <t xml:space="preserve">そ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他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私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鉄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バ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ス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路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線</t>
    </r>
  </si>
  <si>
    <r>
      <t>2</t>
    </r>
    <r>
      <rPr>
        <sz val="12"/>
        <rFont val="ＭＳ 明朝"/>
        <family val="1"/>
      </rPr>
      <t>0　</t>
    </r>
    <r>
      <rPr>
        <sz val="12"/>
        <rFont val="ＭＳ 明朝"/>
        <family val="1"/>
      </rPr>
      <t>Ｇ　／　Ｔ　以　上</t>
    </r>
  </si>
  <si>
    <t>年　　度</t>
  </si>
  <si>
    <t>公　　　衆　　　電　　　話　　　数</t>
  </si>
  <si>
    <t>簡 易 型
携帯電話
(P H S)</t>
  </si>
  <si>
    <t>デジタル</t>
  </si>
  <si>
    <t>ICカード</t>
  </si>
  <si>
    <t>平成13年度</t>
  </si>
  <si>
    <t>注 1　一般加入電話数には従来の加入電話のほかINSネットサービスの数値も含んでいる。</t>
  </si>
  <si>
    <t xml:space="preserve">   2　平成14年度分より、電報通数は県単位では公表されない。</t>
  </si>
  <si>
    <t>単　　　独　　　業　　　務</t>
  </si>
  <si>
    <t>放送受信　　　　の　　み</t>
  </si>
  <si>
    <t>農林漁業
団    体</t>
  </si>
  <si>
    <t>地方公共
団    体</t>
  </si>
  <si>
    <t>共同聴取　　　　　</t>
  </si>
  <si>
    <t>告知放送</t>
  </si>
  <si>
    <t>施　　設　　数</t>
  </si>
  <si>
    <t>年　　度</t>
  </si>
  <si>
    <t>分　室　　　　　　　　（別　掲）</t>
  </si>
  <si>
    <t>平 成 13 年 度</t>
  </si>
  <si>
    <t>(1)　　施　　　　設　　　　数（各年度3月31日現在）</t>
  </si>
  <si>
    <t>有　　　線　　　ラ　　　ジ　　　オ</t>
  </si>
  <si>
    <r>
      <t>施 　　 　設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 数</t>
    </r>
  </si>
  <si>
    <t>年　　度</t>
  </si>
  <si>
    <t>第　　1　　種</t>
  </si>
  <si>
    <t>第　2　種</t>
  </si>
  <si>
    <t>第　3　種</t>
  </si>
  <si>
    <t>第　4　種</t>
  </si>
  <si>
    <t>平 成 13 年 度</t>
  </si>
  <si>
    <t>書留（含書留速達）</t>
  </si>
  <si>
    <t>年　　 度</t>
  </si>
  <si>
    <t>総　　数</t>
  </si>
  <si>
    <t>平 成 13 年 度</t>
  </si>
  <si>
    <t>北 陸 本 線</t>
  </si>
  <si>
    <t>計</t>
  </si>
  <si>
    <t>総　  　延  　　長</t>
  </si>
  <si>
    <r>
      <t xml:space="preserve">平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  13 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</si>
  <si>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重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延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長</t>
    </r>
  </si>
  <si>
    <t>年　度　及　び
項　　目　　別</t>
  </si>
  <si>
    <r>
      <t xml:space="preserve">  </t>
    </r>
    <r>
      <rPr>
        <sz val="12"/>
        <rFont val="ＭＳ 明朝"/>
        <family val="1"/>
      </rPr>
      <t>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13.0 </t>
    </r>
    <r>
      <rPr>
        <sz val="12"/>
        <rFont val="ＭＳ 明朝"/>
        <family val="1"/>
      </rPr>
      <t>〃</t>
    </r>
  </si>
  <si>
    <r>
      <t>車道幅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19.5m以上</t>
    </r>
  </si>
  <si>
    <r>
      <t xml:space="preserve">個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数</t>
    </r>
  </si>
  <si>
    <t>延      長</t>
  </si>
  <si>
    <t>個      数</t>
  </si>
  <si>
    <r>
      <t>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格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長</t>
    </r>
  </si>
  <si>
    <r>
      <t>未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改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良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延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長</t>
    </r>
  </si>
  <si>
    <r>
      <t>道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路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延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長</t>
    </r>
  </si>
  <si>
    <r>
      <t xml:space="preserve"> </t>
    </r>
    <r>
      <rPr>
        <sz val="12"/>
        <rFont val="ＭＳ 明朝"/>
        <family val="1"/>
      </rPr>
      <t xml:space="preserve">実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延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 xml:space="preserve">   長</t>
    </r>
  </si>
  <si>
    <r>
      <t>(1)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市　　町　　別　　車　　種　　別　　車　　両　　数 （各年3月31日現在）</t>
    </r>
  </si>
  <si>
    <r>
      <t>西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日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本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Ｊ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Ｒ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バ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ス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路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線</t>
    </r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</si>
  <si>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港　　湾　　及　　び　　入　　港　　船　　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（平成</t>
    </r>
    <r>
      <rPr>
        <sz val="12"/>
        <rFont val="ＭＳ 明朝"/>
        <family val="1"/>
      </rPr>
      <t>17</t>
    </r>
    <r>
      <rPr>
        <sz val="12"/>
        <rFont val="ＭＳ 明朝"/>
        <family val="1"/>
      </rPr>
      <t>年）</t>
    </r>
  </si>
  <si>
    <t>県 　 内  　合 　 計</t>
  </si>
  <si>
    <r>
      <t>(</t>
    </r>
    <r>
      <rPr>
        <sz val="12"/>
        <rFont val="ＭＳ 明朝"/>
        <family val="1"/>
      </rPr>
      <t xml:space="preserve">2)  </t>
    </r>
    <r>
      <rPr>
        <sz val="12"/>
        <rFont val="ＭＳ 明朝"/>
        <family val="1"/>
      </rPr>
      <t>　船　　　　　舶　　　　　数（平成</t>
    </r>
    <r>
      <rPr>
        <sz val="12"/>
        <rFont val="ＭＳ 明朝"/>
        <family val="1"/>
      </rPr>
      <t>18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月31日現在）</t>
    </r>
  </si>
  <si>
    <r>
      <t xml:space="preserve">    </t>
    </r>
    <r>
      <rPr>
        <sz val="12"/>
        <rFont val="ＭＳ 明朝"/>
        <family val="1"/>
      </rPr>
      <t>鋼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　　　船 </t>
    </r>
    <r>
      <rPr>
        <sz val="12"/>
        <rFont val="ＭＳ 明朝"/>
        <family val="1"/>
      </rPr>
      <t xml:space="preserve"> </t>
    </r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</si>
  <si>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木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　　船</t>
    </r>
  </si>
  <si>
    <r>
      <t>(</t>
    </r>
    <r>
      <rPr>
        <sz val="12"/>
        <rFont val="ＭＳ 明朝"/>
        <family val="1"/>
      </rPr>
      <t>3)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旅　 客　 輸 　送　 実　績</t>
    </r>
  </si>
  <si>
    <r>
      <t xml:space="preserve">区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分</t>
    </r>
  </si>
  <si>
    <t>総　　  数</t>
  </si>
  <si>
    <r>
      <t xml:space="preserve">汽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船</t>
    </r>
  </si>
  <si>
    <r>
      <t xml:space="preserve">帆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船</t>
    </r>
  </si>
  <si>
    <t>-</t>
  </si>
  <si>
    <t>一 般 加 入 電 話 数</t>
  </si>
  <si>
    <r>
      <t>(</t>
    </r>
    <r>
      <rPr>
        <sz val="12"/>
        <rFont val="ＭＳ 明朝"/>
        <family val="1"/>
      </rPr>
      <t xml:space="preserve">1)   </t>
    </r>
    <r>
      <rPr>
        <sz val="12"/>
        <rFont val="ＭＳ 明朝"/>
        <family val="1"/>
      </rPr>
      <t>有線放送電話設備設置状況（各年度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月31日現在）</t>
    </r>
  </si>
  <si>
    <r>
      <t xml:space="preserve">(2)  </t>
    </r>
    <r>
      <rPr>
        <sz val="12"/>
        <rFont val="ＭＳ 明朝"/>
        <family val="1"/>
      </rPr>
      <t>　有　線　放　送　設　備　設　置　状　況（各年度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月3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</si>
  <si>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r>
      <t>(2)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普　　通　　通　　常　　郵　　便　　物　　数</t>
    </r>
  </si>
  <si>
    <r>
      <t xml:space="preserve"> </t>
    </r>
    <r>
      <rPr>
        <sz val="12"/>
        <rFont val="ＭＳ 明朝"/>
        <family val="1"/>
      </rPr>
      <t xml:space="preserve">        </t>
    </r>
    <r>
      <rPr>
        <sz val="12"/>
        <rFont val="ＭＳ 明朝"/>
        <family val="1"/>
      </rPr>
      <t>5</t>
    </r>
  </si>
  <si>
    <r>
      <t xml:space="preserve"> </t>
    </r>
    <r>
      <rPr>
        <sz val="12"/>
        <rFont val="ＭＳ 明朝"/>
        <family val="1"/>
      </rPr>
      <t xml:space="preserve">        </t>
    </r>
    <r>
      <rPr>
        <sz val="12"/>
        <rFont val="ＭＳ 明朝"/>
        <family val="1"/>
      </rPr>
      <t>6</t>
    </r>
  </si>
  <si>
    <r>
      <t xml:space="preserve"> </t>
    </r>
    <r>
      <rPr>
        <sz val="12"/>
        <rFont val="ＭＳ 明朝"/>
        <family val="1"/>
      </rPr>
      <t xml:space="preserve">        </t>
    </r>
    <r>
      <rPr>
        <sz val="12"/>
        <rFont val="ＭＳ 明朝"/>
        <family val="1"/>
      </rPr>
      <t>7</t>
    </r>
  </si>
  <si>
    <r>
      <t xml:space="preserve"> </t>
    </r>
    <r>
      <rPr>
        <sz val="12"/>
        <rFont val="ＭＳ 明朝"/>
        <family val="1"/>
      </rPr>
      <t xml:space="preserve">        </t>
    </r>
    <r>
      <rPr>
        <sz val="12"/>
        <rFont val="ＭＳ 明朝"/>
        <family val="1"/>
      </rPr>
      <t>8</t>
    </r>
  </si>
  <si>
    <r>
      <t xml:space="preserve"> </t>
    </r>
    <r>
      <rPr>
        <sz val="12"/>
        <rFont val="ＭＳ 明朝"/>
        <family val="1"/>
      </rPr>
      <t xml:space="preserve">        </t>
    </r>
    <r>
      <rPr>
        <sz val="12"/>
        <rFont val="ＭＳ 明朝"/>
        <family val="1"/>
      </rPr>
      <t>9</t>
    </r>
  </si>
  <si>
    <r>
      <t xml:space="preserve">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10</t>
    </r>
  </si>
  <si>
    <r>
      <t xml:space="preserve">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11</t>
    </r>
  </si>
  <si>
    <r>
      <t xml:space="preserve">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12</t>
    </r>
  </si>
  <si>
    <r>
      <t xml:space="preserve"> </t>
    </r>
    <r>
      <rPr>
        <sz val="12"/>
        <rFont val="ＭＳ 明朝"/>
        <family val="1"/>
      </rPr>
      <t xml:space="preserve">        </t>
    </r>
    <r>
      <rPr>
        <sz val="12"/>
        <rFont val="ＭＳ 明朝"/>
        <family val="1"/>
      </rPr>
      <t>2</t>
    </r>
  </si>
  <si>
    <r>
      <t xml:space="preserve"> </t>
    </r>
    <r>
      <rPr>
        <sz val="12"/>
        <rFont val="ＭＳ 明朝"/>
        <family val="1"/>
      </rPr>
      <t xml:space="preserve">        </t>
    </r>
    <r>
      <rPr>
        <sz val="12"/>
        <rFont val="ＭＳ 明朝"/>
        <family val="1"/>
      </rPr>
      <t>3</t>
    </r>
  </si>
  <si>
    <t>平 成 13 年 度</t>
  </si>
  <si>
    <t>-</t>
  </si>
  <si>
    <t>―</t>
  </si>
  <si>
    <t>―</t>
  </si>
  <si>
    <r>
      <t xml:space="preserve">       </t>
    </r>
    <r>
      <rPr>
        <sz val="12"/>
        <rFont val="ＭＳ 明朝"/>
        <family val="1"/>
      </rPr>
      <t>2</t>
    </r>
  </si>
  <si>
    <r>
      <t xml:space="preserve">       </t>
    </r>
    <r>
      <rPr>
        <sz val="12"/>
        <rFont val="ＭＳ 明朝"/>
        <family val="1"/>
      </rPr>
      <t>3</t>
    </r>
  </si>
  <si>
    <r>
      <t xml:space="preserve">       </t>
    </r>
    <r>
      <rPr>
        <sz val="12"/>
        <rFont val="ＭＳ 明朝"/>
        <family val="1"/>
      </rPr>
      <t>4</t>
    </r>
  </si>
  <si>
    <r>
      <t xml:space="preserve">       </t>
    </r>
    <r>
      <rPr>
        <sz val="12"/>
        <rFont val="ＭＳ 明朝"/>
        <family val="1"/>
      </rPr>
      <t>5</t>
    </r>
  </si>
  <si>
    <r>
      <t xml:space="preserve">       </t>
    </r>
    <r>
      <rPr>
        <sz val="12"/>
        <rFont val="ＭＳ 明朝"/>
        <family val="1"/>
      </rPr>
      <t>6</t>
    </r>
  </si>
  <si>
    <r>
      <t xml:space="preserve">       </t>
    </r>
    <r>
      <rPr>
        <sz val="12"/>
        <rFont val="ＭＳ 明朝"/>
        <family val="1"/>
      </rPr>
      <t>7</t>
    </r>
  </si>
  <si>
    <r>
      <t xml:space="preserve">       </t>
    </r>
    <r>
      <rPr>
        <sz val="12"/>
        <rFont val="ＭＳ 明朝"/>
        <family val="1"/>
      </rPr>
      <t>8</t>
    </r>
  </si>
  <si>
    <r>
      <t xml:space="preserve">       </t>
    </r>
    <r>
      <rPr>
        <sz val="12"/>
        <rFont val="ＭＳ 明朝"/>
        <family val="1"/>
      </rPr>
      <t>9</t>
    </r>
  </si>
  <si>
    <r>
      <t xml:space="preserve">      </t>
    </r>
    <r>
      <rPr>
        <sz val="12"/>
        <rFont val="ＭＳ 明朝"/>
        <family val="1"/>
      </rPr>
      <t>10</t>
    </r>
  </si>
  <si>
    <r>
      <t xml:space="preserve">      </t>
    </r>
    <r>
      <rPr>
        <sz val="12"/>
        <rFont val="ＭＳ 明朝"/>
        <family val="1"/>
      </rPr>
      <t>11</t>
    </r>
  </si>
  <si>
    <r>
      <t xml:space="preserve">      </t>
    </r>
    <r>
      <rPr>
        <sz val="12"/>
        <rFont val="ＭＳ 明朝"/>
        <family val="1"/>
      </rPr>
      <t>12</t>
    </r>
  </si>
  <si>
    <t xml:space="preserve">   14</t>
  </si>
  <si>
    <r>
      <t xml:space="preserve">   </t>
    </r>
    <r>
      <rPr>
        <sz val="12"/>
        <rFont val="ＭＳ 明朝"/>
        <family val="1"/>
      </rPr>
      <t>15</t>
    </r>
  </si>
  <si>
    <r>
      <t xml:space="preserve">   </t>
    </r>
    <r>
      <rPr>
        <sz val="12"/>
        <rFont val="ＭＳ 明朝"/>
        <family val="1"/>
      </rPr>
      <t>16</t>
    </r>
  </si>
  <si>
    <t xml:space="preserve">   17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</si>
</sst>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  <numFmt numFmtId="183" formatCode="0.0_ ;[Red]\-0.0\ "/>
    <numFmt numFmtId="184" formatCode="0_ "/>
    <numFmt numFmtId="185" formatCode="0_ ;[Red]\-0\ "/>
    <numFmt numFmtId="186" formatCode="#,##0_ ;[Red]\-#,##0\ "/>
    <numFmt numFmtId="187" formatCode="#,##0.0_ ;[Red]\-#,##0.0\ "/>
    <numFmt numFmtId="188" formatCode="0_);[Red]\(0\)"/>
    <numFmt numFmtId="189" formatCode="#,##0_ "/>
    <numFmt numFmtId="190" formatCode="0.0_ "/>
    <numFmt numFmtId="191" formatCode="#,##0_);[Red]\(#,##0\)"/>
    <numFmt numFmtId="192" formatCode="#,##0.0_ "/>
    <numFmt numFmtId="193" formatCode="#,##0.0;[Red]#,##0.0"/>
    <numFmt numFmtId="194" formatCode="#,##0_);\(#,##0\)"/>
    <numFmt numFmtId="195" formatCode="#,##0;[Red]#,##0"/>
    <numFmt numFmtId="196" formatCode="0.0%"/>
    <numFmt numFmtId="197" formatCode="#,##0.00_ ;[Red]\-#,##0.00\ "/>
    <numFmt numFmtId="198" formatCode="0.00_ "/>
    <numFmt numFmtId="199" formatCode="0.000_ "/>
    <numFmt numFmtId="200" formatCode="#,##0;&quot;▲ &quot;#,##0"/>
    <numFmt numFmtId="201" formatCode="#,##0.0;&quot;▲ &quot;#,##0.0"/>
    <numFmt numFmtId="202" formatCode="#,##0.00;&quot;▲ &quot;#,##0.00"/>
    <numFmt numFmtId="203" formatCode="[$$-409]#,##0.00;[$$-409]#,##0.00"/>
  </numFmts>
  <fonts count="5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873">
    <xf numFmtId="0" fontId="0" fillId="0" borderId="0" xfId="0" applyAlignment="1">
      <alignment/>
    </xf>
    <xf numFmtId="0" fontId="10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38" fontId="0" fillId="0" borderId="0" xfId="49" applyFont="1" applyFill="1" applyAlignment="1">
      <alignment/>
    </xf>
    <xf numFmtId="177" fontId="15" fillId="0" borderId="0" xfId="0" applyNumberFormat="1" applyFont="1" applyFill="1" applyBorder="1" applyAlignment="1" applyProtection="1">
      <alignment vertical="center"/>
      <protection/>
    </xf>
    <xf numFmtId="38" fontId="16" fillId="0" borderId="0" xfId="49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center" vertical="center"/>
    </xf>
    <xf numFmtId="38" fontId="16" fillId="0" borderId="10" xfId="0" applyNumberFormat="1" applyFont="1" applyFill="1" applyBorder="1" applyAlignment="1">
      <alignment horizontal="right" vertical="center"/>
    </xf>
    <xf numFmtId="38" fontId="16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right" vertical="center"/>
    </xf>
    <xf numFmtId="37" fontId="15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38" fontId="16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8" fontId="16" fillId="0" borderId="0" xfId="49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distributed" vertical="center"/>
    </xf>
    <xf numFmtId="38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Fill="1" applyBorder="1" applyAlignment="1">
      <alignment vertical="center"/>
    </xf>
    <xf numFmtId="38" fontId="16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200" fontId="0" fillId="0" borderId="0" xfId="0" applyNumberFormat="1" applyFont="1" applyFill="1" applyAlignment="1">
      <alignment vertical="top"/>
    </xf>
    <xf numFmtId="200" fontId="9" fillId="0" borderId="0" xfId="0" applyNumberFormat="1" applyFont="1" applyFill="1" applyAlignment="1">
      <alignment horizontal="right" vertical="top"/>
    </xf>
    <xf numFmtId="0" fontId="0" fillId="0" borderId="13" xfId="0" applyFont="1" applyFill="1" applyBorder="1" applyAlignment="1" applyProtection="1">
      <alignment horizontal="centerContinuous" vertical="center"/>
      <protection/>
    </xf>
    <xf numFmtId="20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/>
    </xf>
    <xf numFmtId="200" fontId="0" fillId="0" borderId="14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38" fontId="15" fillId="0" borderId="0" xfId="49" applyFont="1" applyFill="1" applyAlignment="1">
      <alignment vertical="center"/>
    </xf>
    <xf numFmtId="38" fontId="16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38" fontId="16" fillId="0" borderId="10" xfId="49" applyNumberFormat="1" applyFont="1" applyFill="1" applyBorder="1" applyAlignment="1">
      <alignment horizontal="right" vertical="center"/>
    </xf>
    <xf numFmtId="37" fontId="16" fillId="0" borderId="10" xfId="0" applyNumberFormat="1" applyFont="1" applyFill="1" applyBorder="1" applyAlignment="1">
      <alignment vertical="center"/>
    </xf>
    <xf numFmtId="38" fontId="16" fillId="0" borderId="10" xfId="49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38" fontId="15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178" fontId="15" fillId="0" borderId="19" xfId="0" applyNumberFormat="1" applyFont="1" applyFill="1" applyBorder="1" applyAlignment="1">
      <alignment vertical="center"/>
    </xf>
    <xf numFmtId="177" fontId="15" fillId="0" borderId="19" xfId="0" applyNumberFormat="1" applyFont="1" applyFill="1" applyBorder="1" applyAlignment="1" applyProtection="1">
      <alignment vertical="center"/>
      <protection/>
    </xf>
    <xf numFmtId="178" fontId="16" fillId="0" borderId="19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38" fontId="16" fillId="0" borderId="20" xfId="49" applyFont="1" applyFill="1" applyBorder="1" applyAlignment="1" applyProtection="1">
      <alignment vertical="center"/>
      <protection/>
    </xf>
    <xf numFmtId="0" fontId="14" fillId="0" borderId="17" xfId="0" applyFont="1" applyFill="1" applyBorder="1" applyAlignment="1" applyProtection="1">
      <alignment vertical="center"/>
      <protection/>
    </xf>
    <xf numFmtId="0" fontId="16" fillId="0" borderId="21" xfId="0" applyFont="1" applyFill="1" applyBorder="1" applyAlignment="1" applyProtection="1">
      <alignment vertical="center"/>
      <protection/>
    </xf>
    <xf numFmtId="0" fontId="16" fillId="0" borderId="22" xfId="0" applyFont="1" applyFill="1" applyBorder="1" applyAlignment="1">
      <alignment vertical="center"/>
    </xf>
    <xf numFmtId="37" fontId="16" fillId="0" borderId="22" xfId="0" applyNumberFormat="1" applyFont="1" applyFill="1" applyBorder="1" applyAlignment="1" applyProtection="1">
      <alignment vertical="center"/>
      <protection/>
    </xf>
    <xf numFmtId="38" fontId="16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7" xfId="0" applyFont="1" applyFill="1" applyBorder="1" applyAlignment="1" applyProtection="1">
      <alignment horizontal="right" vertical="center"/>
      <protection/>
    </xf>
    <xf numFmtId="0" fontId="16" fillId="0" borderId="21" xfId="0" applyFont="1" applyFill="1" applyBorder="1" applyAlignment="1" applyProtection="1">
      <alignment horizontal="right" vertical="center"/>
      <protection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left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183" fontId="0" fillId="0" borderId="19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5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186" fontId="0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185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186" fontId="0" fillId="0" borderId="22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85" fontId="0" fillId="0" borderId="22" xfId="0" applyNumberFormat="1" applyFont="1" applyFill="1" applyBorder="1" applyAlignment="1" applyProtection="1">
      <alignment horizontal="right" vertical="center"/>
      <protection/>
    </xf>
    <xf numFmtId="186" fontId="0" fillId="0" borderId="22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0" fontId="15" fillId="0" borderId="12" xfId="0" applyFont="1" applyFill="1" applyBorder="1" applyAlignment="1" applyProtection="1">
      <alignment vertical="center"/>
      <protection/>
    </xf>
    <xf numFmtId="37" fontId="15" fillId="0" borderId="17" xfId="0" applyNumberFormat="1" applyFont="1" applyFill="1" applyBorder="1" applyAlignment="1" applyProtection="1">
      <alignment horizontal="center" vertical="center"/>
      <protection/>
    </xf>
    <xf numFmtId="37" fontId="15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38" fontId="0" fillId="0" borderId="0" xfId="49" applyFont="1" applyBorder="1" applyAlignment="1">
      <alignment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189" fontId="0" fillId="0" borderId="17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/>
    </xf>
    <xf numFmtId="177" fontId="0" fillId="0" borderId="17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77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177" fontId="0" fillId="0" borderId="36" xfId="0" applyNumberFormat="1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>
      <alignment horizontal="right" vertical="center"/>
    </xf>
    <xf numFmtId="177" fontId="14" fillId="0" borderId="17" xfId="0" applyNumberFormat="1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distributed" vertical="center"/>
    </xf>
    <xf numFmtId="177" fontId="0" fillId="0" borderId="17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182" fontId="0" fillId="0" borderId="0" xfId="0" applyNumberFormat="1" applyFont="1" applyFill="1" applyAlignment="1">
      <alignment vertical="center"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200" fontId="0" fillId="0" borderId="10" xfId="0" applyNumberFormat="1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>
      <alignment vertical="center"/>
    </xf>
    <xf numFmtId="200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38" fontId="0" fillId="0" borderId="17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right" vertical="center"/>
    </xf>
    <xf numFmtId="38" fontId="0" fillId="0" borderId="17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178" fontId="0" fillId="0" borderId="0" xfId="49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38" fontId="0" fillId="0" borderId="20" xfId="0" applyNumberFormat="1" applyFont="1" applyFill="1" applyBorder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right" vertical="center"/>
    </xf>
    <xf numFmtId="37" fontId="0" fillId="0" borderId="4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86" fontId="16" fillId="0" borderId="22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top"/>
    </xf>
    <xf numFmtId="182" fontId="0" fillId="0" borderId="13" xfId="0" applyNumberFormat="1" applyFont="1" applyFill="1" applyBorder="1" applyAlignment="1" applyProtection="1">
      <alignment horizontal="centerContinuous" vertical="center"/>
      <protection/>
    </xf>
    <xf numFmtId="182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 quotePrefix="1">
      <alignment horizontal="center" vertical="center"/>
      <protection/>
    </xf>
    <xf numFmtId="49" fontId="0" fillId="0" borderId="30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shrinkToFit="1"/>
    </xf>
    <xf numFmtId="181" fontId="16" fillId="0" borderId="0" xfId="0" applyNumberFormat="1" applyFont="1" applyFill="1" applyBorder="1" applyAlignment="1">
      <alignment vertical="center"/>
    </xf>
    <xf numFmtId="38" fontId="16" fillId="0" borderId="17" xfId="0" applyNumberFormat="1" applyFont="1" applyFill="1" applyBorder="1" applyAlignment="1">
      <alignment vertical="center"/>
    </xf>
    <xf numFmtId="182" fontId="14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182" fontId="16" fillId="0" borderId="0" xfId="0" applyNumberFormat="1" applyFont="1" applyFill="1" applyBorder="1" applyAlignment="1" applyProtection="1">
      <alignment vertical="center"/>
      <protection/>
    </xf>
    <xf numFmtId="201" fontId="16" fillId="0" borderId="17" xfId="61" applyNumberFormat="1" applyFont="1" applyFill="1" applyBorder="1" applyAlignment="1" applyProtection="1">
      <alignment vertical="center"/>
      <protection/>
    </xf>
    <xf numFmtId="201" fontId="16" fillId="0" borderId="0" xfId="61" applyNumberFormat="1" applyFont="1" applyFill="1" applyBorder="1" applyAlignment="1" applyProtection="1">
      <alignment vertical="center"/>
      <protection/>
    </xf>
    <xf numFmtId="191" fontId="16" fillId="0" borderId="0" xfId="61" applyNumberFormat="1" applyFont="1" applyFill="1" applyBorder="1" applyAlignment="1" applyProtection="1">
      <alignment vertical="center"/>
      <protection/>
    </xf>
    <xf numFmtId="188" fontId="16" fillId="0" borderId="0" xfId="61" applyNumberFormat="1" applyFont="1" applyFill="1" applyBorder="1" applyAlignment="1" applyProtection="1">
      <alignment vertical="center"/>
      <protection/>
    </xf>
    <xf numFmtId="202" fontId="16" fillId="0" borderId="0" xfId="0" applyNumberFormat="1" applyFont="1" applyFill="1" applyBorder="1" applyAlignment="1" applyProtection="1">
      <alignment vertical="center"/>
      <protection/>
    </xf>
    <xf numFmtId="188" fontId="16" fillId="0" borderId="0" xfId="61" applyNumberFormat="1" applyFont="1" applyFill="1" applyBorder="1" applyAlignment="1" applyProtection="1">
      <alignment horizontal="right" vertical="center"/>
      <protection/>
    </xf>
    <xf numFmtId="182" fontId="16" fillId="0" borderId="0" xfId="61" applyNumberFormat="1" applyFont="1" applyFill="1" applyBorder="1" applyAlignment="1" applyProtection="1">
      <alignment horizontal="right" vertical="center"/>
      <protection/>
    </xf>
    <xf numFmtId="182" fontId="16" fillId="0" borderId="0" xfId="0" applyNumberFormat="1" applyFont="1" applyFill="1" applyBorder="1" applyAlignment="1" applyProtection="1">
      <alignment horizontal="right" vertical="center"/>
      <protection/>
    </xf>
    <xf numFmtId="201" fontId="16" fillId="0" borderId="0" xfId="0" applyNumberFormat="1" applyFont="1" applyFill="1" applyBorder="1" applyAlignment="1" applyProtection="1">
      <alignment horizontal="right" vertical="center"/>
      <protection/>
    </xf>
    <xf numFmtId="188" fontId="16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2" xfId="0" applyFont="1" applyFill="1" applyBorder="1" applyAlignment="1" applyProtection="1" quotePrefix="1">
      <alignment horizontal="center" vertical="center"/>
      <protection/>
    </xf>
    <xf numFmtId="189" fontId="16" fillId="0" borderId="20" xfId="0" applyNumberFormat="1" applyFont="1" applyFill="1" applyBorder="1" applyAlignment="1">
      <alignment horizontal="right" vertical="center"/>
    </xf>
    <xf numFmtId="189" fontId="16" fillId="0" borderId="18" xfId="0" applyNumberFormat="1" applyFont="1" applyFill="1" applyBorder="1" applyAlignment="1">
      <alignment horizontal="right" vertical="center"/>
    </xf>
    <xf numFmtId="0" fontId="16" fillId="0" borderId="23" xfId="0" applyFont="1" applyFill="1" applyBorder="1" applyAlignment="1" applyProtection="1" quotePrefix="1">
      <alignment horizontal="center" vertical="center"/>
      <protection/>
    </xf>
    <xf numFmtId="0" fontId="16" fillId="0" borderId="21" xfId="0" applyFont="1" applyFill="1" applyBorder="1" applyAlignment="1">
      <alignment horizontal="right" vertical="center"/>
    </xf>
    <xf numFmtId="189" fontId="16" fillId="0" borderId="22" xfId="0" applyNumberFormat="1" applyFont="1" applyFill="1" applyBorder="1" applyAlignment="1">
      <alignment horizontal="right" vertical="center"/>
    </xf>
    <xf numFmtId="178" fontId="16" fillId="0" borderId="22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 applyProtection="1">
      <alignment vertical="center"/>
      <protection/>
    </xf>
    <xf numFmtId="177" fontId="16" fillId="0" borderId="22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Alignment="1">
      <alignment vertical="center"/>
    </xf>
    <xf numFmtId="37" fontId="16" fillId="0" borderId="18" xfId="0" applyNumberFormat="1" applyFont="1" applyFill="1" applyBorder="1" applyAlignment="1" applyProtection="1">
      <alignment vertical="center"/>
      <protection/>
    </xf>
    <xf numFmtId="37" fontId="16" fillId="0" borderId="18" xfId="0" applyNumberFormat="1" applyFont="1" applyFill="1" applyBorder="1" applyAlignment="1" applyProtection="1">
      <alignment horizontal="right" vertical="center"/>
      <protection/>
    </xf>
    <xf numFmtId="0" fontId="14" fillId="0" borderId="22" xfId="0" applyFont="1" applyFill="1" applyBorder="1" applyAlignment="1" applyProtection="1">
      <alignment horizontal="right" vertical="center"/>
      <protection/>
    </xf>
    <xf numFmtId="0" fontId="16" fillId="0" borderId="41" xfId="0" applyFont="1" applyFill="1" applyBorder="1" applyAlignment="1" applyProtection="1" quotePrefix="1">
      <alignment horizontal="center" vertical="center"/>
      <protection/>
    </xf>
    <xf numFmtId="191" fontId="16" fillId="0" borderId="22" xfId="0" applyNumberFormat="1" applyFont="1" applyFill="1" applyBorder="1" applyAlignment="1" applyProtection="1">
      <alignment horizontal="right" vertical="center"/>
      <protection/>
    </xf>
    <xf numFmtId="191" fontId="16" fillId="0" borderId="22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 vertical="center" shrinkToFit="1"/>
    </xf>
    <xf numFmtId="186" fontId="16" fillId="0" borderId="22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horizont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Alignment="1">
      <alignment vertical="center"/>
    </xf>
    <xf numFmtId="190" fontId="0" fillId="0" borderId="0" xfId="42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183" fontId="0" fillId="0" borderId="18" xfId="0" applyNumberFormat="1" applyFont="1" applyFill="1" applyBorder="1" applyAlignment="1" applyProtection="1">
      <alignment horizontal="right" vertical="center"/>
      <protection/>
    </xf>
    <xf numFmtId="185" fontId="0" fillId="0" borderId="18" xfId="0" applyNumberFormat="1" applyFont="1" applyFill="1" applyBorder="1" applyAlignment="1" applyProtection="1">
      <alignment horizontal="right" vertical="center"/>
      <protection/>
    </xf>
    <xf numFmtId="186" fontId="0" fillId="0" borderId="18" xfId="0" applyNumberFormat="1" applyFont="1" applyFill="1" applyBorder="1" applyAlignment="1" applyProtection="1">
      <alignment horizontal="right" vertical="center"/>
      <protection/>
    </xf>
    <xf numFmtId="187" fontId="0" fillId="0" borderId="18" xfId="0" applyNumberFormat="1" applyFont="1" applyFill="1" applyBorder="1" applyAlignment="1" applyProtection="1">
      <alignment horizontal="right" vertical="center"/>
      <protection/>
    </xf>
    <xf numFmtId="38" fontId="0" fillId="0" borderId="22" xfId="49" applyFont="1" applyBorder="1" applyAlignment="1">
      <alignment vertical="center"/>
    </xf>
    <xf numFmtId="190" fontId="0" fillId="0" borderId="22" xfId="42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7" fontId="16" fillId="0" borderId="17" xfId="0" applyNumberFormat="1" applyFont="1" applyFill="1" applyBorder="1" applyAlignment="1" applyProtection="1">
      <alignment horizontal="right" vertical="center"/>
      <protection/>
    </xf>
    <xf numFmtId="183" fontId="16" fillId="0" borderId="0" xfId="0" applyNumberFormat="1" applyFont="1" applyFill="1" applyBorder="1" applyAlignment="1" applyProtection="1">
      <alignment horizontal="right" vertical="center"/>
      <protection/>
    </xf>
    <xf numFmtId="190" fontId="16" fillId="0" borderId="0" xfId="42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/>
    </xf>
    <xf numFmtId="185" fontId="0" fillId="0" borderId="0" xfId="0" applyNumberFormat="1" applyFont="1" applyFill="1" applyBorder="1" applyAlignment="1" applyProtection="1">
      <alignment horizontal="center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185" fontId="0" fillId="0" borderId="0" xfId="0" applyNumberFormat="1" applyFont="1" applyFill="1" applyBorder="1" applyAlignment="1" applyProtection="1">
      <alignment vertical="center"/>
      <protection/>
    </xf>
    <xf numFmtId="190" fontId="0" fillId="0" borderId="0" xfId="42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90" fontId="0" fillId="0" borderId="0" xfId="0" applyNumberFormat="1" applyFont="1" applyAlignment="1">
      <alignment vertical="center"/>
    </xf>
    <xf numFmtId="185" fontId="0" fillId="0" borderId="20" xfId="0" applyNumberFormat="1" applyFont="1" applyFill="1" applyBorder="1" applyAlignment="1" applyProtection="1">
      <alignment vertical="center"/>
      <protection/>
    </xf>
    <xf numFmtId="185" fontId="0" fillId="0" borderId="18" xfId="0" applyNumberFormat="1" applyFont="1" applyFill="1" applyBorder="1" applyAlignment="1" applyProtection="1">
      <alignment vertical="center"/>
      <protection/>
    </xf>
    <xf numFmtId="190" fontId="0" fillId="0" borderId="22" xfId="42" applyNumberFormat="1" applyFont="1" applyFill="1" applyBorder="1" applyAlignment="1" applyProtection="1">
      <alignment vertical="center"/>
      <protection/>
    </xf>
    <xf numFmtId="185" fontId="0" fillId="0" borderId="22" xfId="0" applyNumberFormat="1" applyFont="1" applyFill="1" applyBorder="1" applyAlignment="1" applyProtection="1">
      <alignment vertical="center"/>
      <protection/>
    </xf>
    <xf numFmtId="186" fontId="0" fillId="0" borderId="22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vertical="center"/>
      <protection/>
    </xf>
    <xf numFmtId="49" fontId="16" fillId="0" borderId="12" xfId="0" applyNumberFormat="1" applyFont="1" applyFill="1" applyBorder="1" applyAlignment="1" applyProtection="1">
      <alignment horizontal="center" vertical="center"/>
      <protection/>
    </xf>
    <xf numFmtId="190" fontId="16" fillId="0" borderId="0" xfId="0" applyNumberFormat="1" applyFont="1" applyFill="1" applyBorder="1" applyAlignment="1" applyProtection="1">
      <alignment vertical="center"/>
      <protection/>
    </xf>
    <xf numFmtId="183" fontId="16" fillId="0" borderId="0" xfId="0" applyNumberFormat="1" applyFont="1" applyFill="1" applyBorder="1" applyAlignment="1" applyProtection="1">
      <alignment vertical="center"/>
      <protection/>
    </xf>
    <xf numFmtId="38" fontId="14" fillId="0" borderId="0" xfId="49" applyFont="1" applyFill="1" applyAlignment="1">
      <alignment/>
    </xf>
    <xf numFmtId="0" fontId="14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38" fontId="15" fillId="0" borderId="0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top"/>
    </xf>
    <xf numFmtId="0" fontId="0" fillId="0" borderId="12" xfId="0" applyFont="1" applyFill="1" applyBorder="1" applyAlignment="1">
      <alignment horizontal="distributed" vertical="top"/>
    </xf>
    <xf numFmtId="178" fontId="0" fillId="0" borderId="0" xfId="0" applyNumberFormat="1" applyFon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181" fontId="0" fillId="0" borderId="0" xfId="0" applyNumberFormat="1" applyFont="1" applyFill="1" applyBorder="1" applyAlignment="1">
      <alignment horizontal="right" vertical="top"/>
    </xf>
    <xf numFmtId="0" fontId="0" fillId="0" borderId="4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distributed" vertical="top"/>
    </xf>
    <xf numFmtId="0" fontId="0" fillId="0" borderId="27" xfId="0" applyFont="1" applyFill="1" applyBorder="1" applyAlignment="1">
      <alignment horizontal="distributed" vertical="top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17" fillId="0" borderId="19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distributed" vertical="center"/>
    </xf>
    <xf numFmtId="178" fontId="0" fillId="0" borderId="0" xfId="49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left"/>
    </xf>
    <xf numFmtId="38" fontId="0" fillId="0" borderId="17" xfId="49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Continuous" vertical="center"/>
      <protection/>
    </xf>
    <xf numFmtId="0" fontId="15" fillId="0" borderId="12" xfId="0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>
      <alignment horizontal="center" vertical="center"/>
    </xf>
    <xf numFmtId="38" fontId="16" fillId="0" borderId="0" xfId="49" applyFont="1" applyFill="1" applyAlignment="1">
      <alignment vertical="center"/>
    </xf>
    <xf numFmtId="190" fontId="0" fillId="0" borderId="36" xfId="0" applyNumberFormat="1" applyFont="1" applyFill="1" applyBorder="1" applyAlignment="1" applyProtection="1">
      <alignment vertical="center"/>
      <protection/>
    </xf>
    <xf numFmtId="177" fontId="0" fillId="0" borderId="43" xfId="0" applyNumberFormat="1" applyFont="1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distributed"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186" fontId="0" fillId="0" borderId="0" xfId="0" applyNumberFormat="1" applyFont="1" applyFill="1" applyBorder="1" applyAlignment="1">
      <alignment vertical="center"/>
    </xf>
    <xf numFmtId="38" fontId="0" fillId="0" borderId="35" xfId="49" applyFont="1" applyFill="1" applyBorder="1" applyAlignment="1" applyProtection="1">
      <alignment vertical="center"/>
      <protection/>
    </xf>
    <xf numFmtId="186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textRotation="255"/>
    </xf>
    <xf numFmtId="0" fontId="0" fillId="0" borderId="23" xfId="0" applyFont="1" applyFill="1" applyBorder="1" applyAlignment="1">
      <alignment vertical="center" textRotation="255"/>
    </xf>
    <xf numFmtId="0" fontId="0" fillId="0" borderId="28" xfId="0" applyFont="1" applyFill="1" applyBorder="1" applyAlignment="1">
      <alignment vertical="center" textRotation="255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shrinkToFit="1"/>
    </xf>
    <xf numFmtId="0" fontId="0" fillId="0" borderId="27" xfId="0" applyFill="1" applyBorder="1" applyAlignment="1">
      <alignment horizontal="left" shrinkToFit="1"/>
    </xf>
    <xf numFmtId="0" fontId="0" fillId="0" borderId="27" xfId="0" applyFont="1" applyFill="1" applyBorder="1" applyAlignment="1">
      <alignment shrinkToFit="1"/>
    </xf>
    <xf numFmtId="0" fontId="0" fillId="0" borderId="27" xfId="0" applyFont="1" applyFill="1" applyBorder="1" applyAlignment="1">
      <alignment horizontal="left" shrinkToFit="1"/>
    </xf>
    <xf numFmtId="181" fontId="0" fillId="0" borderId="0" xfId="0" applyNumberFormat="1" applyFont="1" applyFill="1" applyBorder="1" applyAlignment="1">
      <alignment horizontal="right"/>
    </xf>
    <xf numFmtId="178" fontId="0" fillId="0" borderId="0" xfId="49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37" fontId="16" fillId="0" borderId="17" xfId="0" applyNumberFormat="1" applyFont="1" applyFill="1" applyBorder="1" applyAlignment="1" applyProtection="1">
      <alignment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49" fontId="0" fillId="0" borderId="23" xfId="0" applyNumberForma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38" fontId="0" fillId="0" borderId="35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38" fontId="0" fillId="0" borderId="17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4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38" fontId="16" fillId="0" borderId="47" xfId="0" applyNumberFormat="1" applyFont="1" applyFill="1" applyBorder="1" applyAlignment="1">
      <alignment vertical="center"/>
    </xf>
    <xf numFmtId="37" fontId="16" fillId="0" borderId="47" xfId="0" applyNumberFormat="1" applyFont="1" applyFill="1" applyBorder="1" applyAlignment="1" applyProtection="1">
      <alignment vertical="center"/>
      <protection/>
    </xf>
    <xf numFmtId="38" fontId="16" fillId="0" borderId="35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vertical="top"/>
    </xf>
    <xf numFmtId="178" fontId="0" fillId="0" borderId="0" xfId="49" applyNumberFormat="1" applyFont="1" applyFill="1" applyBorder="1" applyAlignment="1">
      <alignment horizontal="right" vertical="top"/>
    </xf>
    <xf numFmtId="178" fontId="0" fillId="0" borderId="10" xfId="0" applyNumberFormat="1" applyFont="1" applyFill="1" applyBorder="1" applyAlignment="1">
      <alignment vertical="top"/>
    </xf>
    <xf numFmtId="181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178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61" applyNumberFormat="1" applyFont="1" applyFill="1" applyBorder="1" applyAlignment="1" applyProtection="1">
      <alignment vertical="center"/>
      <protection/>
    </xf>
    <xf numFmtId="202" fontId="0" fillId="0" borderId="0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>
      <alignment horizontal="right" vertical="center"/>
    </xf>
    <xf numFmtId="201" fontId="0" fillId="0" borderId="0" xfId="0" applyNumberFormat="1" applyFont="1" applyFill="1" applyBorder="1" applyAlignment="1">
      <alignment horizontal="right" vertical="center"/>
    </xf>
    <xf numFmtId="201" fontId="0" fillId="0" borderId="17" xfId="0" applyNumberFormat="1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201" fontId="0" fillId="0" borderId="17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Border="1" applyAlignment="1">
      <alignment horizontal="right" vertical="center"/>
    </xf>
    <xf numFmtId="201" fontId="0" fillId="0" borderId="22" xfId="0" applyNumberFormat="1" applyFont="1" applyFill="1" applyBorder="1" applyAlignment="1" applyProtection="1">
      <alignment vertical="center"/>
      <protection/>
    </xf>
    <xf numFmtId="188" fontId="0" fillId="0" borderId="22" xfId="0" applyNumberFormat="1" applyFont="1" applyFill="1" applyBorder="1" applyAlignment="1" applyProtection="1">
      <alignment vertical="center"/>
      <protection/>
    </xf>
    <xf numFmtId="182" fontId="0" fillId="0" borderId="22" xfId="0" applyNumberFormat="1" applyFont="1" applyFill="1" applyBorder="1" applyAlignment="1" applyProtection="1">
      <alignment vertical="center"/>
      <protection/>
    </xf>
    <xf numFmtId="188" fontId="0" fillId="0" borderId="22" xfId="0" applyNumberFormat="1" applyFont="1" applyFill="1" applyBorder="1" applyAlignment="1">
      <alignment horizontal="right" vertical="center"/>
    </xf>
    <xf numFmtId="201" fontId="0" fillId="0" borderId="22" xfId="0" applyNumberFormat="1" applyFont="1" applyFill="1" applyBorder="1" applyAlignment="1" applyProtection="1">
      <alignment horizontal="right" vertical="center"/>
      <protection/>
    </xf>
    <xf numFmtId="202" fontId="0" fillId="0" borderId="22" xfId="0" applyNumberFormat="1" applyFont="1" applyFill="1" applyBorder="1" applyAlignment="1" applyProtection="1">
      <alignment vertical="center"/>
      <protection/>
    </xf>
    <xf numFmtId="201" fontId="0" fillId="0" borderId="22" xfId="61" applyNumberFormat="1" applyFont="1" applyFill="1" applyBorder="1" applyAlignment="1" applyProtection="1">
      <alignment vertical="center"/>
      <protection/>
    </xf>
    <xf numFmtId="201" fontId="16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200" fontId="16" fillId="0" borderId="10" xfId="0" applyNumberFormat="1" applyFont="1" applyFill="1" applyBorder="1" applyAlignment="1" applyProtection="1">
      <alignment vertical="center"/>
      <protection/>
    </xf>
    <xf numFmtId="200" fontId="16" fillId="0" borderId="17" xfId="49" applyNumberFormat="1" applyFont="1" applyFill="1" applyBorder="1" applyAlignment="1" applyProtection="1">
      <alignment horizontal="center" vertical="center"/>
      <protection/>
    </xf>
    <xf numFmtId="200" fontId="16" fillId="0" borderId="0" xfId="0" applyNumberFormat="1" applyFont="1" applyFill="1" applyBorder="1" applyAlignment="1" applyProtection="1">
      <alignment horizontal="center" vertical="center"/>
      <protection/>
    </xf>
    <xf numFmtId="188" fontId="16" fillId="0" borderId="0" xfId="0" applyNumberFormat="1" applyFont="1" applyFill="1" applyBorder="1" applyAlignment="1" applyProtection="1">
      <alignment horizontal="center" vertical="center"/>
      <protection/>
    </xf>
    <xf numFmtId="182" fontId="16" fillId="0" borderId="0" xfId="0" applyNumberFormat="1" applyFont="1" applyFill="1" applyBorder="1" applyAlignment="1">
      <alignment horizontal="right" vertical="center"/>
    </xf>
    <xf numFmtId="201" fontId="16" fillId="0" borderId="0" xfId="0" applyNumberFormat="1" applyFont="1" applyFill="1" applyBorder="1" applyAlignment="1">
      <alignment horizontal="right" vertical="center"/>
    </xf>
    <xf numFmtId="200" fontId="16" fillId="0" borderId="17" xfId="0" applyNumberFormat="1" applyFont="1" applyFill="1" applyBorder="1" applyAlignment="1" applyProtection="1">
      <alignment horizontal="center" vertical="center"/>
      <protection/>
    </xf>
    <xf numFmtId="201" fontId="16" fillId="0" borderId="17" xfId="0" applyNumberFormat="1" applyFont="1" applyFill="1" applyBorder="1" applyAlignment="1" applyProtection="1">
      <alignment vertical="center"/>
      <protection/>
    </xf>
    <xf numFmtId="201" fontId="16" fillId="0" borderId="0" xfId="0" applyNumberFormat="1" applyFont="1" applyFill="1" applyBorder="1" applyAlignment="1" applyProtection="1">
      <alignment vertical="center"/>
      <protection/>
    </xf>
    <xf numFmtId="200" fontId="16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0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16" fillId="0" borderId="17" xfId="49" applyFont="1" applyFill="1" applyBorder="1" applyAlignment="1" applyProtection="1">
      <alignment vertical="center"/>
      <protection/>
    </xf>
    <xf numFmtId="38" fontId="16" fillId="0" borderId="0" xfId="49" applyFont="1" applyFill="1" applyBorder="1" applyAlignment="1" applyProtection="1">
      <alignment horizontal="center" vertical="center"/>
      <protection/>
    </xf>
    <xf numFmtId="177" fontId="16" fillId="0" borderId="36" xfId="0" applyNumberFormat="1" applyFont="1" applyFill="1" applyBorder="1" applyAlignment="1" applyProtection="1">
      <alignment vertical="center"/>
      <protection/>
    </xf>
    <xf numFmtId="177" fontId="16" fillId="0" borderId="17" xfId="0" applyNumberFormat="1" applyFont="1" applyFill="1" applyBorder="1" applyAlignment="1" applyProtection="1">
      <alignment vertical="center"/>
      <protection/>
    </xf>
    <xf numFmtId="37" fontId="0" fillId="0" borderId="35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8" fontId="16" fillId="0" borderId="20" xfId="49" applyFont="1" applyFill="1" applyBorder="1" applyAlignment="1">
      <alignment horizontal="right" vertical="center"/>
    </xf>
    <xf numFmtId="38" fontId="16" fillId="0" borderId="18" xfId="49" applyFont="1" applyFill="1" applyBorder="1" applyAlignment="1">
      <alignment horizontal="right" vertical="center"/>
    </xf>
    <xf numFmtId="38" fontId="16" fillId="0" borderId="16" xfId="49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horizontal="center" vertical="center"/>
    </xf>
    <xf numFmtId="37" fontId="16" fillId="0" borderId="35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 quotePrefix="1">
      <alignment horizontal="center" vertical="center"/>
      <protection/>
    </xf>
    <xf numFmtId="0" fontId="0" fillId="0" borderId="23" xfId="0" applyFill="1" applyBorder="1" applyAlignment="1" applyProtection="1" quotePrefix="1">
      <alignment horizontal="center" vertical="center"/>
      <protection/>
    </xf>
    <xf numFmtId="37" fontId="16" fillId="0" borderId="2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16" fillId="0" borderId="22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6" fontId="16" fillId="0" borderId="22" xfId="0" applyNumberFormat="1" applyFont="1" applyFill="1" applyBorder="1" applyAlignment="1" applyProtection="1">
      <alignment vertical="center"/>
      <protection/>
    </xf>
    <xf numFmtId="186" fontId="0" fillId="0" borderId="35" xfId="0" applyNumberFormat="1" applyFont="1" applyFill="1" applyBorder="1" applyAlignment="1" applyProtection="1">
      <alignment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7" xfId="0" applyNumberFormat="1" applyFont="1" applyFill="1" applyBorder="1" applyAlignment="1" applyProtection="1">
      <alignment vertical="center"/>
      <protection/>
    </xf>
    <xf numFmtId="186" fontId="16" fillId="0" borderId="21" xfId="0" applyNumberFormat="1" applyFont="1" applyFill="1" applyBorder="1" applyAlignment="1" applyProtection="1">
      <alignment vertical="center"/>
      <protection/>
    </xf>
    <xf numFmtId="37" fontId="16" fillId="0" borderId="2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178" fontId="0" fillId="0" borderId="0" xfId="49" applyNumberFormat="1" applyFont="1" applyFill="1" applyBorder="1" applyAlignment="1">
      <alignment horizontal="center" vertical="center"/>
    </xf>
    <xf numFmtId="178" fontId="0" fillId="0" borderId="18" xfId="49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0" borderId="18" xfId="0" applyNumberFormat="1" applyFont="1" applyFill="1" applyBorder="1" applyAlignment="1">
      <alignment horizontal="center" vertical="center"/>
    </xf>
    <xf numFmtId="38" fontId="0" fillId="0" borderId="0" xfId="49" applyNumberFormat="1" applyFont="1" applyFill="1" applyBorder="1" applyAlignment="1">
      <alignment horizontal="center" vertical="center"/>
    </xf>
    <xf numFmtId="178" fontId="0" fillId="0" borderId="10" xfId="49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distributed" textRotation="255"/>
    </xf>
    <xf numFmtId="178" fontId="0" fillId="0" borderId="17" xfId="49" applyNumberFormat="1" applyFont="1" applyFill="1" applyBorder="1" applyAlignment="1">
      <alignment horizontal="center" vertical="center"/>
    </xf>
    <xf numFmtId="38" fontId="0" fillId="0" borderId="17" xfId="49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178" fontId="0" fillId="0" borderId="35" xfId="49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9" xfId="0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178" fontId="0" fillId="0" borderId="0" xfId="49" applyNumberFormat="1" applyFont="1" applyFill="1" applyBorder="1" applyAlignment="1">
      <alignment horizontal="right" vertical="center"/>
    </xf>
    <xf numFmtId="178" fontId="0" fillId="0" borderId="18" xfId="49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178" fontId="0" fillId="0" borderId="10" xfId="49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178" fontId="0" fillId="0" borderId="17" xfId="49" applyNumberFormat="1" applyFont="1" applyFill="1" applyBorder="1" applyAlignment="1">
      <alignment horizontal="right" vertical="center"/>
    </xf>
    <xf numFmtId="178" fontId="0" fillId="0" borderId="20" xfId="49" applyNumberFormat="1" applyFont="1" applyFill="1" applyBorder="1" applyAlignment="1">
      <alignment horizontal="right" vertical="center"/>
    </xf>
    <xf numFmtId="178" fontId="0" fillId="0" borderId="19" xfId="49" applyNumberFormat="1" applyFont="1" applyFill="1" applyBorder="1" applyAlignment="1">
      <alignment horizontal="right" vertical="center"/>
    </xf>
    <xf numFmtId="178" fontId="0" fillId="0" borderId="35" xfId="49" applyNumberFormat="1" applyFont="1" applyFill="1" applyBorder="1" applyAlignment="1">
      <alignment horizontal="right" vertical="center"/>
    </xf>
    <xf numFmtId="178" fontId="0" fillId="0" borderId="53" xfId="4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distributed" vertical="center"/>
    </xf>
    <xf numFmtId="0" fontId="16" fillId="0" borderId="30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distributed" textRotation="255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37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16" fillId="0" borderId="54" xfId="0" applyFont="1" applyFill="1" applyBorder="1" applyAlignment="1">
      <alignment horizontal="distributed" vertical="center"/>
    </xf>
    <xf numFmtId="0" fontId="16" fillId="0" borderId="10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37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 quotePrefix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21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78" fontId="0" fillId="0" borderId="22" xfId="49" applyNumberFormat="1" applyFont="1" applyFill="1" applyBorder="1" applyAlignment="1">
      <alignment horizontal="right" vertical="center"/>
    </xf>
    <xf numFmtId="178" fontId="0" fillId="0" borderId="20" xfId="49" applyNumberFormat="1" applyFont="1" applyFill="1" applyBorder="1" applyAlignment="1">
      <alignment horizontal="center" vertical="center"/>
    </xf>
    <xf numFmtId="200" fontId="0" fillId="0" borderId="0" xfId="0" applyNumberForma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200" fontId="0" fillId="0" borderId="13" xfId="0" applyNumberFormat="1" applyFont="1" applyFill="1" applyBorder="1" applyAlignment="1" applyProtection="1">
      <alignment horizontal="right" vertical="center"/>
      <protection/>
    </xf>
    <xf numFmtId="20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51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200" fontId="0" fillId="0" borderId="24" xfId="0" applyNumberFormat="1" applyFont="1" applyFill="1" applyBorder="1" applyAlignment="1" applyProtection="1">
      <alignment horizontal="center" vertical="center"/>
      <protection/>
    </xf>
    <xf numFmtId="200" fontId="0" fillId="0" borderId="25" xfId="0" applyNumberFormat="1" applyFont="1" applyFill="1" applyBorder="1" applyAlignment="1" applyProtection="1">
      <alignment horizontal="center" vertical="center"/>
      <protection/>
    </xf>
    <xf numFmtId="200" fontId="0" fillId="0" borderId="46" xfId="0" applyNumberFormat="1" applyFont="1" applyFill="1" applyBorder="1" applyAlignment="1" applyProtection="1">
      <alignment horizontal="center" vertical="center"/>
      <protection/>
    </xf>
    <xf numFmtId="200" fontId="0" fillId="0" borderId="15" xfId="0" applyNumberFormat="1" applyFont="1" applyFill="1" applyBorder="1" applyAlignment="1" applyProtection="1">
      <alignment horizontal="center" vertical="center"/>
      <protection/>
    </xf>
    <xf numFmtId="200" fontId="0" fillId="0" borderId="16" xfId="0" applyNumberFormat="1" applyFont="1" applyFill="1" applyBorder="1" applyAlignment="1" applyProtection="1">
      <alignment horizontal="center" vertical="center"/>
      <protection/>
    </xf>
    <xf numFmtId="200" fontId="0" fillId="0" borderId="14" xfId="0" applyNumberFormat="1" applyFont="1" applyFill="1" applyBorder="1" applyAlignment="1" applyProtection="1">
      <alignment horizontal="center" vertical="center"/>
      <protection/>
    </xf>
    <xf numFmtId="200" fontId="0" fillId="0" borderId="26" xfId="0" applyNumberFormat="1" applyFont="1" applyFill="1" applyBorder="1" applyAlignment="1" applyProtection="1">
      <alignment horizontal="center" vertical="center"/>
      <protection/>
    </xf>
    <xf numFmtId="200" fontId="0" fillId="0" borderId="27" xfId="0" applyNumberFormat="1" applyFont="1" applyFill="1" applyBorder="1" applyAlignment="1">
      <alignment horizontal="center" vertical="center"/>
    </xf>
    <xf numFmtId="200" fontId="0" fillId="0" borderId="28" xfId="0" applyNumberFormat="1" applyFont="1" applyFill="1" applyBorder="1" applyAlignment="1">
      <alignment horizontal="center" vertical="center"/>
    </xf>
    <xf numFmtId="200" fontId="0" fillId="0" borderId="26" xfId="0" applyNumberFormat="1" applyFont="1" applyFill="1" applyBorder="1" applyAlignment="1" applyProtection="1">
      <alignment horizontal="center" vertical="center" wrapText="1"/>
      <protection/>
    </xf>
    <xf numFmtId="200" fontId="0" fillId="0" borderId="27" xfId="0" applyNumberFormat="1" applyFont="1" applyFill="1" applyBorder="1" applyAlignment="1">
      <alignment horizontal="center" vertical="center" wrapText="1"/>
    </xf>
    <xf numFmtId="200" fontId="0" fillId="0" borderId="28" xfId="0" applyNumberFormat="1" applyFont="1" applyFill="1" applyBorder="1" applyAlignment="1">
      <alignment horizontal="center" vertical="center" wrapText="1"/>
    </xf>
    <xf numFmtId="200" fontId="0" fillId="0" borderId="35" xfId="0" applyNumberFormat="1" applyFont="1" applyFill="1" applyBorder="1" applyAlignment="1" applyProtection="1">
      <alignment horizontal="center" vertical="center" wrapText="1"/>
      <protection/>
    </xf>
    <xf numFmtId="200" fontId="0" fillId="0" borderId="35" xfId="0" applyNumberFormat="1" applyFont="1" applyFill="1" applyBorder="1" applyAlignment="1" applyProtection="1">
      <alignment horizontal="center" vertical="center"/>
      <protection/>
    </xf>
    <xf numFmtId="200" fontId="0" fillId="0" borderId="30" xfId="0" applyNumberFormat="1" applyFont="1" applyFill="1" applyBorder="1" applyAlignment="1">
      <alignment horizontal="center" vertical="center"/>
    </xf>
    <xf numFmtId="200" fontId="0" fillId="0" borderId="20" xfId="0" applyNumberFormat="1" applyFont="1" applyFill="1" applyBorder="1" applyAlignment="1">
      <alignment horizontal="center" vertical="center"/>
    </xf>
    <xf numFmtId="200" fontId="0" fillId="0" borderId="23" xfId="0" applyNumberFormat="1" applyFont="1" applyFill="1" applyBorder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200" fontId="0" fillId="0" borderId="31" xfId="0" applyNumberFormat="1" applyFont="1" applyFill="1" applyBorder="1" applyAlignment="1" applyProtection="1">
      <alignment horizontal="center" vertical="distributed" textRotation="255"/>
      <protection/>
    </xf>
    <xf numFmtId="200" fontId="0" fillId="0" borderId="27" xfId="0" applyNumberFormat="1" applyFont="1" applyFill="1" applyBorder="1" applyAlignment="1">
      <alignment horizontal="center" vertical="distributed" textRotation="255"/>
    </xf>
    <xf numFmtId="200" fontId="0" fillId="0" borderId="28" xfId="0" applyNumberFormat="1" applyFont="1" applyFill="1" applyBorder="1" applyAlignment="1">
      <alignment horizontal="center" vertical="distributed" textRotation="255"/>
    </xf>
    <xf numFmtId="182" fontId="0" fillId="0" borderId="31" xfId="0" applyNumberFormat="1" applyFont="1" applyFill="1" applyBorder="1" applyAlignment="1" applyProtection="1">
      <alignment horizontal="center" vertical="distributed" textRotation="255"/>
      <protection/>
    </xf>
    <xf numFmtId="182" fontId="0" fillId="0" borderId="27" xfId="0" applyNumberFormat="1" applyFont="1" applyFill="1" applyBorder="1" applyAlignment="1">
      <alignment horizontal="center" vertical="distributed" textRotation="255"/>
    </xf>
    <xf numFmtId="200" fontId="0" fillId="0" borderId="32" xfId="0" applyNumberFormat="1" applyFont="1" applyFill="1" applyBorder="1" applyAlignment="1" applyProtection="1">
      <alignment horizontal="center" vertical="center" wrapText="1"/>
      <protection/>
    </xf>
    <xf numFmtId="200" fontId="0" fillId="0" borderId="34" xfId="0" applyNumberFormat="1" applyFont="1" applyFill="1" applyBorder="1" applyAlignment="1">
      <alignment horizontal="center" vertical="center" wrapText="1"/>
    </xf>
    <xf numFmtId="200" fontId="0" fillId="0" borderId="17" xfId="0" applyNumberFormat="1" applyFont="1" applyFill="1" applyBorder="1" applyAlignment="1">
      <alignment horizontal="center" vertical="center" wrapText="1"/>
    </xf>
    <xf numFmtId="200" fontId="0" fillId="0" borderId="12" xfId="0" applyNumberFormat="1" applyFont="1" applyFill="1" applyBorder="1" applyAlignment="1">
      <alignment horizontal="center" vertical="center" wrapText="1"/>
    </xf>
    <xf numFmtId="200" fontId="0" fillId="0" borderId="20" xfId="0" applyNumberFormat="1" applyFont="1" applyFill="1" applyBorder="1" applyAlignment="1">
      <alignment horizontal="center" vertical="center" wrapText="1"/>
    </xf>
    <xf numFmtId="200" fontId="0" fillId="0" borderId="23" xfId="0" applyNumberFormat="1" applyFont="1" applyFill="1" applyBorder="1" applyAlignment="1">
      <alignment horizontal="center" vertical="center" wrapText="1"/>
    </xf>
    <xf numFmtId="201" fontId="0" fillId="0" borderId="35" xfId="0" applyNumberFormat="1" applyFont="1" applyFill="1" applyBorder="1" applyAlignment="1" applyProtection="1">
      <alignment horizontal="center" vertical="center"/>
      <protection/>
    </xf>
    <xf numFmtId="201" fontId="0" fillId="0" borderId="30" xfId="0" applyNumberFormat="1" applyFont="1" applyFill="1" applyBorder="1" applyAlignment="1">
      <alignment horizontal="center" vertical="center"/>
    </xf>
    <xf numFmtId="201" fontId="0" fillId="0" borderId="20" xfId="0" applyNumberFormat="1" applyFont="1" applyFill="1" applyBorder="1" applyAlignment="1">
      <alignment horizontal="center" vertical="center"/>
    </xf>
    <xf numFmtId="201" fontId="0" fillId="0" borderId="23" xfId="0" applyNumberFormat="1" applyFont="1" applyFill="1" applyBorder="1" applyAlignment="1">
      <alignment horizontal="center" vertical="center"/>
    </xf>
    <xf numFmtId="200" fontId="0" fillId="0" borderId="10" xfId="0" applyNumberFormat="1" applyFont="1" applyFill="1" applyBorder="1" applyAlignment="1">
      <alignment horizontal="center" vertical="center"/>
    </xf>
    <xf numFmtId="200" fontId="0" fillId="0" borderId="18" xfId="0" applyNumberFormat="1" applyFont="1" applyFill="1" applyBorder="1" applyAlignment="1">
      <alignment horizontal="center" vertical="center"/>
    </xf>
    <xf numFmtId="200" fontId="0" fillId="0" borderId="26" xfId="0" applyNumberFormat="1" applyFill="1" applyBorder="1" applyAlignment="1" applyProtection="1">
      <alignment horizontal="center" vertical="center" wrapText="1"/>
      <protection/>
    </xf>
    <xf numFmtId="182" fontId="0" fillId="0" borderId="26" xfId="0" applyNumberFormat="1" applyFont="1" applyFill="1" applyBorder="1" applyAlignment="1" applyProtection="1">
      <alignment horizontal="center" vertical="center"/>
      <protection/>
    </xf>
    <xf numFmtId="182" fontId="0" fillId="0" borderId="27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6" fillId="0" borderId="12" xfId="0" applyFont="1" applyFill="1" applyBorder="1" applyAlignment="1" applyProtection="1">
      <alignment horizontal="distributed" vertical="center"/>
      <protection/>
    </xf>
    <xf numFmtId="0" fontId="16" fillId="0" borderId="10" xfId="0" applyFont="1" applyFill="1" applyBorder="1" applyAlignment="1" applyProtection="1">
      <alignment horizontal="distributed" vertical="center"/>
      <protection/>
    </xf>
    <xf numFmtId="0" fontId="16" fillId="0" borderId="3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16" fillId="0" borderId="37" xfId="0" applyFont="1" applyFill="1" applyBorder="1" applyAlignment="1" applyProtection="1">
      <alignment horizontal="distributed" vertical="center"/>
      <protection/>
    </xf>
    <xf numFmtId="0" fontId="14" fillId="0" borderId="12" xfId="0" applyFont="1" applyBorder="1" applyAlignment="1">
      <alignment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78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 shrinkToFit="1"/>
    </xf>
    <xf numFmtId="0" fontId="9" fillId="0" borderId="28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distributed" vertical="center" wrapText="1"/>
      <protection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６１１８Ｒ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0"/>
  <sheetViews>
    <sheetView zoomScale="70" zoomScaleNormal="70" zoomScaleSheetLayoutView="75" zoomScalePageLayoutView="0" workbookViewId="0" topLeftCell="A36">
      <selection activeCell="A63" sqref="A63"/>
    </sheetView>
  </sheetViews>
  <sheetFormatPr defaultColWidth="10.59765625" defaultRowHeight="15"/>
  <cols>
    <col min="1" max="1" width="18.69921875" style="83" customWidth="1"/>
    <col min="2" max="2" width="10" style="83" customWidth="1"/>
    <col min="3" max="3" width="2.8984375" style="83" customWidth="1"/>
    <col min="4" max="4" width="9" style="83" customWidth="1"/>
    <col min="5" max="6" width="13.09765625" style="83" customWidth="1"/>
    <col min="7" max="8" width="9.59765625" style="83" customWidth="1"/>
    <col min="9" max="9" width="7.69921875" style="83" customWidth="1"/>
    <col min="10" max="10" width="2.8984375" style="83" customWidth="1"/>
    <col min="11" max="11" width="7.8984375" style="83" customWidth="1"/>
    <col min="12" max="12" width="13.19921875" style="83" customWidth="1"/>
    <col min="13" max="13" width="11.59765625" style="83" customWidth="1"/>
    <col min="14" max="14" width="8.3984375" style="83" customWidth="1"/>
    <col min="15" max="15" width="6.8984375" style="83" customWidth="1"/>
    <col min="16" max="16" width="4.8984375" style="83" customWidth="1"/>
    <col min="17" max="17" width="2.8984375" style="83" customWidth="1"/>
    <col min="18" max="18" width="4.8984375" style="83" customWidth="1"/>
    <col min="19" max="19" width="9" style="83" customWidth="1"/>
    <col min="20" max="20" width="9.69921875" style="83" customWidth="1"/>
    <col min="21" max="21" width="8" style="83" customWidth="1"/>
    <col min="22" max="22" width="8.19921875" style="83" customWidth="1"/>
    <col min="23" max="23" width="8" style="83" customWidth="1"/>
    <col min="24" max="24" width="2.8984375" style="83" customWidth="1"/>
    <col min="25" max="25" width="8" style="83" customWidth="1"/>
    <col min="26" max="26" width="9.5" style="83" customWidth="1"/>
    <col min="27" max="27" width="8.5" style="83" customWidth="1"/>
    <col min="28" max="28" width="7.5" style="83" customWidth="1"/>
    <col min="29" max="29" width="7.59765625" style="83" customWidth="1"/>
    <col min="30" max="30" width="4.8984375" style="83" customWidth="1"/>
    <col min="31" max="31" width="2.8984375" style="83" customWidth="1"/>
    <col min="32" max="32" width="4.8984375" style="83" customWidth="1"/>
    <col min="33" max="36" width="8.5" style="83" customWidth="1"/>
    <col min="37" max="37" width="4.8984375" style="83" customWidth="1"/>
    <col min="38" max="38" width="2.8984375" style="83" customWidth="1"/>
    <col min="39" max="39" width="4.8984375" style="83" customWidth="1"/>
    <col min="40" max="40" width="9.19921875" style="83" customWidth="1"/>
    <col min="41" max="41" width="8.59765625" style="83" customWidth="1"/>
    <col min="42" max="42" width="8.19921875" style="83" customWidth="1"/>
    <col min="43" max="43" width="7.69921875" style="83" customWidth="1"/>
    <col min="44" max="44" width="4.8984375" style="83" customWidth="1"/>
    <col min="45" max="45" width="2.8984375" style="83" customWidth="1"/>
    <col min="46" max="46" width="4.8984375" style="83" customWidth="1"/>
    <col min="47" max="47" width="9.19921875" style="83" customWidth="1"/>
    <col min="48" max="48" width="8.59765625" style="83" customWidth="1"/>
    <col min="49" max="49" width="6.69921875" style="83" customWidth="1"/>
    <col min="50" max="50" width="9" style="83" customWidth="1"/>
    <col min="51" max="51" width="11.09765625" style="83" hidden="1" customWidth="1"/>
    <col min="52" max="58" width="0" style="83" hidden="1" customWidth="1"/>
    <col min="59" max="16384" width="10.59765625" style="83" customWidth="1"/>
  </cols>
  <sheetData>
    <row r="1" spans="1:51" ht="19.5" customHeight="1">
      <c r="A1" s="11" t="s">
        <v>0</v>
      </c>
      <c r="AX1" s="12" t="s">
        <v>1</v>
      </c>
      <c r="AY1" s="84"/>
    </row>
    <row r="2" spans="1:51" ht="24.75" customHeight="1">
      <c r="A2" s="598" t="s">
        <v>326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  <c r="AY2" s="1"/>
    </row>
    <row r="3" spans="1:51" ht="19.5" customHeight="1">
      <c r="A3" s="599" t="s">
        <v>327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  <c r="AM3" s="599"/>
      <c r="AN3" s="599"/>
      <c r="AO3" s="599"/>
      <c r="AP3" s="599"/>
      <c r="AQ3" s="599"/>
      <c r="AR3" s="599"/>
      <c r="AS3" s="599"/>
      <c r="AT3" s="599"/>
      <c r="AU3" s="599"/>
      <c r="AV3" s="599"/>
      <c r="AW3" s="599"/>
      <c r="AX3" s="599"/>
      <c r="AY3" s="2"/>
    </row>
    <row r="4" spans="1:44" ht="18" customHeight="1" thickBot="1">
      <c r="A4" s="3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R4" s="86"/>
    </row>
    <row r="5" spans="1:50" ht="24.75" customHeight="1">
      <c r="A5" s="581" t="s">
        <v>329</v>
      </c>
      <c r="B5" s="590" t="s">
        <v>2</v>
      </c>
      <c r="C5" s="600"/>
      <c r="D5" s="600"/>
      <c r="E5" s="600"/>
      <c r="F5" s="600"/>
      <c r="G5" s="600"/>
      <c r="H5" s="600"/>
      <c r="I5" s="601"/>
      <c r="J5" s="601"/>
      <c r="K5" s="601"/>
      <c r="L5" s="601"/>
      <c r="M5" s="601"/>
      <c r="N5" s="601"/>
      <c r="O5" s="601"/>
      <c r="P5" s="600"/>
      <c r="Q5" s="600"/>
      <c r="R5" s="600"/>
      <c r="S5" s="600"/>
      <c r="T5" s="600"/>
      <c r="U5" s="600"/>
      <c r="V5" s="600"/>
      <c r="W5" s="600"/>
      <c r="X5" s="600"/>
      <c r="Y5" s="600"/>
      <c r="Z5" s="600"/>
      <c r="AA5" s="600"/>
      <c r="AB5" s="600"/>
      <c r="AC5" s="600"/>
      <c r="AD5" s="600"/>
      <c r="AE5" s="600"/>
      <c r="AF5" s="600"/>
      <c r="AG5" s="600"/>
      <c r="AH5" s="600"/>
      <c r="AI5" s="600"/>
      <c r="AJ5" s="600"/>
      <c r="AK5" s="600"/>
      <c r="AL5" s="600"/>
      <c r="AM5" s="600"/>
      <c r="AN5" s="600"/>
      <c r="AO5" s="600"/>
      <c r="AP5" s="600"/>
      <c r="AQ5" s="600"/>
      <c r="AR5" s="88"/>
      <c r="AS5" s="88"/>
      <c r="AT5" s="88"/>
      <c r="AU5" s="88"/>
      <c r="AV5" s="88"/>
      <c r="AW5" s="88"/>
      <c r="AX5" s="88"/>
    </row>
    <row r="6" spans="1:50" ht="24.75" customHeight="1">
      <c r="A6" s="582"/>
      <c r="B6" s="569" t="s">
        <v>427</v>
      </c>
      <c r="C6" s="574"/>
      <c r="D6" s="574"/>
      <c r="E6" s="574"/>
      <c r="F6" s="574"/>
      <c r="G6" s="574"/>
      <c r="H6" s="574"/>
      <c r="I6" s="587" t="s">
        <v>400</v>
      </c>
      <c r="J6" s="602"/>
      <c r="K6" s="602"/>
      <c r="L6" s="602"/>
      <c r="M6" s="602"/>
      <c r="N6" s="602"/>
      <c r="O6" s="603"/>
      <c r="P6" s="573" t="s">
        <v>428</v>
      </c>
      <c r="Q6" s="573"/>
      <c r="R6" s="573"/>
      <c r="S6" s="573"/>
      <c r="T6" s="573"/>
      <c r="U6" s="573"/>
      <c r="V6" s="570"/>
      <c r="W6" s="569" t="s">
        <v>429</v>
      </c>
      <c r="X6" s="573"/>
      <c r="Y6" s="573"/>
      <c r="Z6" s="573"/>
      <c r="AA6" s="573"/>
      <c r="AB6" s="573"/>
      <c r="AC6" s="570"/>
      <c r="AD6" s="569" t="s">
        <v>430</v>
      </c>
      <c r="AE6" s="573"/>
      <c r="AF6" s="573"/>
      <c r="AG6" s="573"/>
      <c r="AH6" s="573"/>
      <c r="AI6" s="573"/>
      <c r="AJ6" s="570"/>
      <c r="AK6" s="569" t="s">
        <v>431</v>
      </c>
      <c r="AL6" s="573"/>
      <c r="AM6" s="573"/>
      <c r="AN6" s="573"/>
      <c r="AO6" s="573"/>
      <c r="AP6" s="573"/>
      <c r="AQ6" s="570"/>
      <c r="AR6" s="569" t="s">
        <v>432</v>
      </c>
      <c r="AS6" s="573"/>
      <c r="AT6" s="573"/>
      <c r="AU6" s="573"/>
      <c r="AV6" s="573"/>
      <c r="AW6" s="573"/>
      <c r="AX6" s="573"/>
    </row>
    <row r="7" spans="1:50" ht="24.75" customHeight="1">
      <c r="A7" s="582"/>
      <c r="B7" s="564" t="s">
        <v>433</v>
      </c>
      <c r="C7" s="571"/>
      <c r="D7" s="572"/>
      <c r="E7" s="91" t="s">
        <v>434</v>
      </c>
      <c r="F7" s="92" t="s">
        <v>435</v>
      </c>
      <c r="G7" s="569" t="s">
        <v>436</v>
      </c>
      <c r="H7" s="570"/>
      <c r="I7" s="595" t="s">
        <v>433</v>
      </c>
      <c r="J7" s="577"/>
      <c r="K7" s="596"/>
      <c r="L7" s="91" t="s">
        <v>434</v>
      </c>
      <c r="M7" s="93" t="s">
        <v>435</v>
      </c>
      <c r="N7" s="556" t="s">
        <v>436</v>
      </c>
      <c r="O7" s="597"/>
      <c r="P7" s="564" t="s">
        <v>433</v>
      </c>
      <c r="Q7" s="571"/>
      <c r="R7" s="572"/>
      <c r="S7" s="91" t="s">
        <v>434</v>
      </c>
      <c r="T7" s="92" t="s">
        <v>435</v>
      </c>
      <c r="U7" s="569" t="s">
        <v>436</v>
      </c>
      <c r="V7" s="570"/>
      <c r="W7" s="564" t="s">
        <v>433</v>
      </c>
      <c r="X7" s="571"/>
      <c r="Y7" s="572"/>
      <c r="Z7" s="91" t="s">
        <v>434</v>
      </c>
      <c r="AA7" s="92" t="s">
        <v>435</v>
      </c>
      <c r="AB7" s="569" t="s">
        <v>436</v>
      </c>
      <c r="AC7" s="570"/>
      <c r="AD7" s="564" t="s">
        <v>433</v>
      </c>
      <c r="AE7" s="571"/>
      <c r="AF7" s="572"/>
      <c r="AG7" s="91" t="s">
        <v>434</v>
      </c>
      <c r="AH7" s="92" t="s">
        <v>435</v>
      </c>
      <c r="AI7" s="569" t="s">
        <v>436</v>
      </c>
      <c r="AJ7" s="570"/>
      <c r="AK7" s="564" t="s">
        <v>433</v>
      </c>
      <c r="AL7" s="571"/>
      <c r="AM7" s="572"/>
      <c r="AN7" s="91" t="s">
        <v>434</v>
      </c>
      <c r="AO7" s="92" t="s">
        <v>435</v>
      </c>
      <c r="AP7" s="569" t="s">
        <v>436</v>
      </c>
      <c r="AQ7" s="570"/>
      <c r="AR7" s="564" t="s">
        <v>433</v>
      </c>
      <c r="AS7" s="571"/>
      <c r="AT7" s="572"/>
      <c r="AU7" s="91" t="s">
        <v>434</v>
      </c>
      <c r="AV7" s="92" t="s">
        <v>435</v>
      </c>
      <c r="AW7" s="569" t="s">
        <v>436</v>
      </c>
      <c r="AX7" s="573"/>
    </row>
    <row r="8" spans="1:50" ht="24.75" customHeight="1">
      <c r="A8" s="583"/>
      <c r="B8" s="556" t="s">
        <v>3</v>
      </c>
      <c r="C8" s="567"/>
      <c r="D8" s="557"/>
      <c r="E8" s="96" t="s">
        <v>4</v>
      </c>
      <c r="F8" s="97" t="s">
        <v>4</v>
      </c>
      <c r="G8" s="98" t="s">
        <v>437</v>
      </c>
      <c r="H8" s="98" t="s">
        <v>438</v>
      </c>
      <c r="I8" s="556" t="s">
        <v>3</v>
      </c>
      <c r="J8" s="567"/>
      <c r="K8" s="557"/>
      <c r="L8" s="96" t="s">
        <v>4</v>
      </c>
      <c r="M8" s="97" t="s">
        <v>4</v>
      </c>
      <c r="N8" s="99" t="s">
        <v>437</v>
      </c>
      <c r="O8" s="99" t="s">
        <v>438</v>
      </c>
      <c r="P8" s="556" t="s">
        <v>3</v>
      </c>
      <c r="Q8" s="567"/>
      <c r="R8" s="557"/>
      <c r="S8" s="96" t="s">
        <v>4</v>
      </c>
      <c r="T8" s="97" t="s">
        <v>4</v>
      </c>
      <c r="U8" s="99" t="s">
        <v>437</v>
      </c>
      <c r="V8" s="99" t="s">
        <v>438</v>
      </c>
      <c r="W8" s="556" t="s">
        <v>3</v>
      </c>
      <c r="X8" s="567"/>
      <c r="Y8" s="557"/>
      <c r="Z8" s="96" t="s">
        <v>4</v>
      </c>
      <c r="AA8" s="97" t="s">
        <v>4</v>
      </c>
      <c r="AB8" s="99" t="s">
        <v>437</v>
      </c>
      <c r="AC8" s="99" t="s">
        <v>438</v>
      </c>
      <c r="AD8" s="556" t="s">
        <v>3</v>
      </c>
      <c r="AE8" s="567"/>
      <c r="AF8" s="557"/>
      <c r="AG8" s="96" t="s">
        <v>4</v>
      </c>
      <c r="AH8" s="97" t="s">
        <v>4</v>
      </c>
      <c r="AI8" s="99" t="s">
        <v>437</v>
      </c>
      <c r="AJ8" s="99" t="s">
        <v>438</v>
      </c>
      <c r="AK8" s="556" t="s">
        <v>3</v>
      </c>
      <c r="AL8" s="567"/>
      <c r="AM8" s="557"/>
      <c r="AN8" s="96" t="s">
        <v>4</v>
      </c>
      <c r="AO8" s="97" t="s">
        <v>4</v>
      </c>
      <c r="AP8" s="99" t="s">
        <v>437</v>
      </c>
      <c r="AQ8" s="99" t="s">
        <v>438</v>
      </c>
      <c r="AR8" s="556" t="s">
        <v>3</v>
      </c>
      <c r="AS8" s="567"/>
      <c r="AT8" s="557"/>
      <c r="AU8" s="96" t="s">
        <v>4</v>
      </c>
      <c r="AV8" s="97" t="s">
        <v>4</v>
      </c>
      <c r="AW8" s="99" t="s">
        <v>437</v>
      </c>
      <c r="AX8" s="89" t="s">
        <v>438</v>
      </c>
    </row>
    <row r="9" spans="1:51" ht="24.75" customHeight="1">
      <c r="A9" s="294" t="s">
        <v>439</v>
      </c>
      <c r="B9" s="68">
        <v>6809</v>
      </c>
      <c r="C9" s="55" t="s">
        <v>5</v>
      </c>
      <c r="D9" s="101">
        <v>6816</v>
      </c>
      <c r="E9" s="101">
        <v>1297367</v>
      </c>
      <c r="F9" s="101">
        <v>1304954</v>
      </c>
      <c r="G9" s="102">
        <v>66.9</v>
      </c>
      <c r="H9" s="102">
        <v>67.3</v>
      </c>
      <c r="I9" s="55">
        <v>4002</v>
      </c>
      <c r="J9" s="55" t="s">
        <v>5</v>
      </c>
      <c r="K9" s="55">
        <v>4003</v>
      </c>
      <c r="L9" s="55">
        <v>1035789</v>
      </c>
      <c r="M9" s="55">
        <v>1038083</v>
      </c>
      <c r="N9" s="103">
        <v>69.8</v>
      </c>
      <c r="O9" s="103">
        <v>68.1</v>
      </c>
      <c r="P9" s="55">
        <v>363</v>
      </c>
      <c r="Q9" s="55" t="s">
        <v>5</v>
      </c>
      <c r="R9" s="55">
        <v>363</v>
      </c>
      <c r="S9" s="55">
        <v>68147</v>
      </c>
      <c r="T9" s="55">
        <v>67773</v>
      </c>
      <c r="U9" s="103">
        <v>59.3</v>
      </c>
      <c r="V9" s="103">
        <v>58.9</v>
      </c>
      <c r="W9" s="55">
        <v>1092</v>
      </c>
      <c r="X9" s="55" t="s">
        <v>5</v>
      </c>
      <c r="Y9" s="55">
        <v>1092</v>
      </c>
      <c r="Z9" s="55">
        <v>92535</v>
      </c>
      <c r="AA9" s="55">
        <v>96650</v>
      </c>
      <c r="AB9" s="103">
        <v>57.6</v>
      </c>
      <c r="AC9" s="103">
        <v>60.2</v>
      </c>
      <c r="AD9" s="55">
        <v>236</v>
      </c>
      <c r="AE9" s="55" t="s">
        <v>5</v>
      </c>
      <c r="AF9" s="55">
        <v>238</v>
      </c>
      <c r="AG9" s="55">
        <v>2272</v>
      </c>
      <c r="AH9" s="55">
        <v>2549</v>
      </c>
      <c r="AI9" s="103">
        <v>49.4</v>
      </c>
      <c r="AJ9" s="103">
        <v>55.2</v>
      </c>
      <c r="AK9" s="55">
        <v>362</v>
      </c>
      <c r="AL9" s="55" t="s">
        <v>5</v>
      </c>
      <c r="AM9" s="55">
        <v>364</v>
      </c>
      <c r="AN9" s="55">
        <v>27043</v>
      </c>
      <c r="AO9" s="55">
        <v>25100</v>
      </c>
      <c r="AP9" s="103">
        <v>59.1</v>
      </c>
      <c r="AQ9" s="103">
        <v>53.5</v>
      </c>
      <c r="AR9" s="55">
        <v>419</v>
      </c>
      <c r="AS9" s="104" t="s">
        <v>5</v>
      </c>
      <c r="AT9" s="55">
        <v>420</v>
      </c>
      <c r="AU9" s="55">
        <v>37852</v>
      </c>
      <c r="AV9" s="55">
        <v>39386</v>
      </c>
      <c r="AW9" s="103">
        <v>60.6</v>
      </c>
      <c r="AX9" s="103">
        <v>62.9</v>
      </c>
      <c r="AY9" s="55"/>
    </row>
    <row r="10" spans="1:51" ht="24.75" customHeight="1">
      <c r="A10" s="295" t="s">
        <v>440</v>
      </c>
      <c r="B10" s="68">
        <v>6485</v>
      </c>
      <c r="C10" s="55" t="s">
        <v>5</v>
      </c>
      <c r="D10" s="55">
        <v>6490</v>
      </c>
      <c r="E10" s="55">
        <v>1320675</v>
      </c>
      <c r="F10" s="55">
        <v>1313020</v>
      </c>
      <c r="G10" s="103">
        <v>68.37416342702537</v>
      </c>
      <c r="H10" s="103">
        <v>67.99101268818285</v>
      </c>
      <c r="I10" s="55">
        <v>3986</v>
      </c>
      <c r="J10" s="55" t="s">
        <v>5</v>
      </c>
      <c r="K10" s="55">
        <v>3987</v>
      </c>
      <c r="L10" s="55">
        <v>1052729</v>
      </c>
      <c r="M10" s="55">
        <v>1041254</v>
      </c>
      <c r="N10" s="103">
        <v>70.52869943890796</v>
      </c>
      <c r="O10" s="103">
        <v>69.77356930390202</v>
      </c>
      <c r="P10" s="55">
        <v>364</v>
      </c>
      <c r="Q10" s="55" t="s">
        <v>5</v>
      </c>
      <c r="R10" s="55">
        <v>363</v>
      </c>
      <c r="S10" s="55">
        <v>73824</v>
      </c>
      <c r="T10" s="55">
        <v>76774</v>
      </c>
      <c r="U10" s="103">
        <v>57.80913525915601</v>
      </c>
      <c r="V10" s="103">
        <v>60.30050503067099</v>
      </c>
      <c r="W10" s="55">
        <v>1085</v>
      </c>
      <c r="X10" s="55" t="s">
        <v>5</v>
      </c>
      <c r="Y10" s="55">
        <v>1086</v>
      </c>
      <c r="Z10" s="55">
        <v>92660</v>
      </c>
      <c r="AA10" s="55">
        <v>92689</v>
      </c>
      <c r="AB10" s="103">
        <v>65.40182667739522</v>
      </c>
      <c r="AC10" s="103">
        <v>65.4273754649989</v>
      </c>
      <c r="AD10" s="55" t="s">
        <v>6</v>
      </c>
      <c r="AE10" s="55" t="s">
        <v>5</v>
      </c>
      <c r="AF10" s="55" t="s">
        <v>6</v>
      </c>
      <c r="AG10" s="55" t="s">
        <v>6</v>
      </c>
      <c r="AH10" s="55" t="s">
        <v>6</v>
      </c>
      <c r="AI10" s="103" t="s">
        <v>6</v>
      </c>
      <c r="AJ10" s="103" t="s">
        <v>6</v>
      </c>
      <c r="AK10" s="55">
        <v>360</v>
      </c>
      <c r="AL10" s="55" t="s">
        <v>5</v>
      </c>
      <c r="AM10" s="55">
        <v>363</v>
      </c>
      <c r="AN10" s="55">
        <v>26364</v>
      </c>
      <c r="AO10" s="55">
        <v>24933</v>
      </c>
      <c r="AP10" s="103">
        <v>52.55876079025538</v>
      </c>
      <c r="AQ10" s="103">
        <v>53.102038208421185</v>
      </c>
      <c r="AR10" s="55">
        <v>384</v>
      </c>
      <c r="AS10" s="104" t="s">
        <v>5</v>
      </c>
      <c r="AT10" s="55">
        <v>385</v>
      </c>
      <c r="AU10" s="55">
        <v>41588</v>
      </c>
      <c r="AV10" s="55">
        <v>42556</v>
      </c>
      <c r="AW10" s="103">
        <v>71.90925753017257</v>
      </c>
      <c r="AX10" s="103">
        <v>73.7743568407184</v>
      </c>
      <c r="AY10" s="55"/>
    </row>
    <row r="11" spans="1:51" ht="24.75" customHeight="1">
      <c r="A11" s="295" t="s">
        <v>441</v>
      </c>
      <c r="B11" s="68">
        <v>6668</v>
      </c>
      <c r="C11" s="55" t="s">
        <v>5</v>
      </c>
      <c r="D11" s="55">
        <v>6679</v>
      </c>
      <c r="E11" s="55">
        <v>1296198</v>
      </c>
      <c r="F11" s="55">
        <v>1291557</v>
      </c>
      <c r="G11" s="103">
        <v>65.01692215421494</v>
      </c>
      <c r="H11" s="103">
        <v>64.84204000189573</v>
      </c>
      <c r="I11" s="55">
        <v>4002</v>
      </c>
      <c r="J11" s="55" t="s">
        <v>5</v>
      </c>
      <c r="K11" s="55">
        <v>4005</v>
      </c>
      <c r="L11" s="55">
        <v>1043760</v>
      </c>
      <c r="M11" s="55">
        <v>1032447</v>
      </c>
      <c r="N11" s="103">
        <v>66.1159956419287</v>
      </c>
      <c r="O11" s="103">
        <v>65.33618696790991</v>
      </c>
      <c r="P11" s="55">
        <v>360</v>
      </c>
      <c r="Q11" s="55" t="s">
        <v>5</v>
      </c>
      <c r="R11" s="55">
        <v>362</v>
      </c>
      <c r="S11" s="55">
        <v>61516</v>
      </c>
      <c r="T11" s="55">
        <v>60833</v>
      </c>
      <c r="U11" s="103">
        <v>58.051487241431374</v>
      </c>
      <c r="V11" s="103">
        <v>57.35553397509028</v>
      </c>
      <c r="W11" s="55">
        <v>1087</v>
      </c>
      <c r="X11" s="55" t="s">
        <v>5</v>
      </c>
      <c r="Y11" s="55">
        <v>1090</v>
      </c>
      <c r="Z11" s="55">
        <v>87038</v>
      </c>
      <c r="AA11" s="55">
        <v>94044</v>
      </c>
      <c r="AB11" s="103">
        <v>60.79898293481981</v>
      </c>
      <c r="AC11" s="103">
        <v>65.39552736982644</v>
      </c>
      <c r="AD11" s="55" t="s">
        <v>6</v>
      </c>
      <c r="AE11" s="55" t="s">
        <v>5</v>
      </c>
      <c r="AF11" s="55" t="s">
        <v>6</v>
      </c>
      <c r="AG11" s="55" t="s">
        <v>6</v>
      </c>
      <c r="AH11" s="55" t="s">
        <v>6</v>
      </c>
      <c r="AI11" s="103" t="s">
        <v>6</v>
      </c>
      <c r="AJ11" s="103" t="s">
        <v>6</v>
      </c>
      <c r="AK11" s="55">
        <v>364</v>
      </c>
      <c r="AL11" s="55" t="s">
        <v>5</v>
      </c>
      <c r="AM11" s="55">
        <v>362</v>
      </c>
      <c r="AN11" s="55">
        <v>24726</v>
      </c>
      <c r="AO11" s="55">
        <v>22405</v>
      </c>
      <c r="AP11" s="103">
        <v>50.89120322726711</v>
      </c>
      <c r="AQ11" s="103">
        <v>46.109361815974154</v>
      </c>
      <c r="AR11" s="55">
        <v>401</v>
      </c>
      <c r="AS11" s="104" t="s">
        <v>5</v>
      </c>
      <c r="AT11" s="55">
        <v>404</v>
      </c>
      <c r="AU11" s="55">
        <v>45514</v>
      </c>
      <c r="AV11" s="55">
        <v>47374</v>
      </c>
      <c r="AW11" s="103">
        <v>75.68511374218438</v>
      </c>
      <c r="AX11" s="103">
        <v>77.6737551442016</v>
      </c>
      <c r="AY11" s="55"/>
    </row>
    <row r="12" spans="1:51" s="4" customFormat="1" ht="24.75" customHeight="1">
      <c r="A12" s="295" t="s">
        <v>442</v>
      </c>
      <c r="B12" s="68">
        <v>7301</v>
      </c>
      <c r="C12" s="55" t="s">
        <v>5</v>
      </c>
      <c r="D12" s="55">
        <v>7305</v>
      </c>
      <c r="E12" s="55">
        <v>1324246</v>
      </c>
      <c r="F12" s="55">
        <v>1322151</v>
      </c>
      <c r="G12" s="103">
        <v>63.04531325652819</v>
      </c>
      <c r="H12" s="103">
        <v>62.87726209832938</v>
      </c>
      <c r="I12" s="55">
        <v>3970</v>
      </c>
      <c r="J12" s="42" t="s">
        <v>5</v>
      </c>
      <c r="K12" s="55">
        <v>3977</v>
      </c>
      <c r="L12" s="55">
        <v>1002263</v>
      </c>
      <c r="M12" s="55">
        <v>991583</v>
      </c>
      <c r="N12" s="105">
        <v>63.2280757754276</v>
      </c>
      <c r="O12" s="105">
        <v>62.65667960378954</v>
      </c>
      <c r="P12" s="55">
        <v>359</v>
      </c>
      <c r="Q12" s="42" t="s">
        <v>5</v>
      </c>
      <c r="R12" s="55">
        <v>360</v>
      </c>
      <c r="S12" s="55">
        <v>56012</v>
      </c>
      <c r="T12" s="55">
        <v>54825</v>
      </c>
      <c r="U12" s="103">
        <v>55.06813221385454</v>
      </c>
      <c r="V12" s="103">
        <v>53.852954177103285</v>
      </c>
      <c r="W12" s="55">
        <v>1082</v>
      </c>
      <c r="X12" s="42" t="s">
        <v>5</v>
      </c>
      <c r="Y12" s="55">
        <v>1085</v>
      </c>
      <c r="Z12" s="55">
        <v>81556</v>
      </c>
      <c r="AA12" s="55">
        <v>84623</v>
      </c>
      <c r="AB12" s="103">
        <v>58.52727364062377</v>
      </c>
      <c r="AC12" s="103">
        <v>60.50810130564732</v>
      </c>
      <c r="AD12" s="55" t="s">
        <v>6</v>
      </c>
      <c r="AE12" s="55" t="s">
        <v>5</v>
      </c>
      <c r="AF12" s="55" t="s">
        <v>6</v>
      </c>
      <c r="AG12" s="55" t="s">
        <v>6</v>
      </c>
      <c r="AH12" s="55" t="s">
        <v>6</v>
      </c>
      <c r="AI12" s="103" t="s">
        <v>6</v>
      </c>
      <c r="AJ12" s="103" t="s">
        <v>6</v>
      </c>
      <c r="AK12" s="55">
        <v>359</v>
      </c>
      <c r="AL12" s="42" t="s">
        <v>5</v>
      </c>
      <c r="AM12" s="55">
        <v>359</v>
      </c>
      <c r="AN12" s="55">
        <v>22846</v>
      </c>
      <c r="AO12" s="55">
        <v>21739</v>
      </c>
      <c r="AP12" s="103">
        <v>48.13332209674701</v>
      </c>
      <c r="AQ12" s="103">
        <v>45.807783888572814</v>
      </c>
      <c r="AR12" s="55">
        <v>411</v>
      </c>
      <c r="AS12" s="42" t="s">
        <v>5</v>
      </c>
      <c r="AT12" s="55">
        <v>405</v>
      </c>
      <c r="AU12" s="55">
        <v>45804</v>
      </c>
      <c r="AV12" s="55">
        <v>46227</v>
      </c>
      <c r="AW12" s="103">
        <v>75.10699352299746</v>
      </c>
      <c r="AX12" s="103">
        <v>75.98750719158379</v>
      </c>
      <c r="AY12" s="55"/>
    </row>
    <row r="13" spans="1:51" s="375" customFormat="1" ht="24.75" customHeight="1">
      <c r="A13" s="372" t="s">
        <v>426</v>
      </c>
      <c r="B13" s="449">
        <f>SUM(B15:B26)</f>
        <v>7607</v>
      </c>
      <c r="C13" s="9" t="s">
        <v>5</v>
      </c>
      <c r="D13" s="9">
        <f>SUM(D15:D26)</f>
        <v>7612</v>
      </c>
      <c r="E13" s="9">
        <f>SUM(E15:E26)</f>
        <v>1307282</v>
      </c>
      <c r="F13" s="9">
        <f>SUM(F15:F26)</f>
        <v>1305182</v>
      </c>
      <c r="G13" s="373">
        <v>66.04996281385911</v>
      </c>
      <c r="H13" s="373">
        <v>65.86070460622557</v>
      </c>
      <c r="I13" s="9">
        <f>SUM(I15:I26)</f>
        <v>3990</v>
      </c>
      <c r="J13" s="9" t="s">
        <v>5</v>
      </c>
      <c r="K13" s="9">
        <f>SUM(K15:K26)</f>
        <v>3990</v>
      </c>
      <c r="L13" s="9">
        <f>SUM(L15:L26)</f>
        <v>971058</v>
      </c>
      <c r="M13" s="9">
        <f>SUM(M15:M26)</f>
        <v>960215</v>
      </c>
      <c r="N13" s="325">
        <v>68.46478821601713</v>
      </c>
      <c r="O13" s="325">
        <v>67.82051082836918</v>
      </c>
      <c r="P13" s="9">
        <f>SUM(P15:P26)</f>
        <v>357</v>
      </c>
      <c r="Q13" s="6" t="s">
        <v>5</v>
      </c>
      <c r="R13" s="9">
        <f>SUM(R15:R26)</f>
        <v>361</v>
      </c>
      <c r="S13" s="9">
        <f>SUM(S15:S26)</f>
        <v>55635</v>
      </c>
      <c r="T13" s="9">
        <f>SUM(T15:T26)</f>
        <v>54242</v>
      </c>
      <c r="U13" s="325">
        <v>54.54197874593153</v>
      </c>
      <c r="V13" s="325">
        <v>51.080139372822295</v>
      </c>
      <c r="W13" s="9">
        <f>SUM(W15:W26)</f>
        <v>1077</v>
      </c>
      <c r="X13" s="6" t="s">
        <v>5</v>
      </c>
      <c r="Y13" s="9">
        <f>SUM(Y15:Y26)</f>
        <v>1077</v>
      </c>
      <c r="Z13" s="9">
        <f>SUM(Z15:Z26)</f>
        <v>81326</v>
      </c>
      <c r="AA13" s="9">
        <f>SUM(AA15:AA26)</f>
        <v>84731</v>
      </c>
      <c r="AB13" s="325">
        <v>58.56943264147954</v>
      </c>
      <c r="AC13" s="325">
        <v>60.96544876314919</v>
      </c>
      <c r="AD13" s="9" t="s">
        <v>6</v>
      </c>
      <c r="AE13" s="9" t="s">
        <v>5</v>
      </c>
      <c r="AF13" s="9" t="s">
        <v>6</v>
      </c>
      <c r="AG13" s="9" t="s">
        <v>6</v>
      </c>
      <c r="AH13" s="9" t="s">
        <v>6</v>
      </c>
      <c r="AI13" s="374" t="s">
        <v>6</v>
      </c>
      <c r="AJ13" s="374" t="s">
        <v>6</v>
      </c>
      <c r="AK13" s="9">
        <f>SUM(AK15:AK26)</f>
        <v>357</v>
      </c>
      <c r="AL13" s="6" t="s">
        <v>5</v>
      </c>
      <c r="AM13" s="9">
        <f>SUM(AM15:AM26)</f>
        <v>360</v>
      </c>
      <c r="AN13" s="9">
        <f>SUM(AN15:AN26)</f>
        <v>23452</v>
      </c>
      <c r="AO13" s="9">
        <f>SUM(AO15:AO26)</f>
        <v>22194</v>
      </c>
      <c r="AP13" s="325">
        <v>50.68620458622404</v>
      </c>
      <c r="AQ13" s="325">
        <v>47.56638590625602</v>
      </c>
      <c r="AR13" s="9">
        <f>SUM(AR15:AR26)</f>
        <v>416</v>
      </c>
      <c r="AS13" s="6" t="s">
        <v>5</v>
      </c>
      <c r="AT13" s="9">
        <f>SUM(AT15:AT26)</f>
        <v>416</v>
      </c>
      <c r="AU13" s="9">
        <f>SUM(AU15:AU26)</f>
        <v>47037</v>
      </c>
      <c r="AV13" s="9">
        <f>SUM(AV15:AV26)</f>
        <v>47992</v>
      </c>
      <c r="AW13" s="325">
        <v>75.35927712001538</v>
      </c>
      <c r="AX13" s="325">
        <v>76.89670090208458</v>
      </c>
      <c r="AY13" s="7"/>
    </row>
    <row r="14" spans="1:50" ht="15" customHeight="1">
      <c r="A14" s="295"/>
      <c r="B14" s="186"/>
      <c r="C14" s="156"/>
      <c r="D14" s="55"/>
      <c r="E14" s="55"/>
      <c r="F14" s="55"/>
      <c r="G14" s="156"/>
      <c r="H14" s="156"/>
      <c r="I14" s="358"/>
      <c r="J14" s="156"/>
      <c r="K14" s="358"/>
      <c r="L14" s="156"/>
      <c r="M14" s="156"/>
      <c r="N14" s="156"/>
      <c r="O14" s="156"/>
      <c r="P14" s="358"/>
      <c r="Q14" s="156"/>
      <c r="R14" s="358"/>
      <c r="S14" s="359"/>
      <c r="T14" s="359"/>
      <c r="U14" s="156"/>
      <c r="V14" s="156"/>
      <c r="W14" s="358"/>
      <c r="X14" s="156"/>
      <c r="Y14" s="358"/>
      <c r="Z14" s="359"/>
      <c r="AA14" s="359"/>
      <c r="AB14" s="156"/>
      <c r="AC14" s="156"/>
      <c r="AD14" s="166"/>
      <c r="AE14" s="166"/>
      <c r="AF14" s="166"/>
      <c r="AG14" s="166"/>
      <c r="AH14" s="166"/>
      <c r="AI14" s="166"/>
      <c r="AJ14" s="166"/>
      <c r="AK14" s="358"/>
      <c r="AL14" s="156"/>
      <c r="AM14" s="358"/>
      <c r="AN14" s="359"/>
      <c r="AO14" s="359"/>
      <c r="AP14" s="156"/>
      <c r="AQ14" s="156"/>
      <c r="AR14" s="358"/>
      <c r="AS14" s="156"/>
      <c r="AT14" s="358"/>
      <c r="AU14" s="359"/>
      <c r="AV14" s="359"/>
      <c r="AW14" s="156"/>
      <c r="AX14" s="156"/>
    </row>
    <row r="15" spans="1:50" s="18" customFormat="1" ht="24.75" customHeight="1">
      <c r="A15" s="295" t="s">
        <v>422</v>
      </c>
      <c r="B15" s="360">
        <v>622</v>
      </c>
      <c r="C15" s="55" t="s">
        <v>5</v>
      </c>
      <c r="D15" s="360">
        <v>623</v>
      </c>
      <c r="E15" s="55">
        <v>96798</v>
      </c>
      <c r="F15" s="55">
        <v>99794</v>
      </c>
      <c r="G15" s="361">
        <v>56.89047182452923</v>
      </c>
      <c r="H15" s="361">
        <v>58.581743469327854</v>
      </c>
      <c r="I15" s="360">
        <v>328</v>
      </c>
      <c r="J15" s="55" t="s">
        <v>5</v>
      </c>
      <c r="K15" s="360">
        <v>328</v>
      </c>
      <c r="L15" s="224">
        <v>73557</v>
      </c>
      <c r="M15" s="224">
        <v>75393</v>
      </c>
      <c r="N15" s="362">
        <v>59.13940456186334</v>
      </c>
      <c r="O15" s="363">
        <v>60.63747647465697</v>
      </c>
      <c r="P15" s="360">
        <v>30</v>
      </c>
      <c r="Q15" s="55" t="s">
        <v>5</v>
      </c>
      <c r="R15" s="360">
        <v>30</v>
      </c>
      <c r="S15" s="224">
        <v>2842</v>
      </c>
      <c r="T15" s="224">
        <v>3245</v>
      </c>
      <c r="U15" s="362">
        <v>32.89351851851852</v>
      </c>
      <c r="V15" s="362">
        <v>37.557870370370374</v>
      </c>
      <c r="W15" s="360">
        <v>90</v>
      </c>
      <c r="X15" s="55" t="s">
        <v>5</v>
      </c>
      <c r="Y15" s="360">
        <v>90</v>
      </c>
      <c r="Z15" s="224">
        <v>6309</v>
      </c>
      <c r="AA15" s="224">
        <v>6406</v>
      </c>
      <c r="AB15" s="362">
        <v>32.89351851851852</v>
      </c>
      <c r="AC15" s="362">
        <v>37.557870370370374</v>
      </c>
      <c r="AD15" s="143" t="s">
        <v>6</v>
      </c>
      <c r="AE15" s="140" t="s">
        <v>5</v>
      </c>
      <c r="AF15" s="143" t="s">
        <v>6</v>
      </c>
      <c r="AG15" s="144" t="s">
        <v>6</v>
      </c>
      <c r="AH15" s="144" t="s">
        <v>6</v>
      </c>
      <c r="AI15" s="145" t="s">
        <v>6</v>
      </c>
      <c r="AJ15" s="145" t="s">
        <v>6</v>
      </c>
      <c r="AK15" s="360">
        <v>29</v>
      </c>
      <c r="AL15" s="55" t="s">
        <v>5</v>
      </c>
      <c r="AM15" s="360">
        <v>30</v>
      </c>
      <c r="AN15" s="224">
        <v>1687</v>
      </c>
      <c r="AO15" s="224">
        <v>1546</v>
      </c>
      <c r="AP15" s="362">
        <v>43.81818181818182</v>
      </c>
      <c r="AQ15" s="362">
        <v>38.81496359527994</v>
      </c>
      <c r="AR15" s="360">
        <v>30</v>
      </c>
      <c r="AS15" s="104" t="s">
        <v>5</v>
      </c>
      <c r="AT15" s="360">
        <v>30</v>
      </c>
      <c r="AU15" s="224">
        <v>4014</v>
      </c>
      <c r="AV15" s="224">
        <v>4010</v>
      </c>
      <c r="AW15" s="362">
        <v>89.2</v>
      </c>
      <c r="AX15" s="362">
        <v>89.11111111111111</v>
      </c>
    </row>
    <row r="16" spans="1:50" s="18" customFormat="1" ht="24.75" customHeight="1">
      <c r="A16" s="450" t="s">
        <v>543</v>
      </c>
      <c r="B16" s="360">
        <v>646</v>
      </c>
      <c r="C16" s="55" t="s">
        <v>5</v>
      </c>
      <c r="D16" s="360">
        <v>646</v>
      </c>
      <c r="E16" s="55">
        <v>108917</v>
      </c>
      <c r="F16" s="55">
        <v>107831</v>
      </c>
      <c r="G16" s="361">
        <v>63.62420263102554</v>
      </c>
      <c r="H16" s="361">
        <v>62.96516890017809</v>
      </c>
      <c r="I16" s="360">
        <v>341</v>
      </c>
      <c r="J16" s="55" t="s">
        <v>5</v>
      </c>
      <c r="K16" s="360">
        <v>341</v>
      </c>
      <c r="L16" s="224">
        <v>82213</v>
      </c>
      <c r="M16" s="224">
        <v>79285</v>
      </c>
      <c r="N16" s="362">
        <v>66.55629675204818</v>
      </c>
      <c r="O16" s="363">
        <v>64.15111132687656</v>
      </c>
      <c r="P16" s="360">
        <v>31</v>
      </c>
      <c r="Q16" s="55" t="s">
        <v>5</v>
      </c>
      <c r="R16" s="360">
        <v>31</v>
      </c>
      <c r="S16" s="224">
        <v>4841</v>
      </c>
      <c r="T16" s="224">
        <v>5027</v>
      </c>
      <c r="U16" s="362">
        <v>54.22267025089605</v>
      </c>
      <c r="V16" s="362">
        <v>56.306003584229394</v>
      </c>
      <c r="W16" s="360">
        <v>93</v>
      </c>
      <c r="X16" s="55" t="s">
        <v>5</v>
      </c>
      <c r="Y16" s="360">
        <v>93</v>
      </c>
      <c r="Z16" s="224">
        <v>6519</v>
      </c>
      <c r="AA16" s="224">
        <v>7333</v>
      </c>
      <c r="AB16" s="362">
        <v>54.22267025089605</v>
      </c>
      <c r="AC16" s="362">
        <v>56.306003584229394</v>
      </c>
      <c r="AD16" s="143" t="s">
        <v>6</v>
      </c>
      <c r="AE16" s="140" t="s">
        <v>5</v>
      </c>
      <c r="AF16" s="143" t="s">
        <v>6</v>
      </c>
      <c r="AG16" s="144" t="s">
        <v>6</v>
      </c>
      <c r="AH16" s="144" t="s">
        <v>6</v>
      </c>
      <c r="AI16" s="145" t="s">
        <v>6</v>
      </c>
      <c r="AJ16" s="145" t="s">
        <v>6</v>
      </c>
      <c r="AK16" s="360">
        <v>31</v>
      </c>
      <c r="AL16" s="55" t="s">
        <v>5</v>
      </c>
      <c r="AM16" s="360">
        <v>31</v>
      </c>
      <c r="AN16" s="224">
        <v>2268</v>
      </c>
      <c r="AO16" s="224">
        <v>1984</v>
      </c>
      <c r="AP16" s="362">
        <v>55.00848896434635</v>
      </c>
      <c r="AQ16" s="362">
        <v>48.1203007518797</v>
      </c>
      <c r="AR16" s="360">
        <v>31</v>
      </c>
      <c r="AS16" s="104" t="s">
        <v>5</v>
      </c>
      <c r="AT16" s="360">
        <v>31</v>
      </c>
      <c r="AU16" s="224">
        <v>3732</v>
      </c>
      <c r="AV16" s="224">
        <v>3929</v>
      </c>
      <c r="AW16" s="362">
        <v>80.25806451612904</v>
      </c>
      <c r="AX16" s="362">
        <v>84.49462365591398</v>
      </c>
    </row>
    <row r="17" spans="1:50" s="18" customFormat="1" ht="24.75" customHeight="1">
      <c r="A17" s="450" t="s">
        <v>544</v>
      </c>
      <c r="B17" s="360">
        <v>628</v>
      </c>
      <c r="C17" s="55" t="s">
        <v>5</v>
      </c>
      <c r="D17" s="360">
        <v>629</v>
      </c>
      <c r="E17" s="55">
        <v>110978</v>
      </c>
      <c r="F17" s="55">
        <v>111378</v>
      </c>
      <c r="G17" s="361">
        <v>65.80802779902632</v>
      </c>
      <c r="H17" s="361">
        <v>65.99200118500963</v>
      </c>
      <c r="I17" s="360">
        <v>328</v>
      </c>
      <c r="J17" s="55" t="s">
        <v>5</v>
      </c>
      <c r="K17" s="360">
        <v>328</v>
      </c>
      <c r="L17" s="224">
        <v>81568</v>
      </c>
      <c r="M17" s="224">
        <v>81270</v>
      </c>
      <c r="N17" s="362">
        <v>66.79878797805257</v>
      </c>
      <c r="O17" s="363">
        <v>67.61681309904152</v>
      </c>
      <c r="P17" s="360">
        <v>30</v>
      </c>
      <c r="Q17" s="55" t="s">
        <v>5</v>
      </c>
      <c r="R17" s="360">
        <v>30</v>
      </c>
      <c r="S17" s="224">
        <v>6571</v>
      </c>
      <c r="T17" s="224">
        <v>5972</v>
      </c>
      <c r="U17" s="362">
        <v>76.0620442180808</v>
      </c>
      <c r="V17" s="362">
        <v>56.50487274103511</v>
      </c>
      <c r="W17" s="360">
        <v>89</v>
      </c>
      <c r="X17" s="55" t="s">
        <v>5</v>
      </c>
      <c r="Y17" s="360">
        <v>89</v>
      </c>
      <c r="Z17" s="224">
        <v>6643</v>
      </c>
      <c r="AA17" s="224">
        <v>6809</v>
      </c>
      <c r="AB17" s="362">
        <v>76.0620442180808</v>
      </c>
      <c r="AC17" s="362">
        <v>56.50487274103511</v>
      </c>
      <c r="AD17" s="143" t="s">
        <v>6</v>
      </c>
      <c r="AE17" s="140" t="s">
        <v>5</v>
      </c>
      <c r="AF17" s="143" t="s">
        <v>6</v>
      </c>
      <c r="AG17" s="144" t="s">
        <v>6</v>
      </c>
      <c r="AH17" s="144" t="s">
        <v>6</v>
      </c>
      <c r="AI17" s="145" t="s">
        <v>6</v>
      </c>
      <c r="AJ17" s="145" t="s">
        <v>6</v>
      </c>
      <c r="AK17" s="360">
        <v>29</v>
      </c>
      <c r="AL17" s="55" t="s">
        <v>5</v>
      </c>
      <c r="AM17" s="360">
        <v>30</v>
      </c>
      <c r="AN17" s="224">
        <v>2217</v>
      </c>
      <c r="AO17" s="224">
        <v>2236</v>
      </c>
      <c r="AP17" s="362">
        <v>60.3265306122449</v>
      </c>
      <c r="AQ17" s="362">
        <v>58.826624572480924</v>
      </c>
      <c r="AR17" s="360">
        <v>36</v>
      </c>
      <c r="AS17" s="104" t="s">
        <v>5</v>
      </c>
      <c r="AT17" s="360">
        <v>36</v>
      </c>
      <c r="AU17" s="224">
        <v>4293</v>
      </c>
      <c r="AV17" s="224">
        <v>4237</v>
      </c>
      <c r="AW17" s="362">
        <v>79.5</v>
      </c>
      <c r="AX17" s="362">
        <v>78.46296296296296</v>
      </c>
    </row>
    <row r="18" spans="1:50" s="18" customFormat="1" ht="24.75" customHeight="1">
      <c r="A18" s="450" t="s">
        <v>545</v>
      </c>
      <c r="B18" s="360">
        <v>649</v>
      </c>
      <c r="C18" s="55" t="s">
        <v>5</v>
      </c>
      <c r="D18" s="360">
        <v>650</v>
      </c>
      <c r="E18" s="55">
        <v>108506</v>
      </c>
      <c r="F18" s="55">
        <v>109521</v>
      </c>
      <c r="G18" s="361">
        <v>63.305717619603264</v>
      </c>
      <c r="H18" s="361">
        <v>63.84649465424571</v>
      </c>
      <c r="I18" s="360">
        <v>341</v>
      </c>
      <c r="J18" s="55" t="s">
        <v>5</v>
      </c>
      <c r="K18" s="360">
        <v>341</v>
      </c>
      <c r="L18" s="224">
        <v>79650</v>
      </c>
      <c r="M18" s="224">
        <v>79474</v>
      </c>
      <c r="N18" s="362">
        <v>64.66724581672337</v>
      </c>
      <c r="O18" s="363">
        <v>64.52225731288513</v>
      </c>
      <c r="P18" s="360">
        <v>31</v>
      </c>
      <c r="Q18" s="55" t="s">
        <v>5</v>
      </c>
      <c r="R18" s="360">
        <v>31</v>
      </c>
      <c r="S18" s="224">
        <v>5984</v>
      </c>
      <c r="T18" s="224">
        <v>5554</v>
      </c>
      <c r="U18" s="362">
        <v>67.02508960573476</v>
      </c>
      <c r="V18" s="362">
        <v>62.20878136200717</v>
      </c>
      <c r="W18" s="360">
        <v>92</v>
      </c>
      <c r="X18" s="55" t="s">
        <v>5</v>
      </c>
      <c r="Y18" s="360">
        <v>92</v>
      </c>
      <c r="Z18" s="224">
        <v>6069</v>
      </c>
      <c r="AA18" s="224">
        <v>6666</v>
      </c>
      <c r="AB18" s="362">
        <v>67.02508960573476</v>
      </c>
      <c r="AC18" s="362">
        <v>62.20878136200717</v>
      </c>
      <c r="AD18" s="143" t="s">
        <v>6</v>
      </c>
      <c r="AE18" s="140" t="s">
        <v>5</v>
      </c>
      <c r="AF18" s="143" t="s">
        <v>6</v>
      </c>
      <c r="AG18" s="144" t="s">
        <v>6</v>
      </c>
      <c r="AH18" s="144" t="s">
        <v>6</v>
      </c>
      <c r="AI18" s="145" t="s">
        <v>6</v>
      </c>
      <c r="AJ18" s="145" t="s">
        <v>6</v>
      </c>
      <c r="AK18" s="360">
        <v>30</v>
      </c>
      <c r="AL18" s="55" t="s">
        <v>5</v>
      </c>
      <c r="AM18" s="360">
        <v>31</v>
      </c>
      <c r="AN18" s="224">
        <v>2030</v>
      </c>
      <c r="AO18" s="224">
        <v>2220</v>
      </c>
      <c r="AP18" s="362">
        <v>50.877192982456144</v>
      </c>
      <c r="AQ18" s="362">
        <v>53.8442881397041</v>
      </c>
      <c r="AR18" s="360">
        <v>36</v>
      </c>
      <c r="AS18" s="104" t="s">
        <v>5</v>
      </c>
      <c r="AT18" s="360">
        <v>36</v>
      </c>
      <c r="AU18" s="224">
        <v>4084</v>
      </c>
      <c r="AV18" s="224">
        <v>3981</v>
      </c>
      <c r="AW18" s="362">
        <v>75.62962962962962</v>
      </c>
      <c r="AX18" s="362">
        <v>73.72222222222223</v>
      </c>
    </row>
    <row r="19" spans="1:50" s="18" customFormat="1" ht="24.75" customHeight="1">
      <c r="A19" s="450" t="s">
        <v>546</v>
      </c>
      <c r="B19" s="360">
        <v>650</v>
      </c>
      <c r="C19" s="55" t="s">
        <v>5</v>
      </c>
      <c r="D19" s="360">
        <v>652</v>
      </c>
      <c r="E19" s="55">
        <v>115723</v>
      </c>
      <c r="F19" s="55">
        <v>115776</v>
      </c>
      <c r="G19" s="361">
        <v>67.12432062459035</v>
      </c>
      <c r="H19" s="361">
        <v>67.06092920072057</v>
      </c>
      <c r="I19" s="360">
        <v>339</v>
      </c>
      <c r="J19" s="55" t="s">
        <v>5</v>
      </c>
      <c r="K19" s="360">
        <v>340</v>
      </c>
      <c r="L19" s="224">
        <v>82990</v>
      </c>
      <c r="M19" s="224">
        <v>82212</v>
      </c>
      <c r="N19" s="362">
        <v>67.1646622748094</v>
      </c>
      <c r="O19" s="363">
        <v>66.3567242965761</v>
      </c>
      <c r="P19" s="360">
        <v>31</v>
      </c>
      <c r="Q19" s="55" t="s">
        <v>5</v>
      </c>
      <c r="R19" s="360">
        <v>31</v>
      </c>
      <c r="S19" s="224">
        <v>6480</v>
      </c>
      <c r="T19" s="224">
        <v>6188</v>
      </c>
      <c r="U19" s="362">
        <v>71.08380868802107</v>
      </c>
      <c r="V19" s="362">
        <v>69.3100358422939</v>
      </c>
      <c r="W19" s="360">
        <v>91</v>
      </c>
      <c r="X19" s="55" t="s">
        <v>5</v>
      </c>
      <c r="Y19" s="360">
        <v>92</v>
      </c>
      <c r="Z19" s="224">
        <v>6413</v>
      </c>
      <c r="AA19" s="224">
        <v>6725</v>
      </c>
      <c r="AB19" s="362">
        <v>71.08380868802107</v>
      </c>
      <c r="AC19" s="362">
        <v>69.3100358422939</v>
      </c>
      <c r="AD19" s="143" t="s">
        <v>6</v>
      </c>
      <c r="AE19" s="140" t="s">
        <v>5</v>
      </c>
      <c r="AF19" s="143" t="s">
        <v>6</v>
      </c>
      <c r="AG19" s="144" t="s">
        <v>6</v>
      </c>
      <c r="AH19" s="144" t="s">
        <v>6</v>
      </c>
      <c r="AI19" s="145" t="s">
        <v>6</v>
      </c>
      <c r="AJ19" s="145" t="s">
        <v>6</v>
      </c>
      <c r="AK19" s="360">
        <v>31</v>
      </c>
      <c r="AL19" s="55" t="s">
        <v>5</v>
      </c>
      <c r="AM19" s="360">
        <v>31</v>
      </c>
      <c r="AN19" s="224">
        <v>2132</v>
      </c>
      <c r="AO19" s="224">
        <v>2290</v>
      </c>
      <c r="AP19" s="362">
        <v>51.81044957472661</v>
      </c>
      <c r="AQ19" s="362">
        <v>55.663587749149244</v>
      </c>
      <c r="AR19" s="360">
        <v>39</v>
      </c>
      <c r="AS19" s="104" t="s">
        <v>5</v>
      </c>
      <c r="AT19" s="360">
        <v>40</v>
      </c>
      <c r="AU19" s="224">
        <v>4107</v>
      </c>
      <c r="AV19" s="224">
        <v>4580</v>
      </c>
      <c r="AW19" s="362">
        <v>70.2051282051282</v>
      </c>
      <c r="AX19" s="362">
        <v>76.33333333333333</v>
      </c>
    </row>
    <row r="20" spans="1:50" s="18" customFormat="1" ht="24.75" customHeight="1">
      <c r="A20" s="450" t="s">
        <v>547</v>
      </c>
      <c r="B20" s="360">
        <v>625</v>
      </c>
      <c r="C20" s="55" t="s">
        <v>5</v>
      </c>
      <c r="D20" s="360">
        <v>626</v>
      </c>
      <c r="E20" s="55">
        <v>112877</v>
      </c>
      <c r="F20" s="55">
        <v>111138</v>
      </c>
      <c r="G20" s="361">
        <v>68.32830905943172</v>
      </c>
      <c r="H20" s="361">
        <v>66.93044263775971</v>
      </c>
      <c r="I20" s="360">
        <v>327</v>
      </c>
      <c r="J20" s="55" t="s">
        <v>5</v>
      </c>
      <c r="K20" s="360">
        <v>328</v>
      </c>
      <c r="L20" s="224">
        <v>83270</v>
      </c>
      <c r="M20" s="224">
        <v>81288</v>
      </c>
      <c r="N20" s="362">
        <v>70.03658690441145</v>
      </c>
      <c r="O20" s="363">
        <v>68.07527070823807</v>
      </c>
      <c r="P20" s="360">
        <v>29</v>
      </c>
      <c r="Q20" s="55" t="s">
        <v>5</v>
      </c>
      <c r="R20" s="360">
        <v>29</v>
      </c>
      <c r="S20" s="224">
        <v>6024</v>
      </c>
      <c r="T20" s="224">
        <v>5713</v>
      </c>
      <c r="U20" s="362">
        <v>72.12643678160919</v>
      </c>
      <c r="V20" s="362">
        <v>66.12268518518518</v>
      </c>
      <c r="W20" s="360">
        <v>87</v>
      </c>
      <c r="X20" s="55" t="s">
        <v>5</v>
      </c>
      <c r="Y20" s="360">
        <v>86</v>
      </c>
      <c r="Z20" s="224">
        <v>6807</v>
      </c>
      <c r="AA20" s="224">
        <v>7260</v>
      </c>
      <c r="AB20" s="362">
        <v>72.12643678160919</v>
      </c>
      <c r="AC20" s="362">
        <v>66.12268518518518</v>
      </c>
      <c r="AD20" s="143" t="s">
        <v>6</v>
      </c>
      <c r="AE20" s="140" t="s">
        <v>5</v>
      </c>
      <c r="AF20" s="143" t="s">
        <v>6</v>
      </c>
      <c r="AG20" s="144" t="s">
        <v>6</v>
      </c>
      <c r="AH20" s="144" t="s">
        <v>6</v>
      </c>
      <c r="AI20" s="145" t="s">
        <v>6</v>
      </c>
      <c r="AJ20" s="145" t="s">
        <v>6</v>
      </c>
      <c r="AK20" s="360">
        <v>30</v>
      </c>
      <c r="AL20" s="55" t="s">
        <v>5</v>
      </c>
      <c r="AM20" s="360">
        <v>30</v>
      </c>
      <c r="AN20" s="224">
        <v>2490</v>
      </c>
      <c r="AO20" s="224">
        <v>2160</v>
      </c>
      <c r="AP20" s="362">
        <v>62.62575452716298</v>
      </c>
      <c r="AQ20" s="362">
        <v>54.339622641509436</v>
      </c>
      <c r="AR20" s="360">
        <v>39</v>
      </c>
      <c r="AS20" s="104" t="s">
        <v>5</v>
      </c>
      <c r="AT20" s="360">
        <v>39</v>
      </c>
      <c r="AU20" s="224">
        <v>3938</v>
      </c>
      <c r="AV20" s="224">
        <v>4081</v>
      </c>
      <c r="AW20" s="362">
        <v>67.31623931623932</v>
      </c>
      <c r="AX20" s="362">
        <v>69.76068376068376</v>
      </c>
    </row>
    <row r="21" spans="1:50" s="18" customFormat="1" ht="24.75" customHeight="1">
      <c r="A21" s="450" t="s">
        <v>548</v>
      </c>
      <c r="B21" s="360">
        <v>663</v>
      </c>
      <c r="C21" s="55" t="s">
        <v>5</v>
      </c>
      <c r="D21" s="360">
        <v>663</v>
      </c>
      <c r="E21" s="55">
        <v>126152</v>
      </c>
      <c r="F21" s="55">
        <v>125213</v>
      </c>
      <c r="G21" s="361">
        <v>72.04116246266653</v>
      </c>
      <c r="H21" s="361">
        <v>71.66207855683437</v>
      </c>
      <c r="I21" s="360">
        <v>341</v>
      </c>
      <c r="J21" s="55" t="s">
        <v>5</v>
      </c>
      <c r="K21" s="360">
        <v>341</v>
      </c>
      <c r="L21" s="224">
        <v>92914</v>
      </c>
      <c r="M21" s="224">
        <v>90960</v>
      </c>
      <c r="N21" s="362">
        <v>73.91079539578875</v>
      </c>
      <c r="O21" s="363">
        <v>72.8799435933594</v>
      </c>
      <c r="P21" s="360">
        <v>31</v>
      </c>
      <c r="Q21" s="55" t="s">
        <v>5</v>
      </c>
      <c r="R21" s="360">
        <v>31</v>
      </c>
      <c r="S21" s="224">
        <v>6173</v>
      </c>
      <c r="T21" s="224">
        <v>5699</v>
      </c>
      <c r="U21" s="362">
        <v>69.7750649937832</v>
      </c>
      <c r="V21" s="362">
        <v>60.83475661827498</v>
      </c>
      <c r="W21" s="360">
        <v>93</v>
      </c>
      <c r="X21" s="55" t="s">
        <v>5</v>
      </c>
      <c r="Y21" s="360">
        <v>93</v>
      </c>
      <c r="Z21" s="224">
        <v>8010</v>
      </c>
      <c r="AA21" s="224">
        <v>8669</v>
      </c>
      <c r="AB21" s="362">
        <v>69.7750649937832</v>
      </c>
      <c r="AC21" s="362">
        <v>60.83475661827498</v>
      </c>
      <c r="AD21" s="143" t="s">
        <v>6</v>
      </c>
      <c r="AE21" s="140" t="s">
        <v>5</v>
      </c>
      <c r="AF21" s="143" t="s">
        <v>6</v>
      </c>
      <c r="AG21" s="144" t="s">
        <v>6</v>
      </c>
      <c r="AH21" s="144" t="s">
        <v>6</v>
      </c>
      <c r="AI21" s="145" t="s">
        <v>6</v>
      </c>
      <c r="AJ21" s="145" t="s">
        <v>6</v>
      </c>
      <c r="AK21" s="360">
        <v>31</v>
      </c>
      <c r="AL21" s="55" t="s">
        <v>5</v>
      </c>
      <c r="AM21" s="360">
        <v>31</v>
      </c>
      <c r="AN21" s="224">
        <v>2551</v>
      </c>
      <c r="AO21" s="224">
        <v>2462</v>
      </c>
      <c r="AP21" s="362">
        <v>65.19294658829543</v>
      </c>
      <c r="AQ21" s="362">
        <v>62.91847687196525</v>
      </c>
      <c r="AR21" s="360">
        <v>48</v>
      </c>
      <c r="AS21" s="104" t="s">
        <v>5</v>
      </c>
      <c r="AT21" s="360">
        <v>48</v>
      </c>
      <c r="AU21" s="224">
        <v>4957</v>
      </c>
      <c r="AV21" s="224">
        <v>4979</v>
      </c>
      <c r="AW21" s="362">
        <v>68.84722222222223</v>
      </c>
      <c r="AX21" s="362">
        <v>69.15277777777777</v>
      </c>
    </row>
    <row r="22" spans="1:50" s="18" customFormat="1" ht="24.75" customHeight="1">
      <c r="A22" s="450" t="s">
        <v>549</v>
      </c>
      <c r="B22" s="360">
        <v>630</v>
      </c>
      <c r="C22" s="55" t="s">
        <v>5</v>
      </c>
      <c r="D22" s="360">
        <v>631</v>
      </c>
      <c r="E22" s="55">
        <v>120461</v>
      </c>
      <c r="F22" s="55">
        <v>119335</v>
      </c>
      <c r="G22" s="361">
        <v>77.86899552027512</v>
      </c>
      <c r="H22" s="361">
        <v>76.94812522165265</v>
      </c>
      <c r="I22" s="360">
        <v>329</v>
      </c>
      <c r="J22" s="55" t="s">
        <v>5</v>
      </c>
      <c r="K22" s="360">
        <v>330</v>
      </c>
      <c r="L22" s="224">
        <v>90459</v>
      </c>
      <c r="M22" s="224">
        <v>89088</v>
      </c>
      <c r="N22" s="362">
        <v>83.73197326767499</v>
      </c>
      <c r="O22" s="363">
        <v>82.21559815059202</v>
      </c>
      <c r="P22" s="360">
        <v>30</v>
      </c>
      <c r="Q22" s="55" t="s">
        <v>5</v>
      </c>
      <c r="R22" s="360">
        <v>30</v>
      </c>
      <c r="S22" s="224">
        <v>3860</v>
      </c>
      <c r="T22" s="224">
        <v>4059</v>
      </c>
      <c r="U22" s="362">
        <v>45.577990317629</v>
      </c>
      <c r="V22" s="362">
        <v>47.573839662447256</v>
      </c>
      <c r="W22" s="360">
        <v>90</v>
      </c>
      <c r="X22" s="55" t="s">
        <v>5</v>
      </c>
      <c r="Y22" s="360">
        <v>90</v>
      </c>
      <c r="Z22" s="224">
        <v>8383</v>
      </c>
      <c r="AA22" s="224">
        <v>8505</v>
      </c>
      <c r="AB22" s="362">
        <v>45.577990317629</v>
      </c>
      <c r="AC22" s="362">
        <v>47.573839662447256</v>
      </c>
      <c r="AD22" s="143" t="s">
        <v>6</v>
      </c>
      <c r="AE22" s="140" t="s">
        <v>5</v>
      </c>
      <c r="AF22" s="143" t="s">
        <v>6</v>
      </c>
      <c r="AG22" s="144" t="s">
        <v>6</v>
      </c>
      <c r="AH22" s="144" t="s">
        <v>6</v>
      </c>
      <c r="AI22" s="145" t="s">
        <v>6</v>
      </c>
      <c r="AJ22" s="145" t="s">
        <v>6</v>
      </c>
      <c r="AK22" s="360">
        <v>30</v>
      </c>
      <c r="AL22" s="55" t="s">
        <v>5</v>
      </c>
      <c r="AM22" s="360">
        <v>30</v>
      </c>
      <c r="AN22" s="224">
        <v>2282</v>
      </c>
      <c r="AO22" s="224">
        <v>1977</v>
      </c>
      <c r="AP22" s="362">
        <v>57.29349736379613</v>
      </c>
      <c r="AQ22" s="362">
        <v>49.63595279939744</v>
      </c>
      <c r="AR22" s="360">
        <v>36</v>
      </c>
      <c r="AS22" s="104" t="s">
        <v>5</v>
      </c>
      <c r="AT22" s="360">
        <v>36</v>
      </c>
      <c r="AU22" s="224">
        <v>4319</v>
      </c>
      <c r="AV22" s="224">
        <v>4369</v>
      </c>
      <c r="AW22" s="362">
        <v>79.98148148148148</v>
      </c>
      <c r="AX22" s="362">
        <v>80.9074074074074</v>
      </c>
    </row>
    <row r="23" spans="1:50" s="18" customFormat="1" ht="24.75" customHeight="1">
      <c r="A23" s="450" t="s">
        <v>550</v>
      </c>
      <c r="B23" s="360">
        <v>623</v>
      </c>
      <c r="C23" s="55" t="s">
        <v>5</v>
      </c>
      <c r="D23" s="360">
        <v>620</v>
      </c>
      <c r="E23" s="55">
        <v>95330</v>
      </c>
      <c r="F23" s="55">
        <v>102874</v>
      </c>
      <c r="G23" s="361">
        <v>62.204328789648486</v>
      </c>
      <c r="H23" s="361">
        <v>67.18740815726741</v>
      </c>
      <c r="I23" s="360">
        <v>330</v>
      </c>
      <c r="J23" s="55" t="s">
        <v>5</v>
      </c>
      <c r="K23" s="360">
        <v>327</v>
      </c>
      <c r="L23" s="224">
        <v>71697</v>
      </c>
      <c r="M23" s="224">
        <v>78348</v>
      </c>
      <c r="N23" s="362">
        <v>66.14541529434558</v>
      </c>
      <c r="O23" s="363">
        <v>72.69859238570673</v>
      </c>
      <c r="P23" s="360">
        <v>28</v>
      </c>
      <c r="Q23" s="55" t="s">
        <v>5</v>
      </c>
      <c r="R23" s="360">
        <v>30</v>
      </c>
      <c r="S23" s="224">
        <v>3136</v>
      </c>
      <c r="T23" s="224">
        <v>3043</v>
      </c>
      <c r="U23" s="362">
        <v>40.14336917562724</v>
      </c>
      <c r="V23" s="362">
        <v>36.356033452807644</v>
      </c>
      <c r="W23" s="360">
        <v>87</v>
      </c>
      <c r="X23" s="55" t="s">
        <v>5</v>
      </c>
      <c r="Y23" s="360">
        <v>87</v>
      </c>
      <c r="Z23" s="224">
        <v>5959</v>
      </c>
      <c r="AA23" s="224">
        <v>5543</v>
      </c>
      <c r="AB23" s="362">
        <v>40.14336917562724</v>
      </c>
      <c r="AC23" s="362">
        <v>36.356033452807644</v>
      </c>
      <c r="AD23" s="143" t="s">
        <v>6</v>
      </c>
      <c r="AE23" s="140" t="s">
        <v>5</v>
      </c>
      <c r="AF23" s="143" t="s">
        <v>6</v>
      </c>
      <c r="AG23" s="144" t="s">
        <v>6</v>
      </c>
      <c r="AH23" s="144" t="s">
        <v>6</v>
      </c>
      <c r="AI23" s="145" t="s">
        <v>6</v>
      </c>
      <c r="AJ23" s="145" t="s">
        <v>6</v>
      </c>
      <c r="AK23" s="360">
        <v>28</v>
      </c>
      <c r="AL23" s="55" t="s">
        <v>5</v>
      </c>
      <c r="AM23" s="360">
        <v>28</v>
      </c>
      <c r="AN23" s="224">
        <v>1380</v>
      </c>
      <c r="AO23" s="224">
        <v>1269</v>
      </c>
      <c r="AP23" s="362">
        <v>38.961038961038966</v>
      </c>
      <c r="AQ23" s="362">
        <v>35.82721626199887</v>
      </c>
      <c r="AR23" s="360">
        <v>31</v>
      </c>
      <c r="AS23" s="104" t="s">
        <v>5</v>
      </c>
      <c r="AT23" s="360">
        <v>30</v>
      </c>
      <c r="AU23" s="224">
        <v>3078</v>
      </c>
      <c r="AV23" s="224">
        <v>2997</v>
      </c>
      <c r="AW23" s="362">
        <v>66.19354838709678</v>
      </c>
      <c r="AX23" s="362">
        <v>66.6</v>
      </c>
    </row>
    <row r="24" spans="1:50" s="18" customFormat="1" ht="24.75" customHeight="1">
      <c r="A24" s="295" t="s">
        <v>423</v>
      </c>
      <c r="B24" s="360">
        <v>644</v>
      </c>
      <c r="C24" s="55" t="s">
        <v>5</v>
      </c>
      <c r="D24" s="360">
        <v>645</v>
      </c>
      <c r="E24" s="55">
        <v>97013</v>
      </c>
      <c r="F24" s="55">
        <v>87698</v>
      </c>
      <c r="G24" s="361">
        <v>61.97171402289452</v>
      </c>
      <c r="H24" s="361">
        <v>55.80776744748414</v>
      </c>
      <c r="I24" s="360">
        <v>340</v>
      </c>
      <c r="J24" s="55" t="s">
        <v>5</v>
      </c>
      <c r="K24" s="360">
        <v>340</v>
      </c>
      <c r="L24" s="224">
        <v>73374</v>
      </c>
      <c r="M24" s="224">
        <v>64086</v>
      </c>
      <c r="N24" s="362">
        <v>66.78985599592201</v>
      </c>
      <c r="O24" s="363">
        <v>58.29603755048576</v>
      </c>
      <c r="P24" s="360">
        <v>29</v>
      </c>
      <c r="Q24" s="55" t="s">
        <v>5</v>
      </c>
      <c r="R24" s="360">
        <v>30</v>
      </c>
      <c r="S24" s="224">
        <v>2835</v>
      </c>
      <c r="T24" s="224">
        <v>2859</v>
      </c>
      <c r="U24" s="362">
        <v>35.03893214682981</v>
      </c>
      <c r="V24" s="362">
        <v>33.186302959953565</v>
      </c>
      <c r="W24" s="360">
        <v>90</v>
      </c>
      <c r="X24" s="55" t="s">
        <v>5</v>
      </c>
      <c r="Y24" s="360">
        <v>90</v>
      </c>
      <c r="Z24" s="224">
        <v>5485</v>
      </c>
      <c r="AA24" s="224">
        <v>5908</v>
      </c>
      <c r="AB24" s="362">
        <v>35.03893214682981</v>
      </c>
      <c r="AC24" s="362">
        <v>33.186302959953565</v>
      </c>
      <c r="AD24" s="143" t="s">
        <v>6</v>
      </c>
      <c r="AE24" s="140" t="s">
        <v>5</v>
      </c>
      <c r="AF24" s="143" t="s">
        <v>6</v>
      </c>
      <c r="AG24" s="144" t="s">
        <v>6</v>
      </c>
      <c r="AH24" s="144" t="s">
        <v>6</v>
      </c>
      <c r="AI24" s="145" t="s">
        <v>6</v>
      </c>
      <c r="AJ24" s="145" t="s">
        <v>6</v>
      </c>
      <c r="AK24" s="360">
        <v>31</v>
      </c>
      <c r="AL24" s="55" t="s">
        <v>5</v>
      </c>
      <c r="AM24" s="360">
        <v>31</v>
      </c>
      <c r="AN24" s="224">
        <v>1371</v>
      </c>
      <c r="AO24" s="224">
        <v>1143</v>
      </c>
      <c r="AP24" s="362">
        <v>34.974489795918366</v>
      </c>
      <c r="AQ24" s="362">
        <v>29.158163265306126</v>
      </c>
      <c r="AR24" s="360">
        <v>31</v>
      </c>
      <c r="AS24" s="104" t="s">
        <v>5</v>
      </c>
      <c r="AT24" s="360">
        <v>31</v>
      </c>
      <c r="AU24" s="224">
        <v>3022</v>
      </c>
      <c r="AV24" s="224">
        <v>3267</v>
      </c>
      <c r="AW24" s="362">
        <v>64.75251767730876</v>
      </c>
      <c r="AX24" s="362">
        <v>70.00214270409256</v>
      </c>
    </row>
    <row r="25" spans="1:50" s="18" customFormat="1" ht="24.75" customHeight="1">
      <c r="A25" s="450" t="s">
        <v>551</v>
      </c>
      <c r="B25" s="360">
        <v>579</v>
      </c>
      <c r="C25" s="55" t="s">
        <v>5</v>
      </c>
      <c r="D25" s="360">
        <v>578</v>
      </c>
      <c r="E25" s="55">
        <v>96616</v>
      </c>
      <c r="F25" s="55">
        <v>96381</v>
      </c>
      <c r="G25" s="361">
        <v>64.08936531521971</v>
      </c>
      <c r="H25" s="361">
        <v>63.80734856007945</v>
      </c>
      <c r="I25" s="360">
        <v>305</v>
      </c>
      <c r="J25" s="55" t="s">
        <v>5</v>
      </c>
      <c r="K25" s="360">
        <v>305</v>
      </c>
      <c r="L25" s="224">
        <v>71657</v>
      </c>
      <c r="M25" s="224">
        <v>71380</v>
      </c>
      <c r="N25" s="362">
        <v>66.15062220745172</v>
      </c>
      <c r="O25" s="363">
        <v>66.08219076626827</v>
      </c>
      <c r="P25" s="360">
        <v>26</v>
      </c>
      <c r="Q25" s="55" t="s">
        <v>5</v>
      </c>
      <c r="R25" s="360">
        <v>27</v>
      </c>
      <c r="S25" s="224">
        <v>3256</v>
      </c>
      <c r="T25" s="224">
        <v>3337</v>
      </c>
      <c r="U25" s="362">
        <v>43.822341857335125</v>
      </c>
      <c r="V25" s="362">
        <v>41.5929203539823</v>
      </c>
      <c r="W25" s="360">
        <v>84</v>
      </c>
      <c r="X25" s="55" t="s">
        <v>5</v>
      </c>
      <c r="Y25" s="360">
        <v>84</v>
      </c>
      <c r="Z25" s="224">
        <v>6776</v>
      </c>
      <c r="AA25" s="224">
        <v>6801</v>
      </c>
      <c r="AB25" s="362">
        <v>43.822341857335125</v>
      </c>
      <c r="AC25" s="362">
        <v>41.5929203539823</v>
      </c>
      <c r="AD25" s="143" t="s">
        <v>6</v>
      </c>
      <c r="AE25" s="140" t="s">
        <v>5</v>
      </c>
      <c r="AF25" s="143" t="s">
        <v>6</v>
      </c>
      <c r="AG25" s="144" t="s">
        <v>6</v>
      </c>
      <c r="AH25" s="144" t="s">
        <v>6</v>
      </c>
      <c r="AI25" s="145" t="s">
        <v>6</v>
      </c>
      <c r="AJ25" s="145" t="s">
        <v>6</v>
      </c>
      <c r="AK25" s="360">
        <v>27</v>
      </c>
      <c r="AL25" s="55" t="s">
        <v>5</v>
      </c>
      <c r="AM25" s="360">
        <v>27</v>
      </c>
      <c r="AN25" s="224">
        <v>1220</v>
      </c>
      <c r="AO25" s="224">
        <v>1224</v>
      </c>
      <c r="AP25" s="362">
        <v>35.86125808348031</v>
      </c>
      <c r="AQ25" s="362">
        <v>35.978835978835974</v>
      </c>
      <c r="AR25" s="360">
        <v>28</v>
      </c>
      <c r="AS25" s="104" t="s">
        <v>5</v>
      </c>
      <c r="AT25" s="360">
        <v>28</v>
      </c>
      <c r="AU25" s="224">
        <v>3411</v>
      </c>
      <c r="AV25" s="224">
        <v>3279</v>
      </c>
      <c r="AW25" s="362">
        <v>81.21428571428572</v>
      </c>
      <c r="AX25" s="362">
        <v>78.18311874105865</v>
      </c>
    </row>
    <row r="26" spans="1:50" s="18" customFormat="1" ht="24.75" customHeight="1">
      <c r="A26" s="451" t="s">
        <v>552</v>
      </c>
      <c r="B26" s="364">
        <v>648</v>
      </c>
      <c r="C26" s="152" t="s">
        <v>5</v>
      </c>
      <c r="D26" s="365">
        <v>649</v>
      </c>
      <c r="E26" s="153">
        <v>117911</v>
      </c>
      <c r="F26" s="153">
        <v>118243</v>
      </c>
      <c r="G26" s="366">
        <v>69.39982695805205</v>
      </c>
      <c r="H26" s="366">
        <v>69.55470588235293</v>
      </c>
      <c r="I26" s="367">
        <v>341</v>
      </c>
      <c r="J26" s="152" t="s">
        <v>5</v>
      </c>
      <c r="K26" s="367">
        <v>341</v>
      </c>
      <c r="L26" s="368">
        <v>87709</v>
      </c>
      <c r="M26" s="368">
        <v>87431</v>
      </c>
      <c r="N26" s="369">
        <v>71.6734900672534</v>
      </c>
      <c r="O26" s="363">
        <v>71.46675603655447</v>
      </c>
      <c r="P26" s="367">
        <v>31</v>
      </c>
      <c r="Q26" s="152" t="s">
        <v>5</v>
      </c>
      <c r="R26" s="367">
        <v>31</v>
      </c>
      <c r="S26" s="368">
        <v>3633</v>
      </c>
      <c r="T26" s="368">
        <v>3546</v>
      </c>
      <c r="U26" s="369">
        <v>41.51051188299817</v>
      </c>
      <c r="V26" s="369">
        <v>40.998959417273674</v>
      </c>
      <c r="W26" s="367">
        <v>91</v>
      </c>
      <c r="X26" s="152" t="s">
        <v>5</v>
      </c>
      <c r="Y26" s="367">
        <v>91</v>
      </c>
      <c r="Z26" s="368">
        <v>7953</v>
      </c>
      <c r="AA26" s="368">
        <v>8106</v>
      </c>
      <c r="AB26" s="369">
        <v>41.51051188299817</v>
      </c>
      <c r="AC26" s="369">
        <v>40.998959417273674</v>
      </c>
      <c r="AD26" s="148" t="s">
        <v>6</v>
      </c>
      <c r="AE26" s="58" t="s">
        <v>5</v>
      </c>
      <c r="AF26" s="148" t="s">
        <v>6</v>
      </c>
      <c r="AG26" s="149" t="s">
        <v>6</v>
      </c>
      <c r="AH26" s="149" t="s">
        <v>6</v>
      </c>
      <c r="AI26" s="150" t="s">
        <v>6</v>
      </c>
      <c r="AJ26" s="150" t="s">
        <v>6</v>
      </c>
      <c r="AK26" s="367">
        <v>30</v>
      </c>
      <c r="AL26" s="152" t="s">
        <v>5</v>
      </c>
      <c r="AM26" s="367">
        <v>30</v>
      </c>
      <c r="AN26" s="368">
        <v>1824</v>
      </c>
      <c r="AO26" s="368">
        <v>1683</v>
      </c>
      <c r="AP26" s="369">
        <v>48.25396825396825</v>
      </c>
      <c r="AQ26" s="369">
        <v>44.52380952380952</v>
      </c>
      <c r="AR26" s="367">
        <v>31</v>
      </c>
      <c r="AS26" s="151" t="s">
        <v>5</v>
      </c>
      <c r="AT26" s="367">
        <v>31</v>
      </c>
      <c r="AU26" s="368">
        <v>4082</v>
      </c>
      <c r="AV26" s="368">
        <v>4283</v>
      </c>
      <c r="AW26" s="369">
        <v>87.78494623655914</v>
      </c>
      <c r="AX26" s="369">
        <v>92.10752688172043</v>
      </c>
    </row>
    <row r="27" spans="1:50" ht="15" customHeight="1">
      <c r="A27" s="370"/>
      <c r="B27" s="154"/>
      <c r="C27" s="154"/>
      <c r="D27" s="154"/>
      <c r="E27" s="154"/>
      <c r="F27" s="154"/>
      <c r="G27" s="154"/>
      <c r="H27" s="154"/>
      <c r="I27" s="104"/>
      <c r="J27" s="371"/>
      <c r="K27" s="371"/>
      <c r="L27" s="371"/>
      <c r="M27" s="371"/>
      <c r="N27" s="371"/>
      <c r="O27" s="371"/>
      <c r="P27" s="154"/>
      <c r="Q27" s="154"/>
      <c r="R27" s="154"/>
      <c r="S27" s="154"/>
      <c r="T27" s="154"/>
      <c r="U27" s="155"/>
      <c r="V27" s="155"/>
      <c r="W27" s="604" t="s">
        <v>424</v>
      </c>
      <c r="X27" s="604"/>
      <c r="Y27" s="604"/>
      <c r="Z27" s="604"/>
      <c r="AA27" s="604"/>
      <c r="AB27" s="604"/>
      <c r="AC27" s="155"/>
      <c r="AD27" s="606" t="s">
        <v>443</v>
      </c>
      <c r="AE27" s="606"/>
      <c r="AF27" s="606"/>
      <c r="AG27" s="606"/>
      <c r="AH27" s="606"/>
      <c r="AI27" s="606"/>
      <c r="AJ27" s="18"/>
      <c r="AK27" s="104"/>
      <c r="AL27" s="18"/>
      <c r="AM27" s="18"/>
      <c r="AN27" s="18"/>
      <c r="AO27" s="18"/>
      <c r="AP27" s="18"/>
      <c r="AQ27" s="18"/>
      <c r="AR27" s="18" t="s">
        <v>425</v>
      </c>
      <c r="AS27" s="18"/>
      <c r="AT27" s="18"/>
      <c r="AU27" s="18"/>
      <c r="AV27" s="18"/>
      <c r="AW27" s="18"/>
      <c r="AX27" s="18"/>
    </row>
    <row r="28" spans="3:50" s="114" customFormat="1" ht="15" customHeight="1">
      <c r="C28" s="129"/>
      <c r="J28" s="120"/>
      <c r="K28" s="120"/>
      <c r="L28" s="120"/>
      <c r="M28" s="120"/>
      <c r="N28" s="120"/>
      <c r="O28" s="120"/>
      <c r="P28" s="129"/>
      <c r="Q28" s="129"/>
      <c r="R28" s="129"/>
      <c r="S28" s="129"/>
      <c r="T28" s="129"/>
      <c r="U28" s="130"/>
      <c r="V28" s="130"/>
      <c r="W28" s="605" t="s">
        <v>375</v>
      </c>
      <c r="X28" s="605"/>
      <c r="Y28" s="605"/>
      <c r="Z28" s="605"/>
      <c r="AA28" s="605"/>
      <c r="AB28" s="605"/>
      <c r="AC28" s="130"/>
      <c r="AD28" s="111"/>
      <c r="AE28" s="111"/>
      <c r="AF28" s="111"/>
      <c r="AG28" s="111"/>
      <c r="AH28" s="111"/>
      <c r="AI28" s="111"/>
      <c r="AJ28" s="111"/>
      <c r="AK28" s="120"/>
      <c r="AL28" s="111"/>
      <c r="AM28" s="111"/>
      <c r="AN28" s="111"/>
      <c r="AO28" s="111"/>
      <c r="AP28" s="111"/>
      <c r="AQ28" s="111"/>
      <c r="AW28" s="111"/>
      <c r="AX28" s="111"/>
    </row>
    <row r="29" spans="3:50" ht="15" customHeight="1">
      <c r="C29" s="154"/>
      <c r="I29" s="104"/>
      <c r="J29" s="104"/>
      <c r="K29" s="104"/>
      <c r="L29" s="104"/>
      <c r="M29" s="104"/>
      <c r="N29" s="104"/>
      <c r="O29" s="104"/>
      <c r="P29" s="154"/>
      <c r="Q29" s="154"/>
      <c r="R29" s="154"/>
      <c r="S29" s="154"/>
      <c r="T29" s="154"/>
      <c r="U29" s="155"/>
      <c r="V29" s="155"/>
      <c r="W29" s="104"/>
      <c r="X29" s="154"/>
      <c r="Y29" s="154"/>
      <c r="Z29" s="154"/>
      <c r="AA29" s="154"/>
      <c r="AB29" s="155"/>
      <c r="AC29" s="155"/>
      <c r="AD29" s="18"/>
      <c r="AE29" s="18"/>
      <c r="AF29" s="18"/>
      <c r="AG29" s="18"/>
      <c r="AH29" s="18"/>
      <c r="AI29" s="18"/>
      <c r="AJ29" s="18"/>
      <c r="AK29" s="104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8:51" ht="14.25" customHeight="1" thickBot="1">
      <c r="R30" s="86"/>
      <c r="AY30" s="83" t="s">
        <v>7</v>
      </c>
    </row>
    <row r="31" spans="1:58" ht="24.75" customHeight="1">
      <c r="A31" s="581" t="s">
        <v>329</v>
      </c>
      <c r="B31" s="590" t="s">
        <v>2</v>
      </c>
      <c r="C31" s="591"/>
      <c r="D31" s="591"/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2"/>
      <c r="Q31" s="592"/>
      <c r="R31" s="592"/>
      <c r="S31" s="592"/>
      <c r="T31" s="592"/>
      <c r="U31" s="592"/>
      <c r="V31" s="592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3"/>
      <c r="AL31" s="593"/>
      <c r="AM31" s="593"/>
      <c r="AN31" s="593"/>
      <c r="AO31" s="593"/>
      <c r="AP31" s="593"/>
      <c r="AQ31" s="594"/>
      <c r="AR31" s="558" t="s">
        <v>8</v>
      </c>
      <c r="AS31" s="559"/>
      <c r="AT31" s="559"/>
      <c r="AU31" s="559"/>
      <c r="AV31" s="559"/>
      <c r="AW31" s="559"/>
      <c r="AX31" s="560"/>
      <c r="AY31" s="558" t="s">
        <v>8</v>
      </c>
      <c r="AZ31" s="559"/>
      <c r="BA31" s="559"/>
      <c r="BB31" s="560"/>
      <c r="BC31" s="558" t="s">
        <v>8</v>
      </c>
      <c r="BD31" s="559"/>
      <c r="BE31" s="559"/>
      <c r="BF31" s="560"/>
    </row>
    <row r="32" spans="1:58" ht="24.75" customHeight="1">
      <c r="A32" s="582"/>
      <c r="B32" s="569" t="s">
        <v>404</v>
      </c>
      <c r="C32" s="574"/>
      <c r="D32" s="574"/>
      <c r="E32" s="574"/>
      <c r="F32" s="574"/>
      <c r="G32" s="574"/>
      <c r="H32" s="575"/>
      <c r="I32" s="569" t="s">
        <v>405</v>
      </c>
      <c r="J32" s="574"/>
      <c r="K32" s="574"/>
      <c r="L32" s="574"/>
      <c r="M32" s="574"/>
      <c r="N32" s="574"/>
      <c r="O32" s="574"/>
      <c r="P32" s="587" t="s">
        <v>401</v>
      </c>
      <c r="Q32" s="588"/>
      <c r="R32" s="588"/>
      <c r="S32" s="588"/>
      <c r="T32" s="588"/>
      <c r="U32" s="588"/>
      <c r="V32" s="589"/>
      <c r="W32" s="573" t="s">
        <v>402</v>
      </c>
      <c r="X32" s="574"/>
      <c r="Y32" s="574"/>
      <c r="Z32" s="574"/>
      <c r="AA32" s="574"/>
      <c r="AB32" s="574"/>
      <c r="AC32" s="575"/>
      <c r="AD32" s="569" t="s">
        <v>406</v>
      </c>
      <c r="AE32" s="574"/>
      <c r="AF32" s="574"/>
      <c r="AG32" s="574"/>
      <c r="AH32" s="574"/>
      <c r="AI32" s="574"/>
      <c r="AJ32" s="575"/>
      <c r="AK32" s="569" t="s">
        <v>403</v>
      </c>
      <c r="AL32" s="574"/>
      <c r="AM32" s="574"/>
      <c r="AN32" s="574"/>
      <c r="AO32" s="574"/>
      <c r="AP32" s="574"/>
      <c r="AQ32" s="575"/>
      <c r="AR32" s="561" t="s">
        <v>9</v>
      </c>
      <c r="AS32" s="562"/>
      <c r="AT32" s="562"/>
      <c r="AU32" s="562"/>
      <c r="AV32" s="561" t="s">
        <v>10</v>
      </c>
      <c r="AW32" s="562"/>
      <c r="AX32" s="563"/>
      <c r="AY32" s="561" t="s">
        <v>9</v>
      </c>
      <c r="AZ32" s="562"/>
      <c r="BA32" s="561" t="s">
        <v>10</v>
      </c>
      <c r="BB32" s="563"/>
      <c r="BC32" s="561" t="s">
        <v>9</v>
      </c>
      <c r="BD32" s="562"/>
      <c r="BE32" s="561" t="s">
        <v>10</v>
      </c>
      <c r="BF32" s="563"/>
    </row>
    <row r="33" spans="1:58" ht="24.75" customHeight="1">
      <c r="A33" s="582"/>
      <c r="B33" s="564" t="s">
        <v>11</v>
      </c>
      <c r="C33" s="571"/>
      <c r="D33" s="572"/>
      <c r="E33" s="91" t="s">
        <v>407</v>
      </c>
      <c r="F33" s="92" t="s">
        <v>408</v>
      </c>
      <c r="G33" s="569" t="s">
        <v>409</v>
      </c>
      <c r="H33" s="570"/>
      <c r="I33" s="564" t="s">
        <v>11</v>
      </c>
      <c r="J33" s="571"/>
      <c r="K33" s="572"/>
      <c r="L33" s="91" t="s">
        <v>407</v>
      </c>
      <c r="M33" s="92" t="s">
        <v>408</v>
      </c>
      <c r="N33" s="569" t="s">
        <v>409</v>
      </c>
      <c r="O33" s="573"/>
      <c r="P33" s="576" t="s">
        <v>11</v>
      </c>
      <c r="Q33" s="577"/>
      <c r="R33" s="578"/>
      <c r="S33" s="337" t="s">
        <v>407</v>
      </c>
      <c r="T33" s="337" t="s">
        <v>408</v>
      </c>
      <c r="U33" s="579" t="s">
        <v>409</v>
      </c>
      <c r="V33" s="580"/>
      <c r="W33" s="571" t="s">
        <v>11</v>
      </c>
      <c r="X33" s="571"/>
      <c r="Y33" s="572"/>
      <c r="Z33" s="91" t="s">
        <v>407</v>
      </c>
      <c r="AA33" s="92" t="s">
        <v>408</v>
      </c>
      <c r="AB33" s="569" t="s">
        <v>409</v>
      </c>
      <c r="AC33" s="570"/>
      <c r="AD33" s="564" t="s">
        <v>11</v>
      </c>
      <c r="AE33" s="571"/>
      <c r="AF33" s="572"/>
      <c r="AG33" s="91" t="s">
        <v>407</v>
      </c>
      <c r="AH33" s="92" t="s">
        <v>408</v>
      </c>
      <c r="AI33" s="569" t="s">
        <v>409</v>
      </c>
      <c r="AJ33" s="570"/>
      <c r="AK33" s="564" t="s">
        <v>11</v>
      </c>
      <c r="AL33" s="571"/>
      <c r="AM33" s="572"/>
      <c r="AN33" s="91" t="s">
        <v>407</v>
      </c>
      <c r="AO33" s="92" t="s">
        <v>408</v>
      </c>
      <c r="AP33" s="569" t="s">
        <v>409</v>
      </c>
      <c r="AQ33" s="570"/>
      <c r="AR33" s="564" t="s">
        <v>410</v>
      </c>
      <c r="AS33" s="566"/>
      <c r="AT33" s="566"/>
      <c r="AU33" s="565"/>
      <c r="AV33" s="564" t="s">
        <v>410</v>
      </c>
      <c r="AW33" s="566"/>
      <c r="AX33" s="566"/>
      <c r="AY33" s="564" t="s">
        <v>410</v>
      </c>
      <c r="AZ33" s="565"/>
      <c r="BA33" s="564" t="s">
        <v>410</v>
      </c>
      <c r="BB33" s="566"/>
      <c r="BC33" s="564" t="s">
        <v>410</v>
      </c>
      <c r="BD33" s="565"/>
      <c r="BE33" s="564" t="s">
        <v>410</v>
      </c>
      <c r="BF33" s="566"/>
    </row>
    <row r="34" spans="1:58" ht="24.75" customHeight="1">
      <c r="A34" s="583"/>
      <c r="B34" s="556" t="s">
        <v>3</v>
      </c>
      <c r="C34" s="567"/>
      <c r="D34" s="557"/>
      <c r="E34" s="96" t="s">
        <v>4</v>
      </c>
      <c r="F34" s="97" t="s">
        <v>4</v>
      </c>
      <c r="G34" s="99" t="s">
        <v>411</v>
      </c>
      <c r="H34" s="99" t="s">
        <v>412</v>
      </c>
      <c r="I34" s="556" t="s">
        <v>3</v>
      </c>
      <c r="J34" s="567"/>
      <c r="K34" s="557"/>
      <c r="L34" s="96" t="s">
        <v>4</v>
      </c>
      <c r="M34" s="97" t="s">
        <v>4</v>
      </c>
      <c r="N34" s="99" t="s">
        <v>411</v>
      </c>
      <c r="O34" s="89" t="s">
        <v>412</v>
      </c>
      <c r="P34" s="584" t="s">
        <v>3</v>
      </c>
      <c r="Q34" s="585"/>
      <c r="R34" s="586"/>
      <c r="S34" s="339" t="s">
        <v>4</v>
      </c>
      <c r="T34" s="339" t="s">
        <v>4</v>
      </c>
      <c r="U34" s="338" t="s">
        <v>411</v>
      </c>
      <c r="V34" s="340" t="s">
        <v>412</v>
      </c>
      <c r="W34" s="568" t="s">
        <v>3</v>
      </c>
      <c r="X34" s="567"/>
      <c r="Y34" s="557"/>
      <c r="Z34" s="96" t="s">
        <v>4</v>
      </c>
      <c r="AA34" s="97" t="s">
        <v>4</v>
      </c>
      <c r="AB34" s="99" t="s">
        <v>411</v>
      </c>
      <c r="AC34" s="99" t="s">
        <v>412</v>
      </c>
      <c r="AD34" s="556" t="s">
        <v>3</v>
      </c>
      <c r="AE34" s="567"/>
      <c r="AF34" s="557"/>
      <c r="AG34" s="96" t="s">
        <v>4</v>
      </c>
      <c r="AH34" s="97" t="s">
        <v>4</v>
      </c>
      <c r="AI34" s="99" t="s">
        <v>411</v>
      </c>
      <c r="AJ34" s="99" t="s">
        <v>412</v>
      </c>
      <c r="AK34" s="556" t="s">
        <v>3</v>
      </c>
      <c r="AL34" s="567"/>
      <c r="AM34" s="557"/>
      <c r="AN34" s="96" t="s">
        <v>4</v>
      </c>
      <c r="AO34" s="97" t="s">
        <v>4</v>
      </c>
      <c r="AP34" s="99" t="s">
        <v>411</v>
      </c>
      <c r="AQ34" s="99" t="s">
        <v>412</v>
      </c>
      <c r="AR34" s="556" t="s">
        <v>413</v>
      </c>
      <c r="AS34" s="567"/>
      <c r="AT34" s="567"/>
      <c r="AU34" s="557"/>
      <c r="AV34" s="556" t="s">
        <v>413</v>
      </c>
      <c r="AW34" s="567"/>
      <c r="AX34" s="567"/>
      <c r="AY34" s="556" t="s">
        <v>413</v>
      </c>
      <c r="AZ34" s="557"/>
      <c r="BA34" s="556" t="s">
        <v>413</v>
      </c>
      <c r="BB34" s="567"/>
      <c r="BC34" s="556" t="s">
        <v>413</v>
      </c>
      <c r="BD34" s="557"/>
      <c r="BE34" s="556" t="s">
        <v>413</v>
      </c>
      <c r="BF34" s="567"/>
    </row>
    <row r="35" spans="1:58" ht="24.75" customHeight="1">
      <c r="A35" s="452" t="s">
        <v>553</v>
      </c>
      <c r="B35" s="146">
        <v>180</v>
      </c>
      <c r="C35" s="104" t="s">
        <v>5</v>
      </c>
      <c r="D35" s="140">
        <v>181</v>
      </c>
      <c r="E35" s="140">
        <v>9204</v>
      </c>
      <c r="F35" s="140">
        <v>10282</v>
      </c>
      <c r="G35" s="105">
        <v>38.9</v>
      </c>
      <c r="H35" s="105">
        <v>45</v>
      </c>
      <c r="I35" s="140" t="s">
        <v>6</v>
      </c>
      <c r="J35" s="104" t="s">
        <v>5</v>
      </c>
      <c r="K35" s="140" t="s">
        <v>6</v>
      </c>
      <c r="L35" s="140" t="s">
        <v>6</v>
      </c>
      <c r="M35" s="140" t="s">
        <v>6</v>
      </c>
      <c r="N35" s="105" t="s">
        <v>6</v>
      </c>
      <c r="O35" s="105" t="s">
        <v>6</v>
      </c>
      <c r="P35" s="341" t="s">
        <v>6</v>
      </c>
      <c r="Q35" s="104" t="s">
        <v>5</v>
      </c>
      <c r="R35" s="140" t="s">
        <v>6</v>
      </c>
      <c r="S35" s="140" t="s">
        <v>6</v>
      </c>
      <c r="T35" s="140" t="s">
        <v>6</v>
      </c>
      <c r="U35" s="105" t="s">
        <v>6</v>
      </c>
      <c r="V35" s="105" t="s">
        <v>6</v>
      </c>
      <c r="W35" s="140" t="s">
        <v>6</v>
      </c>
      <c r="X35" s="104" t="s">
        <v>5</v>
      </c>
      <c r="Y35" s="140" t="s">
        <v>6</v>
      </c>
      <c r="Z35" s="140" t="s">
        <v>6</v>
      </c>
      <c r="AA35" s="140" t="s">
        <v>6</v>
      </c>
      <c r="AB35" s="105" t="s">
        <v>6</v>
      </c>
      <c r="AC35" s="105" t="s">
        <v>6</v>
      </c>
      <c r="AD35" s="140">
        <v>155</v>
      </c>
      <c r="AE35" s="104" t="s">
        <v>5</v>
      </c>
      <c r="AF35" s="140">
        <v>155</v>
      </c>
      <c r="AG35" s="140">
        <v>24525</v>
      </c>
      <c r="AH35" s="140">
        <v>25131</v>
      </c>
      <c r="AI35" s="105">
        <v>58.6</v>
      </c>
      <c r="AJ35" s="105">
        <v>60.1</v>
      </c>
      <c r="AK35" s="140" t="s">
        <v>6</v>
      </c>
      <c r="AL35" s="104" t="s">
        <v>5</v>
      </c>
      <c r="AM35" s="140" t="s">
        <v>6</v>
      </c>
      <c r="AN35" s="140" t="s">
        <v>6</v>
      </c>
      <c r="AO35" s="140" t="s">
        <v>6</v>
      </c>
      <c r="AP35" s="105" t="s">
        <v>6</v>
      </c>
      <c r="AQ35" s="105" t="s">
        <v>6</v>
      </c>
      <c r="AR35" s="140"/>
      <c r="AS35" s="140"/>
      <c r="AT35" s="140"/>
      <c r="AU35" s="140">
        <v>12119</v>
      </c>
      <c r="AV35" s="140"/>
      <c r="AW35" s="140"/>
      <c r="AX35" s="140">
        <v>15573</v>
      </c>
      <c r="AY35" s="140"/>
      <c r="AZ35" s="140">
        <v>14174</v>
      </c>
      <c r="BA35" s="140"/>
      <c r="BB35" s="140">
        <v>13027</v>
      </c>
      <c r="BC35" s="140"/>
      <c r="BD35" s="140"/>
      <c r="BE35" s="140"/>
      <c r="BF35" s="140"/>
    </row>
    <row r="36" spans="1:58" ht="24.75" customHeight="1">
      <c r="A36" s="295" t="s">
        <v>440</v>
      </c>
      <c r="B36" s="146">
        <v>150</v>
      </c>
      <c r="C36" s="104" t="s">
        <v>5</v>
      </c>
      <c r="D36" s="140">
        <v>150</v>
      </c>
      <c r="E36" s="140">
        <v>10305</v>
      </c>
      <c r="F36" s="140">
        <v>11381</v>
      </c>
      <c r="G36" s="105">
        <v>52.95477903391572</v>
      </c>
      <c r="H36" s="105">
        <v>49.202369115040426</v>
      </c>
      <c r="I36" s="140" t="s">
        <v>6</v>
      </c>
      <c r="J36" s="104" t="s">
        <v>5</v>
      </c>
      <c r="K36" s="140" t="s">
        <v>6</v>
      </c>
      <c r="L36" s="140" t="s">
        <v>6</v>
      </c>
      <c r="M36" s="140" t="s">
        <v>6</v>
      </c>
      <c r="N36" s="105" t="s">
        <v>6</v>
      </c>
      <c r="O36" s="105" t="s">
        <v>6</v>
      </c>
      <c r="P36" s="140" t="s">
        <v>6</v>
      </c>
      <c r="Q36" s="104" t="s">
        <v>5</v>
      </c>
      <c r="R36" s="140" t="s">
        <v>6</v>
      </c>
      <c r="S36" s="140" t="s">
        <v>6</v>
      </c>
      <c r="T36" s="140" t="s">
        <v>6</v>
      </c>
      <c r="U36" s="105" t="s">
        <v>6</v>
      </c>
      <c r="V36" s="105" t="s">
        <v>6</v>
      </c>
      <c r="W36" s="140" t="s">
        <v>6</v>
      </c>
      <c r="X36" s="104" t="s">
        <v>5</v>
      </c>
      <c r="Y36" s="140" t="s">
        <v>6</v>
      </c>
      <c r="Z36" s="140" t="s">
        <v>6</v>
      </c>
      <c r="AA36" s="140" t="s">
        <v>6</v>
      </c>
      <c r="AB36" s="105" t="s">
        <v>6</v>
      </c>
      <c r="AC36" s="105" t="s">
        <v>6</v>
      </c>
      <c r="AD36" s="140">
        <v>156</v>
      </c>
      <c r="AE36" s="104" t="s">
        <v>5</v>
      </c>
      <c r="AF36" s="140">
        <v>156</v>
      </c>
      <c r="AG36" s="140">
        <v>23205</v>
      </c>
      <c r="AH36" s="140">
        <v>23433</v>
      </c>
      <c r="AI36" s="105">
        <v>55.14496197718631</v>
      </c>
      <c r="AJ36" s="105">
        <v>55.68678707224335</v>
      </c>
      <c r="AK36" s="140" t="s">
        <v>6</v>
      </c>
      <c r="AL36" s="104" t="s">
        <v>5</v>
      </c>
      <c r="AM36" s="140" t="s">
        <v>6</v>
      </c>
      <c r="AN36" s="140" t="s">
        <v>6</v>
      </c>
      <c r="AO36" s="140" t="s">
        <v>6</v>
      </c>
      <c r="AP36" s="105" t="s">
        <v>6</v>
      </c>
      <c r="AQ36" s="105" t="s">
        <v>6</v>
      </c>
      <c r="AR36" s="140"/>
      <c r="AS36" s="140"/>
      <c r="AT36" s="140"/>
      <c r="AU36" s="140">
        <v>13032</v>
      </c>
      <c r="AV36" s="140"/>
      <c r="AW36" s="140"/>
      <c r="AX36" s="140">
        <v>13340</v>
      </c>
      <c r="AY36" s="140"/>
      <c r="AZ36" s="140">
        <v>12119</v>
      </c>
      <c r="BA36" s="140"/>
      <c r="BB36" s="140">
        <v>15573</v>
      </c>
      <c r="BC36" s="140"/>
      <c r="BD36" s="140"/>
      <c r="BE36" s="140"/>
      <c r="BF36" s="140"/>
    </row>
    <row r="37" spans="1:58" ht="24.75" customHeight="1">
      <c r="A37" s="295" t="s">
        <v>441</v>
      </c>
      <c r="B37" s="146">
        <v>149</v>
      </c>
      <c r="C37" s="55" t="s">
        <v>5</v>
      </c>
      <c r="D37" s="140">
        <v>150</v>
      </c>
      <c r="E37" s="140">
        <v>8546</v>
      </c>
      <c r="F37" s="140">
        <v>8987</v>
      </c>
      <c r="G37" s="105">
        <v>41.20540019286403</v>
      </c>
      <c r="H37" s="105">
        <v>42.82582797236121</v>
      </c>
      <c r="I37" s="140" t="s">
        <v>6</v>
      </c>
      <c r="J37" s="55" t="s">
        <v>5</v>
      </c>
      <c r="K37" s="140" t="s">
        <v>6</v>
      </c>
      <c r="L37" s="140" t="s">
        <v>6</v>
      </c>
      <c r="M37" s="140" t="s">
        <v>6</v>
      </c>
      <c r="N37" s="105" t="s">
        <v>6</v>
      </c>
      <c r="O37" s="105" t="s">
        <v>6</v>
      </c>
      <c r="P37" s="140">
        <v>536</v>
      </c>
      <c r="Q37" s="55" t="s">
        <v>5</v>
      </c>
      <c r="R37" s="140">
        <v>536</v>
      </c>
      <c r="S37" s="140">
        <v>54400</v>
      </c>
      <c r="T37" s="140">
        <v>58235</v>
      </c>
      <c r="U37" s="105">
        <v>80.98491953612314</v>
      </c>
      <c r="V37" s="105">
        <v>86.35211079642343</v>
      </c>
      <c r="W37" s="140" t="s">
        <v>6</v>
      </c>
      <c r="X37" s="55" t="s">
        <v>5</v>
      </c>
      <c r="Y37" s="140" t="s">
        <v>6</v>
      </c>
      <c r="Z37" s="140" t="s">
        <v>6</v>
      </c>
      <c r="AA37" s="140" t="s">
        <v>6</v>
      </c>
      <c r="AB37" s="105" t="s">
        <v>6</v>
      </c>
      <c r="AC37" s="105" t="s">
        <v>6</v>
      </c>
      <c r="AD37" s="140">
        <v>156</v>
      </c>
      <c r="AE37" s="55" t="s">
        <v>5</v>
      </c>
      <c r="AF37" s="140">
        <v>156</v>
      </c>
      <c r="AG37" s="140">
        <v>16552</v>
      </c>
      <c r="AH37" s="140">
        <v>16480</v>
      </c>
      <c r="AI37" s="105">
        <v>41.67380029205901</v>
      </c>
      <c r="AJ37" s="105">
        <v>41.49252228208872</v>
      </c>
      <c r="AK37" s="140" t="s">
        <v>6</v>
      </c>
      <c r="AL37" s="55" t="s">
        <v>5</v>
      </c>
      <c r="AM37" s="140" t="s">
        <v>6</v>
      </c>
      <c r="AN37" s="140" t="s">
        <v>6</v>
      </c>
      <c r="AO37" s="140" t="s">
        <v>6</v>
      </c>
      <c r="AP37" s="105" t="s">
        <v>6</v>
      </c>
      <c r="AQ37" s="105" t="s">
        <v>6</v>
      </c>
      <c r="AR37" s="140"/>
      <c r="AS37" s="140"/>
      <c r="AT37" s="140"/>
      <c r="AU37" s="140">
        <v>13732</v>
      </c>
      <c r="AV37" s="140"/>
      <c r="AW37" s="140"/>
      <c r="AX37" s="140">
        <v>11548</v>
      </c>
      <c r="AY37" s="140"/>
      <c r="AZ37" s="140">
        <v>13032</v>
      </c>
      <c r="BA37" s="140"/>
      <c r="BB37" s="140">
        <v>13340</v>
      </c>
      <c r="BC37" s="140"/>
      <c r="BD37" s="140"/>
      <c r="BE37" s="140"/>
      <c r="BF37" s="140"/>
    </row>
    <row r="38" spans="1:58" ht="24.75" customHeight="1">
      <c r="A38" s="295" t="s">
        <v>442</v>
      </c>
      <c r="B38" s="146" t="s">
        <v>6</v>
      </c>
      <c r="C38" s="55" t="s">
        <v>5</v>
      </c>
      <c r="D38" s="140" t="s">
        <v>6</v>
      </c>
      <c r="E38" s="140" t="s">
        <v>6</v>
      </c>
      <c r="F38" s="140" t="s">
        <v>6</v>
      </c>
      <c r="G38" s="105" t="s">
        <v>6</v>
      </c>
      <c r="H38" s="105" t="s">
        <v>6</v>
      </c>
      <c r="I38" s="140" t="s">
        <v>6</v>
      </c>
      <c r="J38" s="55" t="s">
        <v>5</v>
      </c>
      <c r="K38" s="140" t="s">
        <v>6</v>
      </c>
      <c r="L38" s="140" t="s">
        <v>6</v>
      </c>
      <c r="M38" s="140" t="s">
        <v>6</v>
      </c>
      <c r="N38" s="105" t="s">
        <v>6</v>
      </c>
      <c r="O38" s="105" t="s">
        <v>6</v>
      </c>
      <c r="P38" s="140">
        <v>726</v>
      </c>
      <c r="Q38" s="55" t="s">
        <v>5</v>
      </c>
      <c r="R38" s="140">
        <v>728</v>
      </c>
      <c r="S38" s="140">
        <v>77199</v>
      </c>
      <c r="T38" s="140">
        <v>84221</v>
      </c>
      <c r="U38" s="105">
        <v>63.7</v>
      </c>
      <c r="V38" s="105">
        <v>69.3</v>
      </c>
      <c r="W38" s="140">
        <v>149</v>
      </c>
      <c r="X38" s="55" t="s">
        <v>5</v>
      </c>
      <c r="Y38" s="140">
        <v>146</v>
      </c>
      <c r="Z38" s="140">
        <v>3789</v>
      </c>
      <c r="AA38" s="140">
        <v>3562</v>
      </c>
      <c r="AB38" s="105">
        <v>50.85906040268456</v>
      </c>
      <c r="AC38" s="105">
        <v>48.79452054794521</v>
      </c>
      <c r="AD38" s="140">
        <v>208</v>
      </c>
      <c r="AE38" s="55" t="s">
        <v>5</v>
      </c>
      <c r="AF38" s="140">
        <v>208</v>
      </c>
      <c r="AG38" s="140">
        <v>29655</v>
      </c>
      <c r="AH38" s="140">
        <v>30367</v>
      </c>
      <c r="AI38" s="105">
        <v>52.80448717948718</v>
      </c>
      <c r="AJ38" s="105">
        <v>54.072293447293454</v>
      </c>
      <c r="AK38" s="140">
        <v>37</v>
      </c>
      <c r="AL38" s="55" t="s">
        <v>5</v>
      </c>
      <c r="AM38" s="140">
        <v>37</v>
      </c>
      <c r="AN38" s="140">
        <v>5122</v>
      </c>
      <c r="AO38" s="140">
        <v>5004</v>
      </c>
      <c r="AP38" s="105">
        <v>88.73873873873875</v>
      </c>
      <c r="AQ38" s="105">
        <v>86.6943866943867</v>
      </c>
      <c r="AR38" s="140"/>
      <c r="AS38" s="140"/>
      <c r="AT38" s="140"/>
      <c r="AU38" s="140">
        <v>16490</v>
      </c>
      <c r="AV38" s="140"/>
      <c r="AW38" s="140"/>
      <c r="AX38" s="140">
        <v>12790</v>
      </c>
      <c r="AY38" s="140"/>
      <c r="AZ38" s="140">
        <v>13729</v>
      </c>
      <c r="BA38" s="140"/>
      <c r="BB38" s="140">
        <v>11544</v>
      </c>
      <c r="BC38" s="140"/>
      <c r="BD38" s="140">
        <v>3</v>
      </c>
      <c r="BE38" s="140"/>
      <c r="BF38" s="140">
        <v>4</v>
      </c>
    </row>
    <row r="39" spans="1:58" s="357" customFormat="1" ht="24.75" customHeight="1">
      <c r="A39" s="372" t="s">
        <v>426</v>
      </c>
      <c r="B39" s="354" t="s">
        <v>6</v>
      </c>
      <c r="C39" s="8" t="s">
        <v>5</v>
      </c>
      <c r="D39" s="8" t="s">
        <v>6</v>
      </c>
      <c r="E39" s="8" t="s">
        <v>6</v>
      </c>
      <c r="F39" s="8" t="s">
        <v>6</v>
      </c>
      <c r="G39" s="355" t="s">
        <v>6</v>
      </c>
      <c r="H39" s="355" t="s">
        <v>6</v>
      </c>
      <c r="I39" s="8" t="s">
        <v>6</v>
      </c>
      <c r="J39" s="8" t="s">
        <v>5</v>
      </c>
      <c r="K39" s="8" t="s">
        <v>6</v>
      </c>
      <c r="L39" s="8" t="s">
        <v>6</v>
      </c>
      <c r="M39" s="8" t="s">
        <v>6</v>
      </c>
      <c r="N39" s="355" t="s">
        <v>6</v>
      </c>
      <c r="O39" s="355" t="s">
        <v>6</v>
      </c>
      <c r="P39" s="9">
        <f>SUM(P41:P52)</f>
        <v>725</v>
      </c>
      <c r="Q39" s="9" t="s">
        <v>5</v>
      </c>
      <c r="R39" s="9">
        <f>SUM(R41:R52)</f>
        <v>727</v>
      </c>
      <c r="S39" s="9">
        <f>SUM(S41:S52)</f>
        <v>73966</v>
      </c>
      <c r="T39" s="9">
        <f>SUM(T41:T52)</f>
        <v>81165</v>
      </c>
      <c r="U39" s="355">
        <v>61.7</v>
      </c>
      <c r="V39" s="355">
        <v>67.5</v>
      </c>
      <c r="W39" s="8">
        <v>359</v>
      </c>
      <c r="X39" s="9" t="s">
        <v>5</v>
      </c>
      <c r="Y39" s="8">
        <v>354</v>
      </c>
      <c r="Z39" s="8">
        <v>10858</v>
      </c>
      <c r="AA39" s="8">
        <v>10601</v>
      </c>
      <c r="AB39" s="355">
        <v>60.672776039338395</v>
      </c>
      <c r="AC39" s="355">
        <v>60.07253357511192</v>
      </c>
      <c r="AD39" s="9">
        <f>SUM(AD41:AD52)</f>
        <v>206</v>
      </c>
      <c r="AE39" s="9" t="s">
        <v>5</v>
      </c>
      <c r="AF39" s="9">
        <f>SUM(AF41:AF52)</f>
        <v>207</v>
      </c>
      <c r="AG39" s="9">
        <f>SUM(AG41:AG52)</f>
        <v>30750</v>
      </c>
      <c r="AH39" s="9">
        <f>SUM(AH41:AH52)</f>
        <v>31135</v>
      </c>
      <c r="AI39" s="356">
        <v>56.04053142825901</v>
      </c>
      <c r="AJ39" s="356">
        <v>56.49814908906148</v>
      </c>
      <c r="AK39" s="9">
        <f>SUM(AK41:AK52)</f>
        <v>120</v>
      </c>
      <c r="AL39" s="9" t="s">
        <v>5</v>
      </c>
      <c r="AM39" s="9">
        <f>SUM(AM41:AM52)</f>
        <v>120</v>
      </c>
      <c r="AN39" s="9">
        <f>SUM(AN41:AN52)</f>
        <v>13200</v>
      </c>
      <c r="AO39" s="9">
        <f>SUM(AO41:AO52)</f>
        <v>12907</v>
      </c>
      <c r="AP39" s="355">
        <v>70.51282051282051</v>
      </c>
      <c r="AQ39" s="355">
        <v>68.94764957264957</v>
      </c>
      <c r="AR39" s="8"/>
      <c r="AS39" s="8"/>
      <c r="AT39" s="8"/>
      <c r="AU39" s="9">
        <f>SUM(AU41:AU52)</f>
        <v>15227</v>
      </c>
      <c r="AV39" s="8"/>
      <c r="AW39" s="8"/>
      <c r="AX39" s="9">
        <f>SUM(AX41:AX52)</f>
        <v>13137</v>
      </c>
      <c r="AY39" s="8"/>
      <c r="AZ39" s="8">
        <v>16490</v>
      </c>
      <c r="BA39" s="8"/>
      <c r="BB39" s="8">
        <v>12782</v>
      </c>
      <c r="BC39" s="8"/>
      <c r="BD39" s="8">
        <v>0</v>
      </c>
      <c r="BE39" s="8"/>
      <c r="BF39" s="8">
        <v>8</v>
      </c>
    </row>
    <row r="40" spans="1:58" s="114" customFormat="1" ht="15" customHeight="1">
      <c r="A40" s="107"/>
      <c r="B40" s="113"/>
      <c r="C40" s="113"/>
      <c r="D40" s="113"/>
      <c r="E40" s="117"/>
      <c r="F40" s="117"/>
      <c r="G40" s="113"/>
      <c r="H40" s="113"/>
      <c r="I40" s="113"/>
      <c r="J40" s="113"/>
      <c r="K40" s="113"/>
      <c r="L40" s="113"/>
      <c r="M40" s="113"/>
      <c r="N40" s="113"/>
      <c r="O40" s="113"/>
      <c r="P40" s="109"/>
      <c r="Q40" s="109"/>
      <c r="R40" s="141"/>
      <c r="S40" s="109"/>
      <c r="T40" s="109"/>
      <c r="U40" s="109"/>
      <c r="V40" s="109"/>
      <c r="W40" s="109"/>
      <c r="X40" s="109"/>
      <c r="Y40" s="141"/>
      <c r="Z40" s="142"/>
      <c r="AA40" s="142"/>
      <c r="AB40" s="109"/>
      <c r="AC40" s="109"/>
      <c r="AD40" s="110"/>
      <c r="AE40" s="109"/>
      <c r="AF40" s="110"/>
      <c r="AG40" s="112"/>
      <c r="AH40" s="112"/>
      <c r="AI40" s="109"/>
      <c r="AJ40" s="109"/>
      <c r="AK40" s="109"/>
      <c r="AL40" s="109"/>
      <c r="AM40" s="141"/>
      <c r="AN40" s="109"/>
      <c r="AO40" s="109"/>
      <c r="AP40" s="109"/>
      <c r="AQ40" s="109"/>
      <c r="AR40" s="555"/>
      <c r="AS40" s="555"/>
      <c r="AT40" s="555"/>
      <c r="AU40" s="555"/>
      <c r="AV40" s="555"/>
      <c r="AW40" s="555"/>
      <c r="AX40" s="555"/>
      <c r="AY40" s="555"/>
      <c r="AZ40" s="555"/>
      <c r="BA40" s="555"/>
      <c r="BB40" s="555"/>
      <c r="BC40" s="555"/>
      <c r="BD40" s="555"/>
      <c r="BE40" s="555"/>
      <c r="BF40" s="555"/>
    </row>
    <row r="41" spans="1:58" s="114" customFormat="1" ht="24.75" customHeight="1">
      <c r="A41" s="295" t="s">
        <v>422</v>
      </c>
      <c r="B41" s="138" t="s">
        <v>6</v>
      </c>
      <c r="C41" s="117" t="s">
        <v>5</v>
      </c>
      <c r="D41" s="117" t="s">
        <v>6</v>
      </c>
      <c r="E41" s="117" t="s">
        <v>6</v>
      </c>
      <c r="F41" s="117" t="s">
        <v>6</v>
      </c>
      <c r="G41" s="139" t="s">
        <v>6</v>
      </c>
      <c r="H41" s="139" t="s">
        <v>6</v>
      </c>
      <c r="I41" s="117" t="s">
        <v>6</v>
      </c>
      <c r="J41" s="117" t="s">
        <v>5</v>
      </c>
      <c r="K41" s="117" t="s">
        <v>6</v>
      </c>
      <c r="L41" s="117" t="s">
        <v>6</v>
      </c>
      <c r="M41" s="117" t="s">
        <v>6</v>
      </c>
      <c r="N41" s="139" t="s">
        <v>6</v>
      </c>
      <c r="O41" s="139" t="s">
        <v>6</v>
      </c>
      <c r="P41" s="116">
        <v>59</v>
      </c>
      <c r="Q41" s="106" t="s">
        <v>5</v>
      </c>
      <c r="R41" s="118">
        <v>60</v>
      </c>
      <c r="S41" s="118">
        <v>4319</v>
      </c>
      <c r="T41" s="118">
        <v>5407</v>
      </c>
      <c r="U41" s="119">
        <v>45</v>
      </c>
      <c r="V41" s="119">
        <v>55.4</v>
      </c>
      <c r="W41" s="116">
        <v>30</v>
      </c>
      <c r="X41" s="106" t="s">
        <v>5</v>
      </c>
      <c r="Y41" s="118">
        <v>29</v>
      </c>
      <c r="Z41" s="118">
        <v>996</v>
      </c>
      <c r="AA41" s="118">
        <v>905</v>
      </c>
      <c r="AB41" s="342">
        <v>66.4</v>
      </c>
      <c r="AC41" s="342">
        <v>62.41379310344828</v>
      </c>
      <c r="AD41" s="116">
        <v>18</v>
      </c>
      <c r="AE41" s="106" t="s">
        <v>5</v>
      </c>
      <c r="AF41" s="118">
        <v>18</v>
      </c>
      <c r="AG41" s="343">
        <v>2140</v>
      </c>
      <c r="AH41" s="343">
        <v>1919</v>
      </c>
      <c r="AI41" s="344">
        <v>44.03292181069959</v>
      </c>
      <c r="AJ41" s="344">
        <v>39.485596707818935</v>
      </c>
      <c r="AK41" s="116">
        <v>8</v>
      </c>
      <c r="AL41" s="120" t="s">
        <v>5</v>
      </c>
      <c r="AM41" s="118">
        <v>8</v>
      </c>
      <c r="AN41" s="118">
        <v>934</v>
      </c>
      <c r="AO41" s="118">
        <v>963</v>
      </c>
      <c r="AP41" s="342">
        <v>74.83974358974359</v>
      </c>
      <c r="AQ41" s="342">
        <v>77.16346153846155</v>
      </c>
      <c r="AR41" s="106"/>
      <c r="AS41" s="169"/>
      <c r="AT41" s="169"/>
      <c r="AU41" s="117">
        <v>1538</v>
      </c>
      <c r="AV41" s="106"/>
      <c r="AW41" s="169"/>
      <c r="AX41" s="117">
        <v>863</v>
      </c>
      <c r="AY41" s="106"/>
      <c r="AZ41" s="118">
        <v>1189</v>
      </c>
      <c r="BA41" s="106"/>
      <c r="BB41" s="118">
        <v>909</v>
      </c>
      <c r="BC41" s="106"/>
      <c r="BD41" s="118">
        <v>0</v>
      </c>
      <c r="BE41" s="106"/>
      <c r="BF41" s="118">
        <v>1</v>
      </c>
    </row>
    <row r="42" spans="1:58" s="114" customFormat="1" ht="24.75" customHeight="1">
      <c r="A42" s="450" t="s">
        <v>543</v>
      </c>
      <c r="B42" s="138" t="s">
        <v>6</v>
      </c>
      <c r="C42" s="117" t="s">
        <v>5</v>
      </c>
      <c r="D42" s="117" t="s">
        <v>6</v>
      </c>
      <c r="E42" s="117" t="s">
        <v>6</v>
      </c>
      <c r="F42" s="117" t="s">
        <v>6</v>
      </c>
      <c r="G42" s="139" t="s">
        <v>6</v>
      </c>
      <c r="H42" s="139" t="s">
        <v>6</v>
      </c>
      <c r="I42" s="117" t="s">
        <v>6</v>
      </c>
      <c r="J42" s="117" t="s">
        <v>5</v>
      </c>
      <c r="K42" s="117" t="s">
        <v>6</v>
      </c>
      <c r="L42" s="117" t="s">
        <v>6</v>
      </c>
      <c r="M42" s="117" t="s">
        <v>6</v>
      </c>
      <c r="N42" s="139" t="s">
        <v>6</v>
      </c>
      <c r="O42" s="139" t="s">
        <v>6</v>
      </c>
      <c r="P42" s="116">
        <v>62</v>
      </c>
      <c r="Q42" s="106" t="s">
        <v>5</v>
      </c>
      <c r="R42" s="118">
        <v>62</v>
      </c>
      <c r="S42" s="118">
        <v>5415</v>
      </c>
      <c r="T42" s="118">
        <v>6091</v>
      </c>
      <c r="U42" s="119">
        <v>52.6</v>
      </c>
      <c r="V42" s="119">
        <v>59.2</v>
      </c>
      <c r="W42" s="116">
        <v>31</v>
      </c>
      <c r="X42" s="106" t="s">
        <v>5</v>
      </c>
      <c r="Y42" s="118">
        <v>31</v>
      </c>
      <c r="Z42" s="118">
        <v>1010</v>
      </c>
      <c r="AA42" s="118">
        <v>1051</v>
      </c>
      <c r="AB42" s="342">
        <v>65.16129032258064</v>
      </c>
      <c r="AC42" s="342">
        <v>67.80645161290323</v>
      </c>
      <c r="AD42" s="116">
        <v>17</v>
      </c>
      <c r="AE42" s="106" t="s">
        <v>5</v>
      </c>
      <c r="AF42" s="118">
        <v>17</v>
      </c>
      <c r="AG42" s="343">
        <v>2004</v>
      </c>
      <c r="AH42" s="343">
        <v>2204</v>
      </c>
      <c r="AI42" s="344">
        <v>43.66013071895425</v>
      </c>
      <c r="AJ42" s="344">
        <v>48.01742919389978</v>
      </c>
      <c r="AK42" s="116">
        <v>9</v>
      </c>
      <c r="AL42" s="120" t="s">
        <v>5</v>
      </c>
      <c r="AM42" s="118">
        <v>9</v>
      </c>
      <c r="AN42" s="118">
        <v>915</v>
      </c>
      <c r="AO42" s="118">
        <v>927</v>
      </c>
      <c r="AP42" s="342">
        <v>65.17094017094017</v>
      </c>
      <c r="AQ42" s="342">
        <v>66.02564102564102</v>
      </c>
      <c r="AR42" s="106"/>
      <c r="AS42" s="169"/>
      <c r="AT42" s="169"/>
      <c r="AU42" s="117">
        <v>1259</v>
      </c>
      <c r="AV42" s="106"/>
      <c r="AW42" s="169"/>
      <c r="AX42" s="117">
        <v>951</v>
      </c>
      <c r="AY42" s="106"/>
      <c r="AZ42" s="118">
        <v>1295</v>
      </c>
      <c r="BA42" s="106"/>
      <c r="BB42" s="118">
        <v>888</v>
      </c>
      <c r="BC42" s="106"/>
      <c r="BD42" s="118">
        <v>0</v>
      </c>
      <c r="BE42" s="106"/>
      <c r="BF42" s="118">
        <v>0</v>
      </c>
    </row>
    <row r="43" spans="1:58" s="114" customFormat="1" ht="24.75" customHeight="1">
      <c r="A43" s="450" t="s">
        <v>544</v>
      </c>
      <c r="B43" s="138" t="s">
        <v>6</v>
      </c>
      <c r="C43" s="117" t="s">
        <v>5</v>
      </c>
      <c r="D43" s="117" t="s">
        <v>6</v>
      </c>
      <c r="E43" s="117" t="s">
        <v>6</v>
      </c>
      <c r="F43" s="117" t="s">
        <v>6</v>
      </c>
      <c r="G43" s="139" t="s">
        <v>6</v>
      </c>
      <c r="H43" s="139" t="s">
        <v>6</v>
      </c>
      <c r="I43" s="117" t="s">
        <v>6</v>
      </c>
      <c r="J43" s="117" t="s">
        <v>5</v>
      </c>
      <c r="K43" s="117" t="s">
        <v>6</v>
      </c>
      <c r="L43" s="117" t="s">
        <v>6</v>
      </c>
      <c r="M43" s="117" t="s">
        <v>6</v>
      </c>
      <c r="N43" s="139" t="s">
        <v>6</v>
      </c>
      <c r="O43" s="139" t="s">
        <v>6</v>
      </c>
      <c r="P43" s="116">
        <v>60</v>
      </c>
      <c r="Q43" s="106" t="s">
        <v>5</v>
      </c>
      <c r="R43" s="118">
        <v>60</v>
      </c>
      <c r="S43" s="118">
        <v>5791</v>
      </c>
      <c r="T43" s="118">
        <v>6572</v>
      </c>
      <c r="U43" s="119">
        <v>58.5</v>
      </c>
      <c r="V43" s="119">
        <v>66.4</v>
      </c>
      <c r="W43" s="116">
        <v>30</v>
      </c>
      <c r="X43" s="106" t="s">
        <v>5</v>
      </c>
      <c r="Y43" s="118">
        <v>30</v>
      </c>
      <c r="Z43" s="118">
        <v>958</v>
      </c>
      <c r="AA43" s="118">
        <v>1106</v>
      </c>
      <c r="AB43" s="342">
        <v>63.90927284856571</v>
      </c>
      <c r="AC43" s="342">
        <v>73.73333333333333</v>
      </c>
      <c r="AD43" s="116">
        <v>17</v>
      </c>
      <c r="AE43" s="106" t="s">
        <v>5</v>
      </c>
      <c r="AF43" s="118">
        <v>17</v>
      </c>
      <c r="AG43" s="343">
        <v>1857</v>
      </c>
      <c r="AH43" s="343">
        <v>2158</v>
      </c>
      <c r="AI43" s="344">
        <v>40.45751633986928</v>
      </c>
      <c r="AJ43" s="344">
        <v>47.01525054466231</v>
      </c>
      <c r="AK43" s="116">
        <v>9</v>
      </c>
      <c r="AL43" s="120" t="s">
        <v>5</v>
      </c>
      <c r="AM43" s="118">
        <v>9</v>
      </c>
      <c r="AN43" s="118">
        <v>1080</v>
      </c>
      <c r="AO43" s="118">
        <v>1018</v>
      </c>
      <c r="AP43" s="342">
        <v>76.92307692307693</v>
      </c>
      <c r="AQ43" s="342">
        <v>72.50712250712252</v>
      </c>
      <c r="AR43" s="106"/>
      <c r="AS43" s="169"/>
      <c r="AT43" s="169"/>
      <c r="AU43" s="117">
        <v>1287</v>
      </c>
      <c r="AV43" s="106"/>
      <c r="AW43" s="169"/>
      <c r="AX43" s="117">
        <v>915</v>
      </c>
      <c r="AY43" s="106"/>
      <c r="AZ43" s="118">
        <v>1358</v>
      </c>
      <c r="BA43" s="106"/>
      <c r="BB43" s="118">
        <v>952</v>
      </c>
      <c r="BC43" s="106"/>
      <c r="BD43" s="118">
        <v>0</v>
      </c>
      <c r="BE43" s="106"/>
      <c r="BF43" s="118">
        <v>1</v>
      </c>
    </row>
    <row r="44" spans="1:58" s="114" customFormat="1" ht="24.75" customHeight="1">
      <c r="A44" s="450" t="s">
        <v>545</v>
      </c>
      <c r="B44" s="138" t="s">
        <v>6</v>
      </c>
      <c r="C44" s="117" t="s">
        <v>5</v>
      </c>
      <c r="D44" s="117" t="s">
        <v>6</v>
      </c>
      <c r="E44" s="117" t="s">
        <v>6</v>
      </c>
      <c r="F44" s="117" t="s">
        <v>6</v>
      </c>
      <c r="G44" s="139" t="s">
        <v>6</v>
      </c>
      <c r="H44" s="139" t="s">
        <v>6</v>
      </c>
      <c r="I44" s="117" t="s">
        <v>6</v>
      </c>
      <c r="J44" s="117" t="s">
        <v>5</v>
      </c>
      <c r="K44" s="117" t="s">
        <v>6</v>
      </c>
      <c r="L44" s="117" t="s">
        <v>6</v>
      </c>
      <c r="M44" s="117" t="s">
        <v>6</v>
      </c>
      <c r="N44" s="139" t="s">
        <v>6</v>
      </c>
      <c r="O44" s="139" t="s">
        <v>6</v>
      </c>
      <c r="P44" s="116">
        <v>62</v>
      </c>
      <c r="Q44" s="106" t="s">
        <v>5</v>
      </c>
      <c r="R44" s="118">
        <v>62</v>
      </c>
      <c r="S44" s="118">
        <v>6143</v>
      </c>
      <c r="T44" s="118">
        <v>6850</v>
      </c>
      <c r="U44" s="119">
        <v>59.7</v>
      </c>
      <c r="V44" s="119">
        <v>66.6</v>
      </c>
      <c r="W44" s="116">
        <v>30</v>
      </c>
      <c r="X44" s="106" t="s">
        <v>5</v>
      </c>
      <c r="Y44" s="118">
        <v>30</v>
      </c>
      <c r="Z44" s="118">
        <v>943</v>
      </c>
      <c r="AA44" s="118">
        <v>907</v>
      </c>
      <c r="AB44" s="342">
        <v>62.908605737158105</v>
      </c>
      <c r="AC44" s="342">
        <v>60.46666666666667</v>
      </c>
      <c r="AD44" s="116">
        <v>18</v>
      </c>
      <c r="AE44" s="106" t="s">
        <v>5</v>
      </c>
      <c r="AF44" s="118">
        <v>18</v>
      </c>
      <c r="AG44" s="343">
        <v>2516</v>
      </c>
      <c r="AH44" s="343">
        <v>2744</v>
      </c>
      <c r="AI44" s="344">
        <v>51.769547325102884</v>
      </c>
      <c r="AJ44" s="344">
        <v>56.460905349794245</v>
      </c>
      <c r="AK44" s="116">
        <v>9</v>
      </c>
      <c r="AL44" s="120" t="s">
        <v>5</v>
      </c>
      <c r="AM44" s="118">
        <v>9</v>
      </c>
      <c r="AN44" s="118">
        <v>1087</v>
      </c>
      <c r="AO44" s="118">
        <v>1125</v>
      </c>
      <c r="AP44" s="342">
        <v>77.42165242165242</v>
      </c>
      <c r="AQ44" s="342">
        <v>80.12820512820514</v>
      </c>
      <c r="AR44" s="106"/>
      <c r="AS44" s="169"/>
      <c r="AT44" s="169"/>
      <c r="AU44" s="117">
        <v>1179</v>
      </c>
      <c r="AV44" s="106"/>
      <c r="AW44" s="169"/>
      <c r="AX44" s="117">
        <v>1324</v>
      </c>
      <c r="AY44" s="106"/>
      <c r="AZ44" s="118">
        <v>1469</v>
      </c>
      <c r="BA44" s="106"/>
      <c r="BB44" s="118">
        <v>1292</v>
      </c>
      <c r="BC44" s="106"/>
      <c r="BD44" s="118">
        <v>0</v>
      </c>
      <c r="BE44" s="106"/>
      <c r="BF44" s="118">
        <v>0</v>
      </c>
    </row>
    <row r="45" spans="1:58" s="114" customFormat="1" ht="24.75" customHeight="1">
      <c r="A45" s="450" t="s">
        <v>546</v>
      </c>
      <c r="B45" s="138" t="s">
        <v>6</v>
      </c>
      <c r="C45" s="117" t="s">
        <v>5</v>
      </c>
      <c r="D45" s="117" t="s">
        <v>6</v>
      </c>
      <c r="E45" s="117" t="s">
        <v>6</v>
      </c>
      <c r="F45" s="117" t="s">
        <v>6</v>
      </c>
      <c r="G45" s="139" t="s">
        <v>6</v>
      </c>
      <c r="H45" s="139" t="s">
        <v>6</v>
      </c>
      <c r="I45" s="117" t="s">
        <v>6</v>
      </c>
      <c r="J45" s="117" t="s">
        <v>5</v>
      </c>
      <c r="K45" s="117" t="s">
        <v>6</v>
      </c>
      <c r="L45" s="117" t="s">
        <v>6</v>
      </c>
      <c r="M45" s="117" t="s">
        <v>6</v>
      </c>
      <c r="N45" s="139" t="s">
        <v>6</v>
      </c>
      <c r="O45" s="139" t="s">
        <v>6</v>
      </c>
      <c r="P45" s="116">
        <v>62</v>
      </c>
      <c r="Q45" s="106" t="s">
        <v>5</v>
      </c>
      <c r="R45" s="118">
        <v>62</v>
      </c>
      <c r="S45" s="118">
        <v>8008</v>
      </c>
      <c r="T45" s="118">
        <v>8362</v>
      </c>
      <c r="U45" s="119">
        <v>77.8</v>
      </c>
      <c r="V45" s="119">
        <v>81.3</v>
      </c>
      <c r="W45" s="116">
        <v>31</v>
      </c>
      <c r="X45" s="106" t="s">
        <v>5</v>
      </c>
      <c r="Y45" s="118">
        <v>30</v>
      </c>
      <c r="Z45" s="118">
        <v>1048</v>
      </c>
      <c r="AA45" s="118">
        <v>1031</v>
      </c>
      <c r="AB45" s="342">
        <v>67.65655261459005</v>
      </c>
      <c r="AC45" s="342">
        <v>68.77918612408273</v>
      </c>
      <c r="AD45" s="116">
        <v>18</v>
      </c>
      <c r="AE45" s="106" t="s">
        <v>5</v>
      </c>
      <c r="AF45" s="118">
        <v>18</v>
      </c>
      <c r="AG45" s="343">
        <v>3585</v>
      </c>
      <c r="AH45" s="343">
        <v>3405</v>
      </c>
      <c r="AI45" s="344">
        <v>73.76543209876543</v>
      </c>
      <c r="AJ45" s="344">
        <v>70.06172839506173</v>
      </c>
      <c r="AK45" s="116">
        <v>8</v>
      </c>
      <c r="AL45" s="120" t="s">
        <v>5</v>
      </c>
      <c r="AM45" s="118">
        <v>8</v>
      </c>
      <c r="AN45" s="118">
        <v>960</v>
      </c>
      <c r="AO45" s="118">
        <v>983</v>
      </c>
      <c r="AP45" s="342">
        <v>76.92307692307693</v>
      </c>
      <c r="AQ45" s="342">
        <v>78.76602564102564</v>
      </c>
      <c r="AR45" s="106"/>
      <c r="AS45" s="169"/>
      <c r="AT45" s="169"/>
      <c r="AU45" s="117">
        <v>884</v>
      </c>
      <c r="AV45" s="106"/>
      <c r="AW45" s="169"/>
      <c r="AX45" s="117">
        <v>1059</v>
      </c>
      <c r="AY45" s="106"/>
      <c r="AZ45" s="118">
        <v>1148</v>
      </c>
      <c r="BA45" s="106"/>
      <c r="BB45" s="118">
        <v>1189</v>
      </c>
      <c r="BC45" s="106"/>
      <c r="BD45" s="118">
        <v>0</v>
      </c>
      <c r="BE45" s="106"/>
      <c r="BF45" s="118">
        <v>0</v>
      </c>
    </row>
    <row r="46" spans="1:58" s="114" customFormat="1" ht="24.75" customHeight="1">
      <c r="A46" s="450" t="s">
        <v>547</v>
      </c>
      <c r="B46" s="138" t="s">
        <v>6</v>
      </c>
      <c r="C46" s="117" t="s">
        <v>5</v>
      </c>
      <c r="D46" s="117" t="s">
        <v>6</v>
      </c>
      <c r="E46" s="117" t="s">
        <v>6</v>
      </c>
      <c r="F46" s="117" t="s">
        <v>6</v>
      </c>
      <c r="G46" s="139" t="s">
        <v>6</v>
      </c>
      <c r="H46" s="139" t="s">
        <v>6</v>
      </c>
      <c r="I46" s="117" t="s">
        <v>6</v>
      </c>
      <c r="J46" s="117" t="s">
        <v>5</v>
      </c>
      <c r="K46" s="117" t="s">
        <v>6</v>
      </c>
      <c r="L46" s="117" t="s">
        <v>6</v>
      </c>
      <c r="M46" s="117" t="s">
        <v>6</v>
      </c>
      <c r="N46" s="139" t="s">
        <v>6</v>
      </c>
      <c r="O46" s="139" t="s">
        <v>6</v>
      </c>
      <c r="P46" s="116">
        <v>59</v>
      </c>
      <c r="Q46" s="106" t="s">
        <v>5</v>
      </c>
      <c r="R46" s="118">
        <v>59</v>
      </c>
      <c r="S46" s="118">
        <v>5851</v>
      </c>
      <c r="T46" s="118">
        <v>6401</v>
      </c>
      <c r="U46" s="119">
        <v>60.2</v>
      </c>
      <c r="V46" s="119">
        <v>65.9</v>
      </c>
      <c r="W46" s="116">
        <v>28</v>
      </c>
      <c r="X46" s="106" t="s">
        <v>5</v>
      </c>
      <c r="Y46" s="118">
        <v>29</v>
      </c>
      <c r="Z46" s="118">
        <v>981</v>
      </c>
      <c r="AA46" s="118">
        <v>965</v>
      </c>
      <c r="AB46" s="342">
        <v>70.12151536812009</v>
      </c>
      <c r="AC46" s="342">
        <v>66.55172413793103</v>
      </c>
      <c r="AD46" s="116">
        <v>17</v>
      </c>
      <c r="AE46" s="106" t="s">
        <v>5</v>
      </c>
      <c r="AF46" s="118">
        <v>17</v>
      </c>
      <c r="AG46" s="343">
        <v>2464</v>
      </c>
      <c r="AH46" s="343">
        <v>2292</v>
      </c>
      <c r="AI46" s="344">
        <v>55.53301780482308</v>
      </c>
      <c r="AJ46" s="344">
        <v>51.65652467883706</v>
      </c>
      <c r="AK46" s="116">
        <v>9</v>
      </c>
      <c r="AL46" s="120" t="s">
        <v>5</v>
      </c>
      <c r="AM46" s="118">
        <v>9</v>
      </c>
      <c r="AN46" s="118">
        <v>1052</v>
      </c>
      <c r="AO46" s="118">
        <v>978</v>
      </c>
      <c r="AP46" s="342">
        <v>74.92877492877493</v>
      </c>
      <c r="AQ46" s="342">
        <v>69.65811965811966</v>
      </c>
      <c r="AR46" s="106"/>
      <c r="AS46" s="169"/>
      <c r="AT46" s="169"/>
      <c r="AU46" s="117">
        <v>1216</v>
      </c>
      <c r="AV46" s="106"/>
      <c r="AW46" s="169"/>
      <c r="AX46" s="117">
        <v>976</v>
      </c>
      <c r="AY46" s="106"/>
      <c r="AZ46" s="118">
        <v>1402</v>
      </c>
      <c r="BA46" s="106"/>
      <c r="BB46" s="118">
        <v>1074</v>
      </c>
      <c r="BC46" s="106"/>
      <c r="BD46" s="118">
        <v>0</v>
      </c>
      <c r="BE46" s="106"/>
      <c r="BF46" s="118">
        <v>1</v>
      </c>
    </row>
    <row r="47" spans="1:58" s="114" customFormat="1" ht="24.75" customHeight="1">
      <c r="A47" s="450" t="s">
        <v>548</v>
      </c>
      <c r="B47" s="138" t="s">
        <v>6</v>
      </c>
      <c r="C47" s="117" t="s">
        <v>5</v>
      </c>
      <c r="D47" s="117" t="s">
        <v>6</v>
      </c>
      <c r="E47" s="117" t="s">
        <v>6</v>
      </c>
      <c r="F47" s="117" t="s">
        <v>6</v>
      </c>
      <c r="G47" s="139" t="s">
        <v>6</v>
      </c>
      <c r="H47" s="139" t="s">
        <v>6</v>
      </c>
      <c r="I47" s="117" t="s">
        <v>6</v>
      </c>
      <c r="J47" s="117" t="s">
        <v>5</v>
      </c>
      <c r="K47" s="117" t="s">
        <v>6</v>
      </c>
      <c r="L47" s="117" t="s">
        <v>6</v>
      </c>
      <c r="M47" s="117" t="s">
        <v>6</v>
      </c>
      <c r="N47" s="139" t="s">
        <v>6</v>
      </c>
      <c r="O47" s="139" t="s">
        <v>6</v>
      </c>
      <c r="P47" s="116">
        <v>62</v>
      </c>
      <c r="Q47" s="106" t="s">
        <v>5</v>
      </c>
      <c r="R47" s="118">
        <v>62</v>
      </c>
      <c r="S47" s="118">
        <v>6317</v>
      </c>
      <c r="T47" s="118">
        <v>7184</v>
      </c>
      <c r="U47" s="119">
        <v>61.4</v>
      </c>
      <c r="V47" s="119">
        <v>69.8</v>
      </c>
      <c r="W47" s="116">
        <v>31</v>
      </c>
      <c r="X47" s="106" t="s">
        <v>5</v>
      </c>
      <c r="Y47" s="118">
        <v>31</v>
      </c>
      <c r="Z47" s="118">
        <v>1010</v>
      </c>
      <c r="AA47" s="118">
        <v>997</v>
      </c>
      <c r="AB47" s="342">
        <v>65.16129032258064</v>
      </c>
      <c r="AC47" s="342">
        <v>64.36410587475791</v>
      </c>
      <c r="AD47" s="116">
        <v>17</v>
      </c>
      <c r="AE47" s="106" t="s">
        <v>5</v>
      </c>
      <c r="AF47" s="118">
        <v>17</v>
      </c>
      <c r="AG47" s="343">
        <v>3100</v>
      </c>
      <c r="AH47" s="343">
        <v>3208</v>
      </c>
      <c r="AI47" s="344">
        <v>72.9068673565381</v>
      </c>
      <c r="AJ47" s="344">
        <v>75.44684854186265</v>
      </c>
      <c r="AK47" s="116">
        <v>9</v>
      </c>
      <c r="AL47" s="120" t="s">
        <v>5</v>
      </c>
      <c r="AM47" s="118">
        <v>9</v>
      </c>
      <c r="AN47" s="118">
        <v>1120</v>
      </c>
      <c r="AO47" s="118">
        <v>1055</v>
      </c>
      <c r="AP47" s="342">
        <v>79.77207977207978</v>
      </c>
      <c r="AQ47" s="342">
        <v>75.14245014245014</v>
      </c>
      <c r="AR47" s="106"/>
      <c r="AS47" s="169"/>
      <c r="AT47" s="169"/>
      <c r="AU47" s="117">
        <v>1460</v>
      </c>
      <c r="AV47" s="106"/>
      <c r="AW47" s="169"/>
      <c r="AX47" s="117">
        <v>1167</v>
      </c>
      <c r="AY47" s="106"/>
      <c r="AZ47" s="118">
        <v>1568</v>
      </c>
      <c r="BA47" s="106"/>
      <c r="BB47" s="118">
        <v>1193</v>
      </c>
      <c r="BC47" s="106"/>
      <c r="BD47" s="118">
        <v>0</v>
      </c>
      <c r="BE47" s="106"/>
      <c r="BF47" s="118">
        <v>1</v>
      </c>
    </row>
    <row r="48" spans="1:58" s="114" customFormat="1" ht="24.75" customHeight="1">
      <c r="A48" s="450" t="s">
        <v>549</v>
      </c>
      <c r="B48" s="138" t="s">
        <v>6</v>
      </c>
      <c r="C48" s="117" t="s">
        <v>5</v>
      </c>
      <c r="D48" s="117" t="s">
        <v>6</v>
      </c>
      <c r="E48" s="117" t="s">
        <v>6</v>
      </c>
      <c r="F48" s="117" t="s">
        <v>6</v>
      </c>
      <c r="G48" s="139" t="s">
        <v>6</v>
      </c>
      <c r="H48" s="139" t="s">
        <v>6</v>
      </c>
      <c r="I48" s="117" t="s">
        <v>6</v>
      </c>
      <c r="J48" s="117" t="s">
        <v>5</v>
      </c>
      <c r="K48" s="117" t="s">
        <v>6</v>
      </c>
      <c r="L48" s="117" t="s">
        <v>6</v>
      </c>
      <c r="M48" s="117" t="s">
        <v>6</v>
      </c>
      <c r="N48" s="139" t="s">
        <v>6</v>
      </c>
      <c r="O48" s="139" t="s">
        <v>6</v>
      </c>
      <c r="P48" s="116">
        <v>60</v>
      </c>
      <c r="Q48" s="106" t="s">
        <v>5</v>
      </c>
      <c r="R48" s="118">
        <v>60</v>
      </c>
      <c r="S48" s="118">
        <v>6428</v>
      </c>
      <c r="T48" s="118">
        <v>6893</v>
      </c>
      <c r="U48" s="119">
        <v>64.5</v>
      </c>
      <c r="V48" s="119">
        <v>69.2</v>
      </c>
      <c r="W48" s="116">
        <v>30</v>
      </c>
      <c r="X48" s="106" t="s">
        <v>5</v>
      </c>
      <c r="Y48" s="118">
        <v>30</v>
      </c>
      <c r="Z48" s="118">
        <v>913</v>
      </c>
      <c r="AA48" s="118">
        <v>864</v>
      </c>
      <c r="AB48" s="342">
        <v>60.86666666666667</v>
      </c>
      <c r="AC48" s="342">
        <v>57.6</v>
      </c>
      <c r="AD48" s="116">
        <v>17</v>
      </c>
      <c r="AE48" s="106" t="s">
        <v>5</v>
      </c>
      <c r="AF48" s="118">
        <v>17</v>
      </c>
      <c r="AG48" s="343">
        <v>2819</v>
      </c>
      <c r="AH48" s="343">
        <v>2609</v>
      </c>
      <c r="AI48" s="344">
        <v>61.53678236192971</v>
      </c>
      <c r="AJ48" s="344">
        <v>56.95263043003711</v>
      </c>
      <c r="AK48" s="116">
        <v>8</v>
      </c>
      <c r="AL48" s="120" t="s">
        <v>5</v>
      </c>
      <c r="AM48" s="118">
        <v>8</v>
      </c>
      <c r="AN48" s="118">
        <v>998</v>
      </c>
      <c r="AO48" s="118">
        <v>971</v>
      </c>
      <c r="AP48" s="342">
        <v>79.96794871794873</v>
      </c>
      <c r="AQ48" s="342">
        <v>77.80448717948718</v>
      </c>
      <c r="AR48" s="106"/>
      <c r="AS48" s="169"/>
      <c r="AT48" s="169"/>
      <c r="AU48" s="117">
        <v>1397</v>
      </c>
      <c r="AV48" s="106"/>
      <c r="AW48" s="169"/>
      <c r="AX48" s="117">
        <v>1512</v>
      </c>
      <c r="AY48" s="106"/>
      <c r="AZ48" s="118">
        <v>1419</v>
      </c>
      <c r="BA48" s="106"/>
      <c r="BB48" s="118">
        <v>1250</v>
      </c>
      <c r="BC48" s="106"/>
      <c r="BD48" s="118">
        <v>0</v>
      </c>
      <c r="BE48" s="106"/>
      <c r="BF48" s="118">
        <v>1</v>
      </c>
    </row>
    <row r="49" spans="1:58" s="114" customFormat="1" ht="24.75" customHeight="1">
      <c r="A49" s="450" t="s">
        <v>550</v>
      </c>
      <c r="B49" s="138" t="s">
        <v>6</v>
      </c>
      <c r="C49" s="117" t="s">
        <v>5</v>
      </c>
      <c r="D49" s="117" t="s">
        <v>6</v>
      </c>
      <c r="E49" s="117" t="s">
        <v>6</v>
      </c>
      <c r="F49" s="117" t="s">
        <v>6</v>
      </c>
      <c r="G49" s="139" t="s">
        <v>6</v>
      </c>
      <c r="H49" s="139" t="s">
        <v>6</v>
      </c>
      <c r="I49" s="117" t="s">
        <v>6</v>
      </c>
      <c r="J49" s="117" t="s">
        <v>5</v>
      </c>
      <c r="K49" s="117" t="s">
        <v>6</v>
      </c>
      <c r="L49" s="117" t="s">
        <v>6</v>
      </c>
      <c r="M49" s="117" t="s">
        <v>6</v>
      </c>
      <c r="N49" s="139" t="s">
        <v>6</v>
      </c>
      <c r="O49" s="139" t="s">
        <v>6</v>
      </c>
      <c r="P49" s="116">
        <v>61</v>
      </c>
      <c r="Q49" s="106" t="s">
        <v>5</v>
      </c>
      <c r="R49" s="118">
        <v>61</v>
      </c>
      <c r="S49" s="118">
        <v>5906</v>
      </c>
      <c r="T49" s="118">
        <v>7512</v>
      </c>
      <c r="U49" s="119">
        <v>58.3</v>
      </c>
      <c r="V49" s="119">
        <v>74.2</v>
      </c>
      <c r="W49" s="116">
        <v>30</v>
      </c>
      <c r="X49" s="106" t="s">
        <v>5</v>
      </c>
      <c r="Y49" s="118">
        <v>29</v>
      </c>
      <c r="Z49" s="118">
        <v>664</v>
      </c>
      <c r="AA49" s="118">
        <v>704</v>
      </c>
      <c r="AB49" s="342">
        <v>44.266666666666666</v>
      </c>
      <c r="AC49" s="342">
        <v>48.55172413793103</v>
      </c>
      <c r="AD49" s="116">
        <v>16</v>
      </c>
      <c r="AE49" s="106" t="s">
        <v>5</v>
      </c>
      <c r="AF49" s="118">
        <v>16</v>
      </c>
      <c r="AG49" s="343">
        <v>2148</v>
      </c>
      <c r="AH49" s="343">
        <v>2251</v>
      </c>
      <c r="AI49" s="344">
        <v>49.72222222222222</v>
      </c>
      <c r="AJ49" s="344">
        <v>52.10648148148148</v>
      </c>
      <c r="AK49" s="116">
        <v>12</v>
      </c>
      <c r="AL49" s="120" t="s">
        <v>5</v>
      </c>
      <c r="AM49" s="118">
        <v>12</v>
      </c>
      <c r="AN49" s="118">
        <v>1362</v>
      </c>
      <c r="AO49" s="118">
        <v>1207</v>
      </c>
      <c r="AP49" s="342">
        <v>72.75641025641025</v>
      </c>
      <c r="AQ49" s="342">
        <v>64.47649572649573</v>
      </c>
      <c r="AR49" s="106"/>
      <c r="AS49" s="169"/>
      <c r="AT49" s="169"/>
      <c r="AU49" s="117">
        <v>1352</v>
      </c>
      <c r="AV49" s="106"/>
      <c r="AW49" s="169"/>
      <c r="AX49" s="117">
        <v>1227</v>
      </c>
      <c r="AY49" s="106"/>
      <c r="AZ49" s="118">
        <v>1506</v>
      </c>
      <c r="BA49" s="106"/>
      <c r="BB49" s="118">
        <v>1251</v>
      </c>
      <c r="BC49" s="106"/>
      <c r="BD49" s="118">
        <v>0</v>
      </c>
      <c r="BE49" s="106"/>
      <c r="BF49" s="118">
        <v>1</v>
      </c>
    </row>
    <row r="50" spans="1:58" s="114" customFormat="1" ht="24.75" customHeight="1">
      <c r="A50" s="295" t="s">
        <v>423</v>
      </c>
      <c r="B50" s="138" t="s">
        <v>6</v>
      </c>
      <c r="C50" s="117" t="s">
        <v>5</v>
      </c>
      <c r="D50" s="117" t="s">
        <v>6</v>
      </c>
      <c r="E50" s="117" t="s">
        <v>6</v>
      </c>
      <c r="F50" s="117" t="s">
        <v>6</v>
      </c>
      <c r="G50" s="139" t="s">
        <v>6</v>
      </c>
      <c r="H50" s="139" t="s">
        <v>6</v>
      </c>
      <c r="I50" s="117" t="s">
        <v>6</v>
      </c>
      <c r="J50" s="117" t="s">
        <v>5</v>
      </c>
      <c r="K50" s="117" t="s">
        <v>6</v>
      </c>
      <c r="L50" s="117" t="s">
        <v>6</v>
      </c>
      <c r="M50" s="117" t="s">
        <v>6</v>
      </c>
      <c r="N50" s="139" t="s">
        <v>6</v>
      </c>
      <c r="O50" s="139" t="s">
        <v>6</v>
      </c>
      <c r="P50" s="116">
        <v>62</v>
      </c>
      <c r="Q50" s="106" t="s">
        <v>5</v>
      </c>
      <c r="R50" s="118">
        <v>62</v>
      </c>
      <c r="S50" s="118">
        <v>6638</v>
      </c>
      <c r="T50" s="118">
        <v>5887</v>
      </c>
      <c r="U50" s="119">
        <v>65.2</v>
      </c>
      <c r="V50" s="119">
        <v>57.8</v>
      </c>
      <c r="W50" s="116">
        <v>30</v>
      </c>
      <c r="X50" s="106" t="s">
        <v>5</v>
      </c>
      <c r="Y50" s="118">
        <v>30</v>
      </c>
      <c r="Z50" s="118">
        <v>730</v>
      </c>
      <c r="AA50" s="118">
        <v>642</v>
      </c>
      <c r="AB50" s="342">
        <v>48.66666666666667</v>
      </c>
      <c r="AC50" s="342">
        <v>42.8</v>
      </c>
      <c r="AD50" s="116">
        <v>17</v>
      </c>
      <c r="AE50" s="106" t="s">
        <v>5</v>
      </c>
      <c r="AF50" s="118">
        <v>17</v>
      </c>
      <c r="AG50" s="343">
        <v>2594</v>
      </c>
      <c r="AH50" s="343">
        <v>2777</v>
      </c>
      <c r="AI50" s="344">
        <v>56.51416122004357</v>
      </c>
      <c r="AJ50" s="344">
        <v>60.50108932461874</v>
      </c>
      <c r="AK50" s="116">
        <v>14</v>
      </c>
      <c r="AL50" s="120" t="s">
        <v>5</v>
      </c>
      <c r="AM50" s="118">
        <v>14</v>
      </c>
      <c r="AN50" s="118">
        <v>964</v>
      </c>
      <c r="AO50" s="118">
        <v>1129</v>
      </c>
      <c r="AP50" s="342">
        <v>44.13919413919414</v>
      </c>
      <c r="AQ50" s="342">
        <v>51.6941391941392</v>
      </c>
      <c r="AR50" s="106"/>
      <c r="AS50" s="169"/>
      <c r="AT50" s="169"/>
      <c r="AU50" s="117">
        <v>1076</v>
      </c>
      <c r="AV50" s="106"/>
      <c r="AW50" s="169"/>
      <c r="AX50" s="117">
        <v>1052</v>
      </c>
      <c r="AY50" s="106"/>
      <c r="AZ50" s="118">
        <v>1278</v>
      </c>
      <c r="BA50" s="106"/>
      <c r="BB50" s="118">
        <v>917</v>
      </c>
      <c r="BC50" s="106"/>
      <c r="BD50" s="118">
        <v>0</v>
      </c>
      <c r="BE50" s="106"/>
      <c r="BF50" s="118">
        <v>0</v>
      </c>
    </row>
    <row r="51" spans="1:58" s="114" customFormat="1" ht="24.75" customHeight="1">
      <c r="A51" s="450" t="s">
        <v>551</v>
      </c>
      <c r="B51" s="138" t="s">
        <v>6</v>
      </c>
      <c r="C51" s="117" t="s">
        <v>5</v>
      </c>
      <c r="D51" s="117" t="s">
        <v>6</v>
      </c>
      <c r="E51" s="117" t="s">
        <v>6</v>
      </c>
      <c r="F51" s="117" t="s">
        <v>6</v>
      </c>
      <c r="G51" s="139" t="s">
        <v>6</v>
      </c>
      <c r="H51" s="139" t="s">
        <v>6</v>
      </c>
      <c r="I51" s="117" t="s">
        <v>6</v>
      </c>
      <c r="J51" s="117" t="s">
        <v>5</v>
      </c>
      <c r="K51" s="117" t="s">
        <v>6</v>
      </c>
      <c r="L51" s="117" t="s">
        <v>6</v>
      </c>
      <c r="M51" s="117" t="s">
        <v>6</v>
      </c>
      <c r="N51" s="139" t="s">
        <v>6</v>
      </c>
      <c r="O51" s="139" t="s">
        <v>6</v>
      </c>
      <c r="P51" s="116">
        <v>54</v>
      </c>
      <c r="Q51" s="106" t="s">
        <v>5</v>
      </c>
      <c r="R51" s="118">
        <v>55</v>
      </c>
      <c r="S51" s="118">
        <v>5559</v>
      </c>
      <c r="T51" s="118">
        <v>6086</v>
      </c>
      <c r="U51" s="119">
        <v>62.3</v>
      </c>
      <c r="V51" s="119">
        <v>67</v>
      </c>
      <c r="W51" s="116">
        <v>27</v>
      </c>
      <c r="X51" s="106" t="s">
        <v>5</v>
      </c>
      <c r="Y51" s="118">
        <v>24</v>
      </c>
      <c r="Z51" s="118">
        <v>684</v>
      </c>
      <c r="AA51" s="118">
        <v>548</v>
      </c>
      <c r="AB51" s="342">
        <v>52.61538461538462</v>
      </c>
      <c r="AC51" s="342">
        <v>47.693646649260224</v>
      </c>
      <c r="AD51" s="116">
        <v>16</v>
      </c>
      <c r="AE51" s="106" t="s">
        <v>5</v>
      </c>
      <c r="AF51" s="118">
        <v>16</v>
      </c>
      <c r="AG51" s="343">
        <v>2727</v>
      </c>
      <c r="AH51" s="343">
        <v>2714</v>
      </c>
      <c r="AI51" s="344">
        <v>63.125</v>
      </c>
      <c r="AJ51" s="344">
        <v>62.824074074074076</v>
      </c>
      <c r="AK51" s="116">
        <v>12</v>
      </c>
      <c r="AL51" s="120" t="s">
        <v>5</v>
      </c>
      <c r="AM51" s="118">
        <v>12</v>
      </c>
      <c r="AN51" s="118">
        <v>1326</v>
      </c>
      <c r="AO51" s="118">
        <v>1012</v>
      </c>
      <c r="AP51" s="342">
        <v>70.83333333333334</v>
      </c>
      <c r="AQ51" s="342">
        <v>54.059829059829056</v>
      </c>
      <c r="AR51" s="106"/>
      <c r="AS51" s="169"/>
      <c r="AT51" s="169"/>
      <c r="AU51" s="117">
        <v>1212</v>
      </c>
      <c r="AV51" s="106"/>
      <c r="AW51" s="169"/>
      <c r="AX51" s="117">
        <v>1015</v>
      </c>
      <c r="AY51" s="106"/>
      <c r="AZ51" s="118">
        <v>1368</v>
      </c>
      <c r="BA51" s="106"/>
      <c r="BB51" s="118">
        <v>901</v>
      </c>
      <c r="BC51" s="106"/>
      <c r="BD51" s="118">
        <v>0</v>
      </c>
      <c r="BE51" s="106"/>
      <c r="BF51" s="118">
        <v>1</v>
      </c>
    </row>
    <row r="52" spans="1:58" s="114" customFormat="1" ht="24.75" customHeight="1">
      <c r="A52" s="451" t="s">
        <v>552</v>
      </c>
      <c r="B52" s="345" t="s">
        <v>6</v>
      </c>
      <c r="C52" s="125" t="s">
        <v>5</v>
      </c>
      <c r="D52" s="125" t="s">
        <v>6</v>
      </c>
      <c r="E52" s="125" t="s">
        <v>6</v>
      </c>
      <c r="F52" s="125" t="s">
        <v>6</v>
      </c>
      <c r="G52" s="346" t="s">
        <v>6</v>
      </c>
      <c r="H52" s="346" t="s">
        <v>6</v>
      </c>
      <c r="I52" s="125" t="s">
        <v>6</v>
      </c>
      <c r="J52" s="125" t="s">
        <v>5</v>
      </c>
      <c r="K52" s="125" t="s">
        <v>6</v>
      </c>
      <c r="L52" s="125" t="s">
        <v>6</v>
      </c>
      <c r="M52" s="125" t="s">
        <v>6</v>
      </c>
      <c r="N52" s="346" t="s">
        <v>6</v>
      </c>
      <c r="O52" s="346" t="s">
        <v>6</v>
      </c>
      <c r="P52" s="124">
        <v>62</v>
      </c>
      <c r="Q52" s="122" t="s">
        <v>5</v>
      </c>
      <c r="R52" s="126">
        <v>62</v>
      </c>
      <c r="S52" s="126">
        <v>7591</v>
      </c>
      <c r="T52" s="126">
        <v>7920</v>
      </c>
      <c r="U52" s="127">
        <v>73.8</v>
      </c>
      <c r="V52" s="127">
        <v>77</v>
      </c>
      <c r="W52" s="347">
        <v>31</v>
      </c>
      <c r="X52" s="122" t="s">
        <v>5</v>
      </c>
      <c r="Y52" s="348">
        <v>31</v>
      </c>
      <c r="Z52" s="348">
        <v>921</v>
      </c>
      <c r="AA52" s="348">
        <v>881</v>
      </c>
      <c r="AB52" s="349">
        <v>59.41935483870968</v>
      </c>
      <c r="AC52" s="349">
        <v>56.83870967741935</v>
      </c>
      <c r="AD52" s="347">
        <v>18</v>
      </c>
      <c r="AE52" s="122" t="s">
        <v>5</v>
      </c>
      <c r="AF52" s="348">
        <v>19</v>
      </c>
      <c r="AG52" s="350">
        <v>2796</v>
      </c>
      <c r="AH52" s="350">
        <v>2854</v>
      </c>
      <c r="AI52" s="351">
        <v>60.63760572543917</v>
      </c>
      <c r="AJ52" s="351">
        <v>58.86963696369637</v>
      </c>
      <c r="AK52" s="347">
        <v>13</v>
      </c>
      <c r="AL52" s="128" t="s">
        <v>5</v>
      </c>
      <c r="AM52" s="348">
        <v>13</v>
      </c>
      <c r="AN52" s="348">
        <v>1402</v>
      </c>
      <c r="AO52" s="348">
        <v>1539</v>
      </c>
      <c r="AP52" s="349">
        <v>69.13214990138067</v>
      </c>
      <c r="AQ52" s="349">
        <v>75.88757396449705</v>
      </c>
      <c r="AR52" s="122"/>
      <c r="AS52" s="273"/>
      <c r="AT52" s="273"/>
      <c r="AU52" s="216">
        <v>1367</v>
      </c>
      <c r="AV52" s="123"/>
      <c r="AW52" s="352"/>
      <c r="AX52" s="216">
        <v>1076</v>
      </c>
      <c r="AY52" s="122"/>
      <c r="AZ52" s="126">
        <v>1490</v>
      </c>
      <c r="BA52" s="122"/>
      <c r="BB52" s="126">
        <v>966</v>
      </c>
      <c r="BC52" s="122"/>
      <c r="BD52" s="126">
        <v>0</v>
      </c>
      <c r="BE52" s="122"/>
      <c r="BF52" s="126">
        <v>1</v>
      </c>
    </row>
    <row r="53" spans="1:44" s="114" customFormat="1" ht="15" customHeight="1">
      <c r="A53" s="111"/>
      <c r="B53" s="120" t="s">
        <v>414</v>
      </c>
      <c r="C53" s="120"/>
      <c r="D53" s="120"/>
      <c r="E53" s="120"/>
      <c r="F53" s="120"/>
      <c r="G53" s="120"/>
      <c r="H53" s="120"/>
      <c r="I53" s="120" t="s">
        <v>415</v>
      </c>
      <c r="J53" s="120"/>
      <c r="K53" s="120"/>
      <c r="L53" s="120"/>
      <c r="M53" s="120"/>
      <c r="N53" s="120"/>
      <c r="O53" s="120"/>
      <c r="P53" s="120" t="s">
        <v>12</v>
      </c>
      <c r="Q53" s="353"/>
      <c r="R53" s="353"/>
      <c r="S53" s="353"/>
      <c r="T53" s="353"/>
      <c r="U53" s="353"/>
      <c r="V53" s="353"/>
      <c r="W53" s="120" t="s">
        <v>13</v>
      </c>
      <c r="X53" s="120"/>
      <c r="Y53" s="120"/>
      <c r="Z53" s="120"/>
      <c r="AA53" s="120"/>
      <c r="AB53" s="120"/>
      <c r="AD53" s="120" t="s">
        <v>444</v>
      </c>
      <c r="AE53" s="120"/>
      <c r="AK53" s="120" t="s">
        <v>416</v>
      </c>
      <c r="AR53" s="120" t="s">
        <v>14</v>
      </c>
    </row>
    <row r="54" spans="1:24" s="114" customFormat="1" ht="15" customHeight="1">
      <c r="A54" s="111"/>
      <c r="B54" s="129" t="s">
        <v>417</v>
      </c>
      <c r="C54" s="129"/>
      <c r="D54" s="129"/>
      <c r="E54" s="129"/>
      <c r="F54" s="129"/>
      <c r="G54" s="130"/>
      <c r="H54" s="130"/>
      <c r="I54" s="111" t="s">
        <v>418</v>
      </c>
      <c r="J54" s="111"/>
      <c r="K54" s="111"/>
      <c r="L54" s="111"/>
      <c r="M54" s="111"/>
      <c r="N54" s="111"/>
      <c r="O54" s="111"/>
      <c r="Q54" s="111"/>
      <c r="R54" s="111"/>
      <c r="S54" s="111"/>
      <c r="T54" s="111"/>
      <c r="U54" s="111"/>
      <c r="V54" s="111"/>
      <c r="W54" s="111"/>
      <c r="X54" s="111"/>
    </row>
    <row r="55" spans="2:31" s="114" customFormat="1" ht="15" customHeight="1">
      <c r="B55" s="129" t="s">
        <v>419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</row>
    <row r="56" spans="2:31" s="114" customFormat="1" ht="15" customHeight="1">
      <c r="B56" s="129" t="s">
        <v>420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</row>
    <row r="57" spans="3:31" s="114" customFormat="1" ht="15" customHeight="1"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</row>
    <row r="58" spans="2:30" s="114" customFormat="1" ht="15" customHeight="1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</row>
    <row r="59" spans="1:31" s="114" customFormat="1" ht="15" customHeight="1">
      <c r="A59" s="120" t="s">
        <v>421</v>
      </c>
      <c r="B59" s="120"/>
      <c r="C59" s="120"/>
      <c r="D59" s="120"/>
      <c r="E59" s="120"/>
      <c r="F59" s="120"/>
      <c r="G59" s="129"/>
      <c r="H59" s="129"/>
      <c r="I59" s="129"/>
      <c r="J59" s="129"/>
      <c r="K59" s="129"/>
      <c r="L59" s="129"/>
      <c r="M59" s="129"/>
      <c r="N59" s="129"/>
      <c r="O59" s="129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</row>
    <row r="60" spans="1:16" s="114" customFormat="1" ht="14.25">
      <c r="A60" s="120" t="s">
        <v>15</v>
      </c>
      <c r="B60" s="120"/>
      <c r="C60" s="120"/>
      <c r="D60" s="120"/>
      <c r="E60" s="120"/>
      <c r="P60" s="111"/>
    </row>
    <row r="61" s="114" customFormat="1" ht="17.25" customHeight="1"/>
  </sheetData>
  <sheetProtection/>
  <mergeCells count="88">
    <mergeCell ref="AB7:AC7"/>
    <mergeCell ref="W27:AB27"/>
    <mergeCell ref="W28:AB28"/>
    <mergeCell ref="AD27:AI27"/>
    <mergeCell ref="W8:Y8"/>
    <mergeCell ref="AD8:AF8"/>
    <mergeCell ref="P7:R7"/>
    <mergeCell ref="U7:V7"/>
    <mergeCell ref="W7:Y7"/>
    <mergeCell ref="A2:AX2"/>
    <mergeCell ref="A3:AX3"/>
    <mergeCell ref="A5:A8"/>
    <mergeCell ref="B5:AQ5"/>
    <mergeCell ref="B6:H6"/>
    <mergeCell ref="I6:O6"/>
    <mergeCell ref="P6:V6"/>
    <mergeCell ref="AR8:AT8"/>
    <mergeCell ref="AR6:AX6"/>
    <mergeCell ref="AD6:AJ6"/>
    <mergeCell ref="AK6:AQ6"/>
    <mergeCell ref="AD7:AF7"/>
    <mergeCell ref="AR7:AT7"/>
    <mergeCell ref="AW7:AX7"/>
    <mergeCell ref="AK7:AM7"/>
    <mergeCell ref="AI7:AJ7"/>
    <mergeCell ref="W6:AC6"/>
    <mergeCell ref="AP7:AQ7"/>
    <mergeCell ref="B8:D8"/>
    <mergeCell ref="I8:K8"/>
    <mergeCell ref="P8:R8"/>
    <mergeCell ref="AK8:AM8"/>
    <mergeCell ref="B7:D7"/>
    <mergeCell ref="G7:H7"/>
    <mergeCell ref="I7:K7"/>
    <mergeCell ref="N7:O7"/>
    <mergeCell ref="A31:A34"/>
    <mergeCell ref="B33:D33"/>
    <mergeCell ref="G33:H33"/>
    <mergeCell ref="I33:K33"/>
    <mergeCell ref="P34:R34"/>
    <mergeCell ref="P32:V32"/>
    <mergeCell ref="B31:AQ31"/>
    <mergeCell ref="B34:D34"/>
    <mergeCell ref="I34:K34"/>
    <mergeCell ref="AD34:AF34"/>
    <mergeCell ref="AY31:BB31"/>
    <mergeCell ref="B32:H32"/>
    <mergeCell ref="I32:O32"/>
    <mergeCell ref="AD32:AJ32"/>
    <mergeCell ref="AY32:AZ32"/>
    <mergeCell ref="BA32:BB32"/>
    <mergeCell ref="AR32:AU32"/>
    <mergeCell ref="AV32:AX32"/>
    <mergeCell ref="AK32:AQ32"/>
    <mergeCell ref="AR31:AX31"/>
    <mergeCell ref="W32:AC32"/>
    <mergeCell ref="N33:O33"/>
    <mergeCell ref="P33:R33"/>
    <mergeCell ref="U33:V33"/>
    <mergeCell ref="AR40:AU40"/>
    <mergeCell ref="AV40:AX40"/>
    <mergeCell ref="AK34:AM34"/>
    <mergeCell ref="W33:Y33"/>
    <mergeCell ref="AB33:AC33"/>
    <mergeCell ref="AK33:AM33"/>
    <mergeCell ref="W34:Y34"/>
    <mergeCell ref="AP33:AQ33"/>
    <mergeCell ref="AD33:AF33"/>
    <mergeCell ref="AI33:AJ33"/>
    <mergeCell ref="AR33:AU33"/>
    <mergeCell ref="AV33:AX33"/>
    <mergeCell ref="BE34:BF34"/>
    <mergeCell ref="BA34:BB34"/>
    <mergeCell ref="AR34:AU34"/>
    <mergeCell ref="AV34:AX34"/>
    <mergeCell ref="AY34:AZ34"/>
    <mergeCell ref="BA33:BB33"/>
    <mergeCell ref="AY33:AZ33"/>
    <mergeCell ref="BA40:BB40"/>
    <mergeCell ref="AY40:AZ40"/>
    <mergeCell ref="BC40:BD40"/>
    <mergeCell ref="BE40:BF40"/>
    <mergeCell ref="BC34:BD34"/>
    <mergeCell ref="BC31:BF31"/>
    <mergeCell ref="BC32:BD32"/>
    <mergeCell ref="BE32:BF32"/>
    <mergeCell ref="BC33:BD33"/>
    <mergeCell ref="BE33:BF33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zoomScale="75" zoomScaleNormal="75" zoomScalePageLayoutView="0" workbookViewId="0" topLeftCell="A31">
      <selection activeCell="A60" sqref="A60"/>
    </sheetView>
  </sheetViews>
  <sheetFormatPr defaultColWidth="10.59765625" defaultRowHeight="15"/>
  <cols>
    <col min="1" max="1" width="2.59765625" style="111" customWidth="1"/>
    <col min="2" max="2" width="13.5" style="111" customWidth="1"/>
    <col min="3" max="3" width="5.19921875" style="111" bestFit="1" customWidth="1"/>
    <col min="4" max="4" width="9.69921875" style="111" customWidth="1"/>
    <col min="5" max="5" width="8.59765625" style="111" customWidth="1"/>
    <col min="6" max="6" width="10.09765625" style="111" customWidth="1"/>
    <col min="7" max="7" width="8.59765625" style="111" customWidth="1"/>
    <col min="8" max="8" width="9.59765625" style="111" customWidth="1"/>
    <col min="9" max="9" width="2.59765625" style="111" customWidth="1"/>
    <col min="10" max="10" width="12.69921875" style="111" customWidth="1"/>
    <col min="11" max="11" width="10" style="111" bestFit="1" customWidth="1"/>
    <col min="12" max="12" width="8.59765625" style="111" customWidth="1"/>
    <col min="13" max="13" width="9.5" style="111" customWidth="1"/>
    <col min="14" max="14" width="8.59765625" style="111" customWidth="1"/>
    <col min="15" max="15" width="9.5" style="111" customWidth="1"/>
    <col min="16" max="16" width="8.59765625" style="111" customWidth="1"/>
    <col min="17" max="17" width="10.59765625" style="111" customWidth="1"/>
    <col min="18" max="19" width="3.59765625" style="111" customWidth="1"/>
    <col min="20" max="20" width="17.09765625" style="111" customWidth="1"/>
    <col min="21" max="21" width="9.59765625" style="111" customWidth="1"/>
    <col min="22" max="24" width="8.59765625" style="111" customWidth="1"/>
    <col min="25" max="25" width="9.3984375" style="111" customWidth="1"/>
    <col min="26" max="26" width="8.59765625" style="111" customWidth="1"/>
    <col min="27" max="27" width="9.5" style="111" customWidth="1"/>
    <col min="28" max="31" width="8.59765625" style="111" customWidth="1"/>
    <col min="32" max="16384" width="10.59765625" style="111" customWidth="1"/>
  </cols>
  <sheetData>
    <row r="1" spans="1:31" s="31" customFormat="1" ht="19.5" customHeight="1">
      <c r="A1" s="11" t="s">
        <v>16</v>
      </c>
      <c r="AE1" s="12" t="s">
        <v>17</v>
      </c>
    </row>
    <row r="2" spans="1:31" s="18" customFormat="1" ht="19.5" customHeight="1">
      <c r="A2" s="658" t="s">
        <v>336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94"/>
      <c r="P2" s="694"/>
      <c r="R2" s="695" t="s">
        <v>337</v>
      </c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</row>
    <row r="3" spans="1:31" s="18" customFormat="1" ht="19.5" customHeight="1">
      <c r="A3" s="659" t="s">
        <v>459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R3" s="609" t="s">
        <v>458</v>
      </c>
      <c r="S3" s="659"/>
      <c r="T3" s="659"/>
      <c r="U3" s="659"/>
      <c r="V3" s="659"/>
      <c r="W3" s="659"/>
      <c r="X3" s="659"/>
      <c r="Y3" s="659"/>
      <c r="Z3" s="659"/>
      <c r="AA3" s="659"/>
      <c r="AB3" s="659"/>
      <c r="AC3" s="659"/>
      <c r="AD3" s="659"/>
      <c r="AE3" s="659"/>
    </row>
    <row r="4" spans="2:31" s="18" customFormat="1" ht="18" customHeight="1" thickBot="1"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P4" s="257" t="s">
        <v>18</v>
      </c>
      <c r="R4" s="203"/>
      <c r="S4" s="203"/>
      <c r="T4" s="203"/>
      <c r="U4" s="203"/>
      <c r="V4" s="203"/>
      <c r="W4" s="203"/>
      <c r="X4" s="203"/>
      <c r="Y4" s="203"/>
      <c r="Z4" s="203"/>
      <c r="AE4" s="257" t="s">
        <v>19</v>
      </c>
    </row>
    <row r="5" spans="1:31" s="18" customFormat="1" ht="19.5" customHeight="1">
      <c r="A5" s="601" t="s">
        <v>20</v>
      </c>
      <c r="B5" s="601"/>
      <c r="C5" s="704"/>
      <c r="D5" s="560" t="s">
        <v>21</v>
      </c>
      <c r="E5" s="600"/>
      <c r="F5" s="600"/>
      <c r="G5" s="560" t="s">
        <v>22</v>
      </c>
      <c r="H5" s="708"/>
      <c r="I5" s="709" t="s">
        <v>20</v>
      </c>
      <c r="J5" s="601"/>
      <c r="K5" s="704"/>
      <c r="L5" s="560" t="s">
        <v>21</v>
      </c>
      <c r="M5" s="600"/>
      <c r="N5" s="600"/>
      <c r="O5" s="560" t="s">
        <v>22</v>
      </c>
      <c r="P5" s="600"/>
      <c r="R5" s="688" t="s">
        <v>516</v>
      </c>
      <c r="S5" s="688"/>
      <c r="T5" s="689"/>
      <c r="U5" s="704" t="s">
        <v>23</v>
      </c>
      <c r="V5" s="560" t="s">
        <v>24</v>
      </c>
      <c r="W5" s="600"/>
      <c r="X5" s="662"/>
      <c r="Y5" s="560" t="s">
        <v>307</v>
      </c>
      <c r="Z5" s="600"/>
      <c r="AA5" s="600"/>
      <c r="AB5" s="560" t="s">
        <v>25</v>
      </c>
      <c r="AC5" s="601"/>
      <c r="AD5" s="600"/>
      <c r="AE5" s="600"/>
    </row>
    <row r="6" spans="1:31" ht="19.5" customHeight="1">
      <c r="A6" s="609"/>
      <c r="B6" s="609"/>
      <c r="C6" s="705"/>
      <c r="D6" s="563" t="s">
        <v>26</v>
      </c>
      <c r="E6" s="574"/>
      <c r="F6" s="574"/>
      <c r="G6" s="684" t="s">
        <v>27</v>
      </c>
      <c r="H6" s="702" t="s">
        <v>28</v>
      </c>
      <c r="I6" s="710"/>
      <c r="J6" s="609"/>
      <c r="K6" s="705"/>
      <c r="L6" s="563" t="s">
        <v>26</v>
      </c>
      <c r="M6" s="574"/>
      <c r="N6" s="574"/>
      <c r="O6" s="684" t="s">
        <v>27</v>
      </c>
      <c r="P6" s="686" t="s">
        <v>28</v>
      </c>
      <c r="Q6" s="18"/>
      <c r="R6" s="690"/>
      <c r="S6" s="690"/>
      <c r="T6" s="583"/>
      <c r="U6" s="557"/>
      <c r="V6" s="230" t="s">
        <v>29</v>
      </c>
      <c r="W6" s="90" t="s">
        <v>30</v>
      </c>
      <c r="X6" s="230" t="s">
        <v>31</v>
      </c>
      <c r="Y6" s="90" t="s">
        <v>29</v>
      </c>
      <c r="Z6" s="230" t="s">
        <v>340</v>
      </c>
      <c r="AA6" s="230" t="s">
        <v>341</v>
      </c>
      <c r="AB6" s="230" t="s">
        <v>29</v>
      </c>
      <c r="AC6" s="230" t="s">
        <v>32</v>
      </c>
      <c r="AD6" s="302" t="s">
        <v>33</v>
      </c>
      <c r="AE6" s="134" t="s">
        <v>34</v>
      </c>
    </row>
    <row r="7" spans="1:31" s="18" customFormat="1" ht="19.5" customHeight="1">
      <c r="A7" s="706"/>
      <c r="B7" s="706"/>
      <c r="C7" s="707"/>
      <c r="D7" s="133" t="s">
        <v>35</v>
      </c>
      <c r="E7" s="133" t="s">
        <v>308</v>
      </c>
      <c r="F7" s="133" t="s">
        <v>36</v>
      </c>
      <c r="G7" s="685"/>
      <c r="H7" s="703"/>
      <c r="I7" s="711"/>
      <c r="J7" s="706"/>
      <c r="K7" s="707"/>
      <c r="L7" s="133" t="s">
        <v>35</v>
      </c>
      <c r="M7" s="133" t="s">
        <v>308</v>
      </c>
      <c r="N7" s="133" t="s">
        <v>36</v>
      </c>
      <c r="O7" s="685"/>
      <c r="P7" s="687"/>
      <c r="Q7" s="111"/>
      <c r="R7" s="691" t="s">
        <v>513</v>
      </c>
      <c r="S7" s="692"/>
      <c r="T7" s="693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</row>
    <row r="8" spans="1:31" ht="19.5" customHeight="1">
      <c r="A8" s="696" t="s">
        <v>334</v>
      </c>
      <c r="B8" s="697"/>
      <c r="C8" s="698"/>
      <c r="D8" s="453">
        <f>SUM(E8:F8)</f>
        <v>63948</v>
      </c>
      <c r="E8" s="454">
        <v>40511</v>
      </c>
      <c r="F8" s="454">
        <v>23437</v>
      </c>
      <c r="G8" s="454">
        <v>396</v>
      </c>
      <c r="H8" s="454">
        <v>1134</v>
      </c>
      <c r="I8" s="699" t="s">
        <v>446</v>
      </c>
      <c r="J8" s="700"/>
      <c r="K8" s="701"/>
      <c r="L8" s="464">
        <f>SUM(L9:L19)</f>
        <v>9974</v>
      </c>
      <c r="M8" s="14">
        <f>SUM(M9:M19)</f>
        <v>7496</v>
      </c>
      <c r="N8" s="15">
        <f>SUM(N9:N19)</f>
        <v>2478</v>
      </c>
      <c r="O8" s="16" t="s">
        <v>6</v>
      </c>
      <c r="P8" s="16" t="s">
        <v>6</v>
      </c>
      <c r="R8" s="681" t="s">
        <v>514</v>
      </c>
      <c r="S8" s="682"/>
      <c r="T8" s="669"/>
      <c r="U8" s="259">
        <v>2867.8</v>
      </c>
      <c r="V8" s="259">
        <v>730.7</v>
      </c>
      <c r="W8" s="259">
        <v>229.6</v>
      </c>
      <c r="X8" s="259">
        <v>501.1</v>
      </c>
      <c r="Y8" s="259">
        <v>1978.3</v>
      </c>
      <c r="Z8" s="259">
        <v>955</v>
      </c>
      <c r="AA8" s="259">
        <v>1023.3</v>
      </c>
      <c r="AB8" s="259">
        <v>158.8</v>
      </c>
      <c r="AC8" s="259">
        <v>66.9</v>
      </c>
      <c r="AD8" s="259">
        <v>6.3</v>
      </c>
      <c r="AE8" s="259">
        <v>85.6</v>
      </c>
    </row>
    <row r="9" spans="1:31" ht="19.5" customHeight="1">
      <c r="A9" s="683">
        <v>14</v>
      </c>
      <c r="B9" s="722"/>
      <c r="C9" s="723"/>
      <c r="D9" s="455">
        <f>SUM(E9:F9)</f>
        <v>62965</v>
      </c>
      <c r="E9" s="456">
        <v>39596</v>
      </c>
      <c r="F9" s="456">
        <v>23369</v>
      </c>
      <c r="G9" s="456">
        <v>406</v>
      </c>
      <c r="H9" s="456">
        <v>1004</v>
      </c>
      <c r="I9" s="262"/>
      <c r="J9" s="263" t="s">
        <v>37</v>
      </c>
      <c r="K9" s="285" t="s">
        <v>38</v>
      </c>
      <c r="L9" s="265">
        <v>520</v>
      </c>
      <c r="M9" s="266">
        <v>414</v>
      </c>
      <c r="N9" s="261">
        <v>105</v>
      </c>
      <c r="O9" s="267" t="s">
        <v>6</v>
      </c>
      <c r="P9" s="267" t="s">
        <v>6</v>
      </c>
      <c r="R9" s="683">
        <v>14</v>
      </c>
      <c r="S9" s="682"/>
      <c r="T9" s="669"/>
      <c r="U9" s="259">
        <f>V9+Y9+AB9</f>
        <v>2796.5119999999997</v>
      </c>
      <c r="V9" s="259">
        <f>SUM(W9:X9)</f>
        <v>650.8</v>
      </c>
      <c r="W9" s="259">
        <v>230.1</v>
      </c>
      <c r="X9" s="259">
        <v>420.7</v>
      </c>
      <c r="Y9" s="259">
        <f>SUM(Z9:AA9)</f>
        <v>1986.9</v>
      </c>
      <c r="Z9" s="259">
        <v>958</v>
      </c>
      <c r="AA9" s="259">
        <v>1028.9</v>
      </c>
      <c r="AB9" s="259">
        <f>SUM(AC9:AE9)</f>
        <v>158.812</v>
      </c>
      <c r="AC9" s="259">
        <v>66.9</v>
      </c>
      <c r="AD9" s="259">
        <v>6.302</v>
      </c>
      <c r="AE9" s="259">
        <v>85.61</v>
      </c>
    </row>
    <row r="10" spans="1:31" ht="19.5" customHeight="1">
      <c r="A10" s="683">
        <v>15</v>
      </c>
      <c r="B10" s="722"/>
      <c r="C10" s="723"/>
      <c r="D10" s="455">
        <f>SUM(E10:F10)</f>
        <v>61614</v>
      </c>
      <c r="E10" s="456">
        <v>39085</v>
      </c>
      <c r="F10" s="456">
        <v>22529</v>
      </c>
      <c r="G10" s="456">
        <v>422</v>
      </c>
      <c r="H10" s="456">
        <v>938</v>
      </c>
      <c r="I10" s="17"/>
      <c r="J10" s="263" t="s">
        <v>39</v>
      </c>
      <c r="K10" s="285" t="s">
        <v>38</v>
      </c>
      <c r="L10" s="265">
        <v>1221</v>
      </c>
      <c r="M10" s="266">
        <v>1000</v>
      </c>
      <c r="N10" s="261">
        <v>222</v>
      </c>
      <c r="O10" s="267" t="s">
        <v>6</v>
      </c>
      <c r="P10" s="267" t="s">
        <v>6</v>
      </c>
      <c r="R10" s="683">
        <v>15</v>
      </c>
      <c r="S10" s="682"/>
      <c r="T10" s="669"/>
      <c r="U10" s="259">
        <f>V10+Y10+AB10</f>
        <v>2853.602</v>
      </c>
      <c r="V10" s="259">
        <f>SUM(W10:X10)</f>
        <v>705.9</v>
      </c>
      <c r="W10" s="259">
        <v>229.9</v>
      </c>
      <c r="X10" s="259">
        <v>476</v>
      </c>
      <c r="Y10" s="259">
        <f>SUM(Z10:AA10)</f>
        <v>1988.8</v>
      </c>
      <c r="Z10" s="259">
        <v>956</v>
      </c>
      <c r="AA10" s="259">
        <v>1032.8</v>
      </c>
      <c r="AB10" s="259">
        <f>SUM(AC10:AE10)</f>
        <v>158.902</v>
      </c>
      <c r="AC10" s="259">
        <v>66.9</v>
      </c>
      <c r="AD10" s="259">
        <v>6.302</v>
      </c>
      <c r="AE10" s="259">
        <v>85.7</v>
      </c>
    </row>
    <row r="11" spans="1:31" ht="19.5" customHeight="1">
      <c r="A11" s="683">
        <v>16</v>
      </c>
      <c r="B11" s="724"/>
      <c r="C11" s="725"/>
      <c r="D11" s="455">
        <f>SUM(E11:F11)</f>
        <v>60527</v>
      </c>
      <c r="E11" s="456">
        <v>38550</v>
      </c>
      <c r="F11" s="456">
        <v>21977</v>
      </c>
      <c r="G11" s="456">
        <v>381</v>
      </c>
      <c r="H11" s="456">
        <v>791</v>
      </c>
      <c r="I11" s="268"/>
      <c r="J11" s="263" t="s">
        <v>40</v>
      </c>
      <c r="K11" s="285" t="s">
        <v>38</v>
      </c>
      <c r="L11" s="455">
        <f>SUM(M11:N11)</f>
        <v>693</v>
      </c>
      <c r="M11" s="266">
        <v>551</v>
      </c>
      <c r="N11" s="261">
        <v>142</v>
      </c>
      <c r="O11" s="267" t="s">
        <v>6</v>
      </c>
      <c r="P11" s="267" t="s">
        <v>6</v>
      </c>
      <c r="R11" s="683">
        <v>16</v>
      </c>
      <c r="S11" s="682"/>
      <c r="T11" s="669"/>
      <c r="U11" s="269">
        <v>2919.7</v>
      </c>
      <c r="V11" s="269">
        <v>764.5</v>
      </c>
      <c r="W11" s="269">
        <v>231.6</v>
      </c>
      <c r="X11" s="269">
        <v>532.9</v>
      </c>
      <c r="Y11" s="269">
        <v>1996.3</v>
      </c>
      <c r="Z11" s="269">
        <v>964.3</v>
      </c>
      <c r="AA11" s="269">
        <v>1032</v>
      </c>
      <c r="AB11" s="269">
        <v>158.9</v>
      </c>
      <c r="AC11" s="270">
        <v>66.9</v>
      </c>
      <c r="AD11" s="271">
        <v>6.3</v>
      </c>
      <c r="AE11" s="269">
        <v>85.7</v>
      </c>
    </row>
    <row r="12" spans="1:31" ht="19.5" customHeight="1">
      <c r="A12" s="712">
        <v>17</v>
      </c>
      <c r="B12" s="721"/>
      <c r="C12" s="675"/>
      <c r="D12" s="304">
        <f>SUM(D15,L21)</f>
        <v>57635</v>
      </c>
      <c r="E12" s="21">
        <f>SUM(E15,M21)</f>
        <v>36623</v>
      </c>
      <c r="F12" s="21">
        <f>SUM(F15,N21)</f>
        <v>21011</v>
      </c>
      <c r="G12" s="21">
        <f>SUM(G15,O21)</f>
        <v>410</v>
      </c>
      <c r="H12" s="462">
        <f>SUM(H15,P21)</f>
        <v>749</v>
      </c>
      <c r="I12" s="268"/>
      <c r="J12" s="263" t="s">
        <v>41</v>
      </c>
      <c r="K12" s="285" t="s">
        <v>38</v>
      </c>
      <c r="L12" s="455">
        <f>SUM(M12:N12)</f>
        <v>491</v>
      </c>
      <c r="M12" s="261">
        <v>404</v>
      </c>
      <c r="N12" s="261">
        <v>87</v>
      </c>
      <c r="O12" s="267" t="s">
        <v>6</v>
      </c>
      <c r="P12" s="267" t="s">
        <v>6</v>
      </c>
      <c r="R12" s="712">
        <v>17</v>
      </c>
      <c r="S12" s="713"/>
      <c r="T12" s="714"/>
      <c r="U12" s="23">
        <f>SUM(V12,Y12,AB12)</f>
        <v>2924.4</v>
      </c>
      <c r="V12" s="23">
        <f>SUM(W12:X12)</f>
        <v>767</v>
      </c>
      <c r="W12" s="23">
        <v>286.9</v>
      </c>
      <c r="X12" s="23">
        <v>480.1</v>
      </c>
      <c r="Y12" s="23">
        <f>SUM(Z12:AA12)</f>
        <v>1998.5</v>
      </c>
      <c r="Z12" s="23">
        <v>965.4</v>
      </c>
      <c r="AA12" s="23">
        <v>1033.1</v>
      </c>
      <c r="AB12" s="23">
        <f>SUM(AC12:AE12)</f>
        <v>158.9</v>
      </c>
      <c r="AC12" s="61">
        <v>66.9</v>
      </c>
      <c r="AD12" s="303">
        <v>6.3</v>
      </c>
      <c r="AE12" s="23">
        <v>85.7</v>
      </c>
    </row>
    <row r="13" spans="1:31" ht="19.5" customHeight="1">
      <c r="A13" s="677"/>
      <c r="B13" s="677"/>
      <c r="C13" s="678"/>
      <c r="D13" s="304"/>
      <c r="E13" s="21"/>
      <c r="F13" s="21"/>
      <c r="G13" s="9"/>
      <c r="H13" s="463"/>
      <c r="I13" s="268"/>
      <c r="J13" s="263" t="s">
        <v>42</v>
      </c>
      <c r="K13" s="285" t="s">
        <v>38</v>
      </c>
      <c r="L13" s="455">
        <f>SUM(M13:N13)</f>
        <v>232</v>
      </c>
      <c r="M13" s="111">
        <v>176</v>
      </c>
      <c r="N13" s="111">
        <v>56</v>
      </c>
      <c r="O13" s="267" t="s">
        <v>6</v>
      </c>
      <c r="P13" s="267" t="s">
        <v>6</v>
      </c>
      <c r="R13" s="718"/>
      <c r="S13" s="719"/>
      <c r="T13" s="720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ht="19.5" customHeight="1">
      <c r="A14" s="679" t="s">
        <v>335</v>
      </c>
      <c r="B14" s="680"/>
      <c r="C14" s="43"/>
      <c r="D14" s="304"/>
      <c r="E14" s="21"/>
      <c r="F14" s="21"/>
      <c r="G14" s="9"/>
      <c r="H14" s="463"/>
      <c r="I14" s="17"/>
      <c r="J14" s="263" t="s">
        <v>43</v>
      </c>
      <c r="K14" s="285"/>
      <c r="L14" s="455">
        <f>SUM(M14:N14)</f>
        <v>1430</v>
      </c>
      <c r="M14" s="266">
        <v>1015</v>
      </c>
      <c r="N14" s="261">
        <v>415</v>
      </c>
      <c r="O14" s="267" t="s">
        <v>6</v>
      </c>
      <c r="P14" s="267" t="s">
        <v>6</v>
      </c>
      <c r="R14" s="622" t="s">
        <v>515</v>
      </c>
      <c r="S14" s="622"/>
      <c r="T14" s="623"/>
      <c r="U14" s="447">
        <f>SUM(V14,Y14,AB14)</f>
        <v>331</v>
      </c>
      <c r="V14" s="447">
        <f>SUM(W14:X14)</f>
        <v>171.7</v>
      </c>
      <c r="W14" s="39">
        <v>84.7</v>
      </c>
      <c r="X14" s="465">
        <v>87</v>
      </c>
      <c r="Y14" s="447">
        <f>SUM(Z14:AA14)</f>
        <v>159.3</v>
      </c>
      <c r="Z14" s="39">
        <v>87.8</v>
      </c>
      <c r="AA14" s="19">
        <v>71.5</v>
      </c>
      <c r="AB14" s="447" t="s">
        <v>554</v>
      </c>
      <c r="AC14" s="466" t="s">
        <v>554</v>
      </c>
      <c r="AD14" s="466" t="s">
        <v>554</v>
      </c>
      <c r="AE14" s="466" t="s">
        <v>554</v>
      </c>
    </row>
    <row r="15" spans="1:31" ht="19.5" customHeight="1">
      <c r="A15" s="680"/>
      <c r="B15" s="680"/>
      <c r="C15" s="296" t="s">
        <v>35</v>
      </c>
      <c r="D15" s="304">
        <f>SUM(D17+L8)</f>
        <v>55633</v>
      </c>
      <c r="E15" s="21">
        <f>SUM(E17+M8)</f>
        <v>35246</v>
      </c>
      <c r="F15" s="21">
        <f>SUM(F17+N8)</f>
        <v>20386</v>
      </c>
      <c r="G15" s="21">
        <v>410</v>
      </c>
      <c r="H15" s="462">
        <v>749</v>
      </c>
      <c r="I15" s="268"/>
      <c r="J15" s="263" t="s">
        <v>44</v>
      </c>
      <c r="K15" s="285" t="s">
        <v>38</v>
      </c>
      <c r="L15" s="455">
        <f>SUM(M15:N15)</f>
        <v>667</v>
      </c>
      <c r="M15" s="266">
        <v>580</v>
      </c>
      <c r="N15" s="261">
        <v>87</v>
      </c>
      <c r="O15" s="267" t="s">
        <v>6</v>
      </c>
      <c r="P15" s="267" t="s">
        <v>6</v>
      </c>
      <c r="R15" s="352"/>
      <c r="S15" s="352"/>
      <c r="T15" s="390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</row>
    <row r="16" spans="1:31" ht="19.5" customHeight="1">
      <c r="A16" s="680"/>
      <c r="B16" s="680"/>
      <c r="C16" s="299"/>
      <c r="D16" s="304"/>
      <c r="E16" s="21"/>
      <c r="F16" s="21"/>
      <c r="G16" s="9"/>
      <c r="H16" s="463"/>
      <c r="I16" s="268"/>
      <c r="J16" s="263" t="s">
        <v>45</v>
      </c>
      <c r="K16" s="285" t="s">
        <v>38</v>
      </c>
      <c r="L16" s="455">
        <v>333</v>
      </c>
      <c r="M16" s="261">
        <v>250</v>
      </c>
      <c r="N16" s="261">
        <v>84</v>
      </c>
      <c r="O16" s="267" t="s">
        <v>6</v>
      </c>
      <c r="P16" s="267" t="s">
        <v>6</v>
      </c>
      <c r="R16" s="628" t="s">
        <v>525</v>
      </c>
      <c r="S16" s="629"/>
      <c r="T16" s="630"/>
      <c r="U16" s="655">
        <v>2591.5</v>
      </c>
      <c r="V16" s="653">
        <v>595.3</v>
      </c>
      <c r="W16" s="653">
        <f aca="true" t="shared" si="0" ref="W16:AE16">SUM(W18,W20)</f>
        <v>202.2</v>
      </c>
      <c r="X16" s="653">
        <f t="shared" si="0"/>
        <v>393.09999999999997</v>
      </c>
      <c r="Y16" s="653">
        <v>1837.3</v>
      </c>
      <c r="Z16" s="653">
        <f t="shared" si="0"/>
        <v>877.6</v>
      </c>
      <c r="AA16" s="653">
        <f t="shared" si="0"/>
        <v>959.7</v>
      </c>
      <c r="AB16" s="653">
        <v>158.9</v>
      </c>
      <c r="AC16" s="653">
        <f t="shared" si="0"/>
        <v>66.9</v>
      </c>
      <c r="AD16" s="653">
        <f t="shared" si="0"/>
        <v>6.3</v>
      </c>
      <c r="AE16" s="653">
        <f t="shared" si="0"/>
        <v>85.7</v>
      </c>
    </row>
    <row r="17" spans="1:31" ht="19.5" customHeight="1">
      <c r="A17" s="59"/>
      <c r="B17" s="30" t="s">
        <v>511</v>
      </c>
      <c r="C17" s="415" t="s">
        <v>512</v>
      </c>
      <c r="D17" s="304">
        <f>SUM(D19:D34)</f>
        <v>45659</v>
      </c>
      <c r="E17" s="21">
        <f>SUM(E19:E34)</f>
        <v>27750</v>
      </c>
      <c r="F17" s="21">
        <f>SUM(F19:F34)</f>
        <v>17908</v>
      </c>
      <c r="G17" s="21">
        <v>410</v>
      </c>
      <c r="H17" s="462">
        <v>749</v>
      </c>
      <c r="I17" s="17"/>
      <c r="J17" s="263" t="s">
        <v>46</v>
      </c>
      <c r="K17" s="264"/>
      <c r="L17" s="455">
        <v>1294</v>
      </c>
      <c r="M17" s="261">
        <v>801</v>
      </c>
      <c r="N17" s="261">
        <v>492</v>
      </c>
      <c r="O17" s="267" t="s">
        <v>6</v>
      </c>
      <c r="P17" s="267" t="s">
        <v>6</v>
      </c>
      <c r="R17" s="631"/>
      <c r="S17" s="631"/>
      <c r="T17" s="632"/>
      <c r="U17" s="652"/>
      <c r="V17" s="638"/>
      <c r="W17" s="638"/>
      <c r="X17" s="638"/>
      <c r="Y17" s="638"/>
      <c r="Z17" s="638"/>
      <c r="AA17" s="638"/>
      <c r="AB17" s="638"/>
      <c r="AC17" s="638"/>
      <c r="AD17" s="638"/>
      <c r="AE17" s="638"/>
    </row>
    <row r="18" spans="1:31" ht="19.5" customHeight="1">
      <c r="A18" s="59"/>
      <c r="B18" s="59"/>
      <c r="C18" s="376"/>
      <c r="D18" s="455"/>
      <c r="E18" s="456"/>
      <c r="F18" s="456"/>
      <c r="G18" s="459"/>
      <c r="H18" s="460"/>
      <c r="I18" s="268"/>
      <c r="J18" s="263" t="s">
        <v>47</v>
      </c>
      <c r="K18" s="258"/>
      <c r="L18" s="455">
        <f>SUM(M18:N18)</f>
        <v>460</v>
      </c>
      <c r="M18" s="261">
        <v>160</v>
      </c>
      <c r="N18" s="261">
        <v>300</v>
      </c>
      <c r="O18" s="267" t="s">
        <v>6</v>
      </c>
      <c r="P18" s="267" t="s">
        <v>6</v>
      </c>
      <c r="R18" s="648" t="s">
        <v>455</v>
      </c>
      <c r="S18" s="633" t="s">
        <v>522</v>
      </c>
      <c r="T18" s="634"/>
      <c r="U18" s="654">
        <v>2076</v>
      </c>
      <c r="V18" s="644">
        <v>564.1</v>
      </c>
      <c r="W18" s="644">
        <v>202.2</v>
      </c>
      <c r="X18" s="644">
        <v>361.9</v>
      </c>
      <c r="Y18" s="644">
        <v>1353</v>
      </c>
      <c r="Z18" s="644">
        <v>684.1</v>
      </c>
      <c r="AA18" s="644">
        <v>668.9</v>
      </c>
      <c r="AB18" s="644">
        <v>158.9</v>
      </c>
      <c r="AC18" s="645">
        <v>66.9</v>
      </c>
      <c r="AD18" s="646">
        <v>6.3</v>
      </c>
      <c r="AE18" s="646">
        <v>85.7</v>
      </c>
    </row>
    <row r="19" spans="1:31" ht="19.5" customHeight="1">
      <c r="A19" s="169"/>
      <c r="B19" s="263" t="s">
        <v>48</v>
      </c>
      <c r="C19" s="300" t="s">
        <v>38</v>
      </c>
      <c r="D19" s="455">
        <v>1105</v>
      </c>
      <c r="E19" s="456">
        <v>859</v>
      </c>
      <c r="F19" s="456">
        <v>245</v>
      </c>
      <c r="G19" s="461" t="s">
        <v>6</v>
      </c>
      <c r="H19" s="461" t="s">
        <v>6</v>
      </c>
      <c r="I19" s="268"/>
      <c r="J19" s="263" t="s">
        <v>49</v>
      </c>
      <c r="K19" s="258"/>
      <c r="L19" s="455">
        <f>SUM(M19:N19)</f>
        <v>2633</v>
      </c>
      <c r="M19" s="261">
        <v>2145</v>
      </c>
      <c r="N19" s="261">
        <v>488</v>
      </c>
      <c r="O19" s="267" t="s">
        <v>6</v>
      </c>
      <c r="P19" s="267" t="s">
        <v>6</v>
      </c>
      <c r="R19" s="649"/>
      <c r="S19" s="635"/>
      <c r="T19" s="636"/>
      <c r="U19" s="651"/>
      <c r="V19" s="637"/>
      <c r="W19" s="637"/>
      <c r="X19" s="637"/>
      <c r="Y19" s="637"/>
      <c r="Z19" s="637"/>
      <c r="AA19" s="637"/>
      <c r="AB19" s="637"/>
      <c r="AC19" s="639"/>
      <c r="AD19" s="647"/>
      <c r="AE19" s="647"/>
    </row>
    <row r="20" spans="1:31" ht="19.5" customHeight="1">
      <c r="A20" s="169"/>
      <c r="B20" s="263" t="s">
        <v>309</v>
      </c>
      <c r="C20" s="300"/>
      <c r="D20" s="455">
        <f aca="true" t="shared" si="1" ref="D20:D28">SUM(E20:F20)</f>
        <v>2252</v>
      </c>
      <c r="E20" s="456">
        <v>808</v>
      </c>
      <c r="F20" s="456">
        <v>1444</v>
      </c>
      <c r="G20" s="461" t="s">
        <v>6</v>
      </c>
      <c r="H20" s="461" t="s">
        <v>6</v>
      </c>
      <c r="I20" s="274"/>
      <c r="J20" s="263"/>
      <c r="K20" s="232"/>
      <c r="L20" s="275"/>
      <c r="M20" s="263"/>
      <c r="N20" s="169"/>
      <c r="O20" s="169"/>
      <c r="P20" s="169"/>
      <c r="Q20" s="276"/>
      <c r="R20" s="649"/>
      <c r="S20" s="633" t="s">
        <v>523</v>
      </c>
      <c r="T20" s="634"/>
      <c r="U20" s="651">
        <v>515.5</v>
      </c>
      <c r="V20" s="637">
        <v>31.2</v>
      </c>
      <c r="W20" s="637">
        <v>0</v>
      </c>
      <c r="X20" s="637">
        <v>31.2</v>
      </c>
      <c r="Y20" s="637">
        <v>484.3</v>
      </c>
      <c r="Z20" s="637">
        <v>193.5</v>
      </c>
      <c r="AA20" s="637">
        <v>290.8</v>
      </c>
      <c r="AB20" s="637" t="s">
        <v>554</v>
      </c>
      <c r="AC20" s="639" t="s">
        <v>554</v>
      </c>
      <c r="AD20" s="639" t="s">
        <v>554</v>
      </c>
      <c r="AE20" s="639" t="s">
        <v>554</v>
      </c>
    </row>
    <row r="21" spans="1:31" ht="19.5" customHeight="1">
      <c r="A21" s="169"/>
      <c r="B21" s="263" t="s">
        <v>50</v>
      </c>
      <c r="C21" s="300" t="s">
        <v>38</v>
      </c>
      <c r="D21" s="455">
        <f t="shared" si="1"/>
        <v>719</v>
      </c>
      <c r="E21" s="456">
        <v>595</v>
      </c>
      <c r="F21" s="456">
        <v>124</v>
      </c>
      <c r="G21" s="461" t="s">
        <v>6</v>
      </c>
      <c r="H21" s="461" t="s">
        <v>6</v>
      </c>
      <c r="I21" s="715" t="s">
        <v>445</v>
      </c>
      <c r="J21" s="716"/>
      <c r="K21" s="717"/>
      <c r="L21" s="304">
        <f>SUM(L22:L27)</f>
        <v>2002</v>
      </c>
      <c r="M21" s="21">
        <f>SUM(M22:M27)</f>
        <v>1377</v>
      </c>
      <c r="N21" s="21">
        <f>SUM(N22:N27)</f>
        <v>625</v>
      </c>
      <c r="O21" s="25" t="s">
        <v>6</v>
      </c>
      <c r="P21" s="25" t="s">
        <v>6</v>
      </c>
      <c r="Q21" s="276"/>
      <c r="R21" s="650"/>
      <c r="S21" s="635"/>
      <c r="T21" s="636"/>
      <c r="U21" s="652"/>
      <c r="V21" s="638"/>
      <c r="W21" s="638"/>
      <c r="X21" s="638"/>
      <c r="Y21" s="638"/>
      <c r="Z21" s="638"/>
      <c r="AA21" s="638"/>
      <c r="AB21" s="638"/>
      <c r="AC21" s="640"/>
      <c r="AD21" s="640"/>
      <c r="AE21" s="640"/>
    </row>
    <row r="22" spans="1:31" ht="19.5" customHeight="1">
      <c r="A22" s="169"/>
      <c r="B22" s="263" t="s">
        <v>52</v>
      </c>
      <c r="C22" s="300" t="s">
        <v>38</v>
      </c>
      <c r="D22" s="455">
        <f t="shared" si="1"/>
        <v>1287</v>
      </c>
      <c r="E22" s="456">
        <v>992</v>
      </c>
      <c r="F22" s="456">
        <v>295</v>
      </c>
      <c r="G22" s="461" t="s">
        <v>6</v>
      </c>
      <c r="H22" s="461" t="s">
        <v>6</v>
      </c>
      <c r="I22" s="262"/>
      <c r="J22" s="263" t="s">
        <v>46</v>
      </c>
      <c r="K22" s="169" t="s">
        <v>310</v>
      </c>
      <c r="L22" s="455">
        <f aca="true" t="shared" si="2" ref="L22:L27">SUM(M22:N22)</f>
        <v>585</v>
      </c>
      <c r="M22" s="261">
        <v>386</v>
      </c>
      <c r="N22" s="261">
        <v>199</v>
      </c>
      <c r="O22" s="267" t="s">
        <v>6</v>
      </c>
      <c r="P22" s="267" t="s">
        <v>6</v>
      </c>
      <c r="Q22" s="276"/>
      <c r="S22" s="624" t="s">
        <v>524</v>
      </c>
      <c r="T22" s="625"/>
      <c r="U22" s="621">
        <v>2496.6</v>
      </c>
      <c r="V22" s="613">
        <v>560.1</v>
      </c>
      <c r="W22" s="613">
        <v>186.8</v>
      </c>
      <c r="X22" s="613">
        <v>369.3</v>
      </c>
      <c r="Y22" s="613">
        <v>1798</v>
      </c>
      <c r="Z22" s="613">
        <v>853.4</v>
      </c>
      <c r="AA22" s="613">
        <v>944.6</v>
      </c>
      <c r="AB22" s="613">
        <v>138.5</v>
      </c>
      <c r="AC22" s="613">
        <v>53.7</v>
      </c>
      <c r="AD22" s="618">
        <v>4.1</v>
      </c>
      <c r="AE22" s="618">
        <v>80.7</v>
      </c>
    </row>
    <row r="23" spans="1:31" ht="19.5" customHeight="1">
      <c r="A23" s="169"/>
      <c r="B23" s="263" t="s">
        <v>53</v>
      </c>
      <c r="C23" s="300"/>
      <c r="D23" s="455">
        <f t="shared" si="1"/>
        <v>4085</v>
      </c>
      <c r="E23" s="456">
        <v>2356</v>
      </c>
      <c r="F23" s="456">
        <v>1729</v>
      </c>
      <c r="G23" s="461" t="s">
        <v>6</v>
      </c>
      <c r="H23" s="461" t="s">
        <v>6</v>
      </c>
      <c r="I23" s="262"/>
      <c r="J23" s="263" t="s">
        <v>47</v>
      </c>
      <c r="K23" s="169" t="s">
        <v>310</v>
      </c>
      <c r="L23" s="455">
        <f t="shared" si="2"/>
        <v>274</v>
      </c>
      <c r="M23" s="261">
        <v>181</v>
      </c>
      <c r="N23" s="261">
        <v>93</v>
      </c>
      <c r="O23" s="267" t="s">
        <v>6</v>
      </c>
      <c r="P23" s="267" t="s">
        <v>6</v>
      </c>
      <c r="Q23" s="276"/>
      <c r="R23" s="438"/>
      <c r="S23" s="626"/>
      <c r="T23" s="627"/>
      <c r="U23" s="615"/>
      <c r="V23" s="607"/>
      <c r="W23" s="607"/>
      <c r="X23" s="607"/>
      <c r="Y23" s="607"/>
      <c r="Z23" s="607"/>
      <c r="AA23" s="607"/>
      <c r="AB23" s="607"/>
      <c r="AC23" s="607"/>
      <c r="AD23" s="610"/>
      <c r="AE23" s="610"/>
    </row>
    <row r="24" spans="1:31" ht="19.5" customHeight="1">
      <c r="A24" s="169"/>
      <c r="B24" s="263" t="s">
        <v>55</v>
      </c>
      <c r="C24" s="300" t="s">
        <v>38</v>
      </c>
      <c r="D24" s="455">
        <f t="shared" si="1"/>
        <v>798</v>
      </c>
      <c r="E24" s="456">
        <v>545</v>
      </c>
      <c r="F24" s="456">
        <v>253</v>
      </c>
      <c r="G24" s="461" t="s">
        <v>6</v>
      </c>
      <c r="H24" s="461" t="s">
        <v>6</v>
      </c>
      <c r="I24" s="262"/>
      <c r="J24" s="263" t="s">
        <v>56</v>
      </c>
      <c r="K24" s="297" t="s">
        <v>38</v>
      </c>
      <c r="L24" s="455">
        <f t="shared" si="2"/>
        <v>278</v>
      </c>
      <c r="M24" s="266">
        <v>183</v>
      </c>
      <c r="N24" s="261">
        <v>95</v>
      </c>
      <c r="O24" s="267" t="s">
        <v>6</v>
      </c>
      <c r="P24" s="267" t="s">
        <v>6</v>
      </c>
      <c r="Q24" s="276"/>
      <c r="R24" s="258"/>
      <c r="S24" s="641" t="s">
        <v>54</v>
      </c>
      <c r="T24" s="619" t="s">
        <v>519</v>
      </c>
      <c r="U24" s="616">
        <v>2245</v>
      </c>
      <c r="V24" s="612">
        <v>643</v>
      </c>
      <c r="W24" s="612">
        <v>261</v>
      </c>
      <c r="X24" s="612">
        <v>382</v>
      </c>
      <c r="Y24" s="612">
        <v>1523</v>
      </c>
      <c r="Z24" s="612">
        <v>777</v>
      </c>
      <c r="AA24" s="612">
        <v>746</v>
      </c>
      <c r="AB24" s="612">
        <v>79</v>
      </c>
      <c r="AC24" s="609">
        <v>30</v>
      </c>
      <c r="AD24" s="617">
        <v>8</v>
      </c>
      <c r="AE24" s="617">
        <v>41</v>
      </c>
    </row>
    <row r="25" spans="1:31" ht="19.5" customHeight="1">
      <c r="A25" s="169"/>
      <c r="B25" s="263" t="s">
        <v>57</v>
      </c>
      <c r="C25" s="300" t="s">
        <v>38</v>
      </c>
      <c r="D25" s="455">
        <f t="shared" si="1"/>
        <v>890</v>
      </c>
      <c r="E25" s="456">
        <v>639</v>
      </c>
      <c r="F25" s="456">
        <v>251</v>
      </c>
      <c r="G25" s="461" t="s">
        <v>6</v>
      </c>
      <c r="H25" s="461" t="s">
        <v>6</v>
      </c>
      <c r="I25" s="262"/>
      <c r="J25" s="263" t="s">
        <v>58</v>
      </c>
      <c r="K25" s="297" t="s">
        <v>38</v>
      </c>
      <c r="L25" s="455">
        <f t="shared" si="2"/>
        <v>300</v>
      </c>
      <c r="M25" s="266">
        <v>198</v>
      </c>
      <c r="N25" s="261">
        <v>102</v>
      </c>
      <c r="O25" s="267" t="s">
        <v>6</v>
      </c>
      <c r="P25" s="267" t="s">
        <v>6</v>
      </c>
      <c r="Q25" s="276"/>
      <c r="R25" s="614" t="s">
        <v>51</v>
      </c>
      <c r="S25" s="642"/>
      <c r="T25" s="620"/>
      <c r="U25" s="616"/>
      <c r="V25" s="612"/>
      <c r="W25" s="612"/>
      <c r="X25" s="612"/>
      <c r="Y25" s="612"/>
      <c r="Z25" s="612"/>
      <c r="AA25" s="612"/>
      <c r="AB25" s="612"/>
      <c r="AC25" s="609"/>
      <c r="AD25" s="617"/>
      <c r="AE25" s="617"/>
    </row>
    <row r="26" spans="1:31" ht="19.5" customHeight="1">
      <c r="A26" s="169"/>
      <c r="B26" s="263" t="s">
        <v>311</v>
      </c>
      <c r="C26" s="300" t="s">
        <v>38</v>
      </c>
      <c r="D26" s="455">
        <f t="shared" si="1"/>
        <v>1395</v>
      </c>
      <c r="E26" s="456">
        <v>1146</v>
      </c>
      <c r="F26" s="456">
        <v>249</v>
      </c>
      <c r="G26" s="461" t="s">
        <v>6</v>
      </c>
      <c r="H26" s="461" t="s">
        <v>6</v>
      </c>
      <c r="I26" s="262"/>
      <c r="J26" s="263" t="s">
        <v>59</v>
      </c>
      <c r="K26" s="169"/>
      <c r="L26" s="455">
        <f t="shared" si="2"/>
        <v>192</v>
      </c>
      <c r="M26" s="261">
        <v>127</v>
      </c>
      <c r="N26" s="261">
        <v>65</v>
      </c>
      <c r="O26" s="267" t="s">
        <v>6</v>
      </c>
      <c r="P26" s="267" t="s">
        <v>6</v>
      </c>
      <c r="Q26" s="276"/>
      <c r="R26" s="614"/>
      <c r="S26" s="642"/>
      <c r="T26" s="619" t="s">
        <v>520</v>
      </c>
      <c r="U26" s="615">
        <v>69.9</v>
      </c>
      <c r="V26" s="607">
        <v>22</v>
      </c>
      <c r="W26" s="607">
        <v>12.4</v>
      </c>
      <c r="X26" s="607">
        <v>9.601999999999999</v>
      </c>
      <c r="Y26" s="607">
        <v>29.8</v>
      </c>
      <c r="Z26" s="607">
        <v>17.98</v>
      </c>
      <c r="AA26" s="607">
        <v>11.8</v>
      </c>
      <c r="AB26" s="607">
        <v>18.1</v>
      </c>
      <c r="AC26" s="609">
        <v>12.2</v>
      </c>
      <c r="AD26" s="610">
        <v>1.598</v>
      </c>
      <c r="AE26" s="610">
        <v>4.32</v>
      </c>
    </row>
    <row r="27" spans="1:31" ht="19.5" customHeight="1">
      <c r="A27" s="169"/>
      <c r="B27" s="263" t="s">
        <v>60</v>
      </c>
      <c r="C27" s="300"/>
      <c r="D27" s="455">
        <f t="shared" si="1"/>
        <v>2992</v>
      </c>
      <c r="E27" s="456">
        <v>2049</v>
      </c>
      <c r="F27" s="456">
        <v>943</v>
      </c>
      <c r="G27" s="461" t="s">
        <v>6</v>
      </c>
      <c r="H27" s="461" t="s">
        <v>6</v>
      </c>
      <c r="I27" s="262"/>
      <c r="J27" s="263" t="s">
        <v>312</v>
      </c>
      <c r="K27" s="169"/>
      <c r="L27" s="455">
        <f t="shared" si="2"/>
        <v>373</v>
      </c>
      <c r="M27" s="261">
        <v>302</v>
      </c>
      <c r="N27" s="261">
        <v>71</v>
      </c>
      <c r="O27" s="267" t="s">
        <v>6</v>
      </c>
      <c r="P27" s="267" t="s">
        <v>6</v>
      </c>
      <c r="Q27" s="276"/>
      <c r="R27" s="614"/>
      <c r="S27" s="643"/>
      <c r="T27" s="620"/>
      <c r="U27" s="615"/>
      <c r="V27" s="607"/>
      <c r="W27" s="607"/>
      <c r="X27" s="607"/>
      <c r="Y27" s="607"/>
      <c r="Z27" s="607"/>
      <c r="AA27" s="607"/>
      <c r="AB27" s="607"/>
      <c r="AC27" s="609"/>
      <c r="AD27" s="610"/>
      <c r="AE27" s="610"/>
    </row>
    <row r="28" spans="1:31" ht="19.5" customHeight="1">
      <c r="A28" s="169"/>
      <c r="B28" s="263" t="s">
        <v>61</v>
      </c>
      <c r="C28" s="300" t="s">
        <v>38</v>
      </c>
      <c r="D28" s="455">
        <f t="shared" si="1"/>
        <v>1239</v>
      </c>
      <c r="E28" s="456">
        <v>785</v>
      </c>
      <c r="F28" s="456">
        <v>454</v>
      </c>
      <c r="G28" s="461" t="s">
        <v>6</v>
      </c>
      <c r="H28" s="461" t="s">
        <v>6</v>
      </c>
      <c r="I28" s="262"/>
      <c r="J28" s="26"/>
      <c r="K28" s="267"/>
      <c r="L28" s="265"/>
      <c r="M28" s="266"/>
      <c r="N28" s="261"/>
      <c r="O28" s="267"/>
      <c r="P28" s="267"/>
      <c r="Q28" s="276"/>
      <c r="R28" s="614"/>
      <c r="S28" s="663" t="s">
        <v>313</v>
      </c>
      <c r="T28" s="619" t="s">
        <v>521</v>
      </c>
      <c r="U28" s="616">
        <v>89</v>
      </c>
      <c r="V28" s="612">
        <v>47</v>
      </c>
      <c r="W28" s="612">
        <v>6</v>
      </c>
      <c r="X28" s="612">
        <v>41</v>
      </c>
      <c r="Y28" s="612">
        <v>35</v>
      </c>
      <c r="Z28" s="612">
        <v>21</v>
      </c>
      <c r="AA28" s="612">
        <v>14</v>
      </c>
      <c r="AB28" s="612">
        <v>7</v>
      </c>
      <c r="AC28" s="609">
        <v>3</v>
      </c>
      <c r="AD28" s="609">
        <v>1</v>
      </c>
      <c r="AE28" s="609">
        <v>3</v>
      </c>
    </row>
    <row r="29" spans="1:31" ht="19.5" customHeight="1">
      <c r="A29" s="169"/>
      <c r="B29" s="263" t="s">
        <v>62</v>
      </c>
      <c r="C29" s="300" t="s">
        <v>38</v>
      </c>
      <c r="D29" s="455">
        <v>2222</v>
      </c>
      <c r="E29" s="456">
        <v>1750</v>
      </c>
      <c r="F29" s="456">
        <v>473</v>
      </c>
      <c r="G29" s="461" t="s">
        <v>6</v>
      </c>
      <c r="H29" s="461" t="s">
        <v>6</v>
      </c>
      <c r="I29" s="262"/>
      <c r="J29" s="263"/>
      <c r="K29" s="267"/>
      <c r="L29" s="265"/>
      <c r="M29" s="266"/>
      <c r="N29" s="261"/>
      <c r="O29" s="267"/>
      <c r="P29" s="267"/>
      <c r="Q29" s="276"/>
      <c r="R29" s="614"/>
      <c r="S29" s="664"/>
      <c r="T29" s="620"/>
      <c r="U29" s="616"/>
      <c r="V29" s="612"/>
      <c r="W29" s="612"/>
      <c r="X29" s="612"/>
      <c r="Y29" s="612"/>
      <c r="Z29" s="612"/>
      <c r="AA29" s="612"/>
      <c r="AB29" s="612"/>
      <c r="AC29" s="609"/>
      <c r="AD29" s="609"/>
      <c r="AE29" s="609"/>
    </row>
    <row r="30" spans="1:31" ht="19.5" customHeight="1">
      <c r="A30" s="169"/>
      <c r="B30" s="263" t="s">
        <v>63</v>
      </c>
      <c r="C30" s="300"/>
      <c r="D30" s="455">
        <f>SUM(E30:F30)</f>
        <v>20518</v>
      </c>
      <c r="E30" s="456">
        <v>10487</v>
      </c>
      <c r="F30" s="456">
        <v>10031</v>
      </c>
      <c r="G30" s="457">
        <v>410</v>
      </c>
      <c r="H30" s="458">
        <v>749</v>
      </c>
      <c r="I30" s="262"/>
      <c r="J30" s="263"/>
      <c r="K30" s="267"/>
      <c r="L30" s="265"/>
      <c r="M30" s="266"/>
      <c r="N30" s="261"/>
      <c r="O30" s="267"/>
      <c r="P30" s="267"/>
      <c r="Q30" s="276"/>
      <c r="R30" s="438"/>
      <c r="S30" s="664"/>
      <c r="T30" s="619" t="s">
        <v>520</v>
      </c>
      <c r="U30" s="615">
        <v>30.3</v>
      </c>
      <c r="V30" s="607">
        <v>18.3</v>
      </c>
      <c r="W30" s="607">
        <v>3</v>
      </c>
      <c r="X30" s="607">
        <v>15.3</v>
      </c>
      <c r="Y30" s="607">
        <v>9.7</v>
      </c>
      <c r="Z30" s="607">
        <v>6.3</v>
      </c>
      <c r="AA30" s="607">
        <v>3.4</v>
      </c>
      <c r="AB30" s="607">
        <v>2.3</v>
      </c>
      <c r="AC30" s="609">
        <v>1</v>
      </c>
      <c r="AD30" s="609">
        <v>0.6</v>
      </c>
      <c r="AE30" s="610">
        <v>0.651</v>
      </c>
    </row>
    <row r="31" spans="1:31" ht="19.5" customHeight="1">
      <c r="A31" s="169"/>
      <c r="B31" s="263" t="s">
        <v>64</v>
      </c>
      <c r="C31" s="300" t="s">
        <v>38</v>
      </c>
      <c r="D31" s="455">
        <f>SUM(E31:F31)</f>
        <v>1596</v>
      </c>
      <c r="E31" s="456">
        <v>1263</v>
      </c>
      <c r="F31" s="456">
        <v>333</v>
      </c>
      <c r="G31" s="461" t="s">
        <v>6</v>
      </c>
      <c r="H31" s="461" t="s">
        <v>6</v>
      </c>
      <c r="I31" s="262"/>
      <c r="J31" s="263"/>
      <c r="K31" s="169"/>
      <c r="L31" s="260"/>
      <c r="M31" s="261"/>
      <c r="N31" s="261"/>
      <c r="O31" s="267"/>
      <c r="P31" s="267"/>
      <c r="Q31" s="276"/>
      <c r="R31" s="439"/>
      <c r="S31" s="665"/>
      <c r="T31" s="620"/>
      <c r="U31" s="731"/>
      <c r="V31" s="608"/>
      <c r="W31" s="608"/>
      <c r="X31" s="608"/>
      <c r="Y31" s="608"/>
      <c r="Z31" s="608"/>
      <c r="AA31" s="608"/>
      <c r="AB31" s="608"/>
      <c r="AC31" s="567"/>
      <c r="AD31" s="567"/>
      <c r="AE31" s="611"/>
    </row>
    <row r="32" spans="1:31" ht="19.5" customHeight="1">
      <c r="A32" s="169"/>
      <c r="B32" s="263" t="s">
        <v>65</v>
      </c>
      <c r="C32" s="300" t="s">
        <v>38</v>
      </c>
      <c r="D32" s="455">
        <f>SUM(E32:F32)</f>
        <v>1599</v>
      </c>
      <c r="E32" s="456">
        <v>1191</v>
      </c>
      <c r="F32" s="456">
        <v>408</v>
      </c>
      <c r="G32" s="461" t="s">
        <v>6</v>
      </c>
      <c r="H32" s="461" t="s">
        <v>6</v>
      </c>
      <c r="I32" s="262"/>
      <c r="J32" s="263"/>
      <c r="K32" s="169"/>
      <c r="L32" s="260"/>
      <c r="M32" s="261"/>
      <c r="N32" s="261"/>
      <c r="O32" s="267"/>
      <c r="P32" s="267"/>
      <c r="Q32" s="276"/>
      <c r="S32" s="277"/>
      <c r="T32" s="277"/>
      <c r="U32" s="469"/>
      <c r="V32" s="210"/>
      <c r="W32" s="210"/>
      <c r="X32" s="210"/>
      <c r="Y32" s="468"/>
      <c r="Z32" s="210"/>
      <c r="AA32" s="210"/>
      <c r="AB32" s="210"/>
      <c r="AC32" s="468"/>
      <c r="AD32" s="210"/>
      <c r="AE32" s="210"/>
    </row>
    <row r="33" spans="1:31" ht="19.5" customHeight="1">
      <c r="A33" s="169"/>
      <c r="B33" s="263" t="s">
        <v>67</v>
      </c>
      <c r="C33" s="300"/>
      <c r="D33" s="455">
        <f>SUM(E33:F33)</f>
        <v>2139</v>
      </c>
      <c r="E33" s="456">
        <v>1642</v>
      </c>
      <c r="F33" s="456">
        <v>497</v>
      </c>
      <c r="G33" s="461" t="s">
        <v>6</v>
      </c>
      <c r="H33" s="461" t="s">
        <v>6</v>
      </c>
      <c r="I33" s="262"/>
      <c r="J33" s="169"/>
      <c r="K33" s="258"/>
      <c r="L33" s="169"/>
      <c r="M33" s="169"/>
      <c r="N33" s="169"/>
      <c r="O33" s="169"/>
      <c r="P33" s="169"/>
      <c r="Q33" s="276"/>
      <c r="S33" s="666" t="s">
        <v>314</v>
      </c>
      <c r="T33" s="392" t="s">
        <v>35</v>
      </c>
      <c r="U33" s="387">
        <f>SUM(U34:U37)</f>
        <v>2076</v>
      </c>
      <c r="V33" s="387">
        <f>SUM(V34:V37)</f>
        <v>564.097</v>
      </c>
      <c r="W33" s="387">
        <f aca="true" t="shared" si="3" ref="W33:AE33">SUM(W34:W37)</f>
        <v>202.20000000000002</v>
      </c>
      <c r="X33" s="387">
        <f t="shared" si="3"/>
        <v>361.897</v>
      </c>
      <c r="Y33" s="387">
        <f t="shared" si="3"/>
        <v>1353.036</v>
      </c>
      <c r="Z33" s="387">
        <f t="shared" si="3"/>
        <v>684.136</v>
      </c>
      <c r="AA33" s="387">
        <f t="shared" si="3"/>
        <v>668.9000000000001</v>
      </c>
      <c r="AB33" s="387">
        <f t="shared" si="3"/>
        <v>158.867</v>
      </c>
      <c r="AC33" s="387">
        <f t="shared" si="3"/>
        <v>66.9</v>
      </c>
      <c r="AD33" s="387">
        <f t="shared" si="3"/>
        <v>6.303</v>
      </c>
      <c r="AE33" s="387">
        <f t="shared" si="3"/>
        <v>85.66399999999999</v>
      </c>
    </row>
    <row r="34" spans="1:31" ht="19.5" customHeight="1">
      <c r="A34" s="273"/>
      <c r="B34" s="272" t="s">
        <v>49</v>
      </c>
      <c r="C34" s="301"/>
      <c r="D34" s="280">
        <v>823</v>
      </c>
      <c r="E34" s="281">
        <v>643</v>
      </c>
      <c r="F34" s="281">
        <v>179</v>
      </c>
      <c r="G34" s="267" t="s">
        <v>6</v>
      </c>
      <c r="H34" s="282" t="s">
        <v>6</v>
      </c>
      <c r="I34" s="283"/>
      <c r="J34" s="273"/>
      <c r="K34" s="279"/>
      <c r="L34" s="273"/>
      <c r="M34" s="273"/>
      <c r="N34" s="273"/>
      <c r="O34" s="273"/>
      <c r="P34" s="273"/>
      <c r="Q34" s="276"/>
      <c r="R34" s="438"/>
      <c r="S34" s="666"/>
      <c r="T34" s="442" t="s">
        <v>518</v>
      </c>
      <c r="U34" s="398">
        <f>SUM(V34,Y34,AB34)</f>
        <v>18.400000000000002</v>
      </c>
      <c r="V34" s="398">
        <f>SUM(W34:X34)</f>
        <v>0.8880000000000001</v>
      </c>
      <c r="W34" s="398" t="s">
        <v>554</v>
      </c>
      <c r="X34" s="398">
        <v>0.8880000000000001</v>
      </c>
      <c r="Y34" s="398">
        <f>SUM(Z34:AA34)</f>
        <v>15.422</v>
      </c>
      <c r="Z34" s="398">
        <v>12.622</v>
      </c>
      <c r="AA34" s="398">
        <v>2.8</v>
      </c>
      <c r="AB34" s="398">
        <f>SUM(AC34:AE34)</f>
        <v>2.09</v>
      </c>
      <c r="AC34" s="470" t="s">
        <v>554</v>
      </c>
      <c r="AD34" s="471">
        <v>0.212</v>
      </c>
      <c r="AE34" s="471">
        <v>1.878</v>
      </c>
    </row>
    <row r="35" spans="1:31" ht="19.5" customHeight="1">
      <c r="A35" s="220" t="s">
        <v>332</v>
      </c>
      <c r="B35" s="220"/>
      <c r="C35" s="220"/>
      <c r="D35" s="220"/>
      <c r="E35" s="220"/>
      <c r="F35" s="220"/>
      <c r="G35" s="220"/>
      <c r="S35" s="666"/>
      <c r="T35" s="443" t="s">
        <v>517</v>
      </c>
      <c r="U35" s="398">
        <f>SUM(V35,Y35,AB35)</f>
        <v>214.5</v>
      </c>
      <c r="V35" s="398">
        <f>SUM(W35:X35)</f>
        <v>52.43899999999999</v>
      </c>
      <c r="W35" s="398">
        <v>48.3</v>
      </c>
      <c r="X35" s="398">
        <v>4.138999999999999</v>
      </c>
      <c r="Y35" s="398">
        <f>SUM(Z35:AA35)</f>
        <v>64.055</v>
      </c>
      <c r="Z35" s="398">
        <v>47.255</v>
      </c>
      <c r="AA35" s="398">
        <v>16.8</v>
      </c>
      <c r="AB35" s="398">
        <f>SUM(AC35:AE35)</f>
        <v>98.006</v>
      </c>
      <c r="AC35" s="446">
        <v>66.9</v>
      </c>
      <c r="AD35" s="471">
        <v>1.161</v>
      </c>
      <c r="AE35" s="471">
        <v>29.945</v>
      </c>
    </row>
    <row r="36" spans="1:31" ht="19.5" customHeight="1">
      <c r="A36" s="169" t="s">
        <v>333</v>
      </c>
      <c r="B36" s="169"/>
      <c r="C36" s="169"/>
      <c r="D36" s="169"/>
      <c r="E36" s="169"/>
      <c r="F36" s="169"/>
      <c r="G36" s="169"/>
      <c r="R36" s="614" t="s">
        <v>66</v>
      </c>
      <c r="S36" s="666"/>
      <c r="T36" s="444" t="s">
        <v>456</v>
      </c>
      <c r="U36" s="398">
        <f>SUM(V36,Y36,AB36)</f>
        <v>1717.2</v>
      </c>
      <c r="V36" s="398">
        <f>SUM(W36:X36)</f>
        <v>506.47</v>
      </c>
      <c r="W36" s="398">
        <v>153.5</v>
      </c>
      <c r="X36" s="398">
        <v>352.97</v>
      </c>
      <c r="Y36" s="398">
        <f>SUM(Z36:AA36)</f>
        <v>1152.143</v>
      </c>
      <c r="Z36" s="398">
        <v>573.943</v>
      </c>
      <c r="AA36" s="398">
        <v>578.2</v>
      </c>
      <c r="AB36" s="398">
        <f>SUM(AC36:AE36)</f>
        <v>58.586999999999996</v>
      </c>
      <c r="AC36" s="446" t="s">
        <v>554</v>
      </c>
      <c r="AD36" s="471">
        <v>4.93</v>
      </c>
      <c r="AE36" s="471">
        <v>53.657</v>
      </c>
    </row>
    <row r="37" spans="1:32" ht="19.5" customHeight="1">
      <c r="A37" s="169" t="s">
        <v>68</v>
      </c>
      <c r="R37" s="614"/>
      <c r="S37" s="666"/>
      <c r="T37" s="444" t="s">
        <v>315</v>
      </c>
      <c r="U37" s="398">
        <f>SUM(V37,Y37,AB37)</f>
        <v>125.89999999999999</v>
      </c>
      <c r="V37" s="398">
        <f>SUM(W37:X37)</f>
        <v>4.3</v>
      </c>
      <c r="W37" s="398">
        <v>0.4</v>
      </c>
      <c r="X37" s="398">
        <v>3.9</v>
      </c>
      <c r="Y37" s="398">
        <f>SUM(Z37:AA37)</f>
        <v>121.416</v>
      </c>
      <c r="Z37" s="398">
        <v>50.316</v>
      </c>
      <c r="AA37" s="398">
        <v>71.1</v>
      </c>
      <c r="AB37" s="398">
        <f>SUM(AC37:AE37)</f>
        <v>0.184</v>
      </c>
      <c r="AC37" s="446" t="s">
        <v>554</v>
      </c>
      <c r="AD37" s="446" t="s">
        <v>554</v>
      </c>
      <c r="AE37" s="472">
        <v>0.184</v>
      </c>
      <c r="AF37" s="18"/>
    </row>
    <row r="38" spans="18:33" ht="19.5" customHeight="1">
      <c r="R38" s="614"/>
      <c r="S38" s="440"/>
      <c r="T38" s="27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8:31" s="18" customFormat="1" ht="19.5" customHeight="1">
      <c r="R39" s="614"/>
      <c r="S39" s="441"/>
      <c r="T39" s="388"/>
      <c r="U39" s="31"/>
      <c r="V39" s="31"/>
      <c r="W39" s="473"/>
      <c r="X39" s="31"/>
      <c r="Y39" s="31"/>
      <c r="Z39" s="31"/>
      <c r="AA39" s="31"/>
      <c r="AB39" s="473"/>
      <c r="AC39" s="389"/>
      <c r="AD39" s="389"/>
      <c r="AE39" s="473"/>
    </row>
    <row r="40" spans="18:31" s="18" customFormat="1" ht="19.5" customHeight="1">
      <c r="R40" s="614"/>
      <c r="S40" s="666" t="s">
        <v>316</v>
      </c>
      <c r="T40" s="393" t="s">
        <v>35</v>
      </c>
      <c r="U40" s="474">
        <f>SUM(U41:U43)</f>
        <v>515.6</v>
      </c>
      <c r="V40" s="474">
        <f>SUM(V41:V43)</f>
        <v>31.2</v>
      </c>
      <c r="W40" s="389" t="s">
        <v>554</v>
      </c>
      <c r="X40" s="474">
        <f>SUM(X41:X43)</f>
        <v>31.2</v>
      </c>
      <c r="Y40" s="474">
        <f>SUM(Y41:Y43)</f>
        <v>484.40000000000003</v>
      </c>
      <c r="Z40" s="474">
        <f>SUM(Z41:Z43)</f>
        <v>193.5</v>
      </c>
      <c r="AA40" s="387">
        <v>290.8</v>
      </c>
      <c r="AB40" s="389" t="s">
        <v>554</v>
      </c>
      <c r="AC40" s="389" t="s">
        <v>554</v>
      </c>
      <c r="AD40" s="389" t="s">
        <v>554</v>
      </c>
      <c r="AE40" s="389" t="s">
        <v>554</v>
      </c>
    </row>
    <row r="41" spans="18:32" s="18" customFormat="1" ht="19.5" customHeight="1">
      <c r="R41" s="614"/>
      <c r="S41" s="666"/>
      <c r="T41" s="445" t="s">
        <v>317</v>
      </c>
      <c r="U41" s="398">
        <f>SUM(V41,Y41,AB41)</f>
        <v>41</v>
      </c>
      <c r="V41" s="398">
        <f>SUM(W41:X41)</f>
        <v>2.2</v>
      </c>
      <c r="W41" s="446" t="s">
        <v>554</v>
      </c>
      <c r="X41" s="398">
        <v>2.2</v>
      </c>
      <c r="Y41" s="398">
        <f>SUM(Z41:AA41)</f>
        <v>38.8</v>
      </c>
      <c r="Z41" s="398">
        <v>14.7</v>
      </c>
      <c r="AA41" s="398">
        <v>24.1</v>
      </c>
      <c r="AB41" s="446" t="s">
        <v>554</v>
      </c>
      <c r="AC41" s="446" t="s">
        <v>554</v>
      </c>
      <c r="AD41" s="446" t="s">
        <v>554</v>
      </c>
      <c r="AE41" s="446" t="s">
        <v>554</v>
      </c>
      <c r="AF41" s="111"/>
    </row>
    <row r="42" spans="18:33" s="18" customFormat="1" ht="19.5" customHeight="1">
      <c r="R42" s="438"/>
      <c r="S42" s="666"/>
      <c r="T42" s="445" t="s">
        <v>376</v>
      </c>
      <c r="U42" s="398">
        <f>SUM(V42,Y42,AB42)</f>
        <v>324.90000000000003</v>
      </c>
      <c r="V42" s="398">
        <f>SUM(W42:X42)</f>
        <v>15.8</v>
      </c>
      <c r="W42" s="446" t="s">
        <v>554</v>
      </c>
      <c r="X42" s="398">
        <v>15.8</v>
      </c>
      <c r="Y42" s="398">
        <f>SUM(Z42:AA42)</f>
        <v>309.1</v>
      </c>
      <c r="Z42" s="398">
        <v>128.4</v>
      </c>
      <c r="AA42" s="398">
        <v>180.7</v>
      </c>
      <c r="AB42" s="446" t="s">
        <v>554</v>
      </c>
      <c r="AC42" s="446" t="s">
        <v>554</v>
      </c>
      <c r="AD42" s="446" t="s">
        <v>554</v>
      </c>
      <c r="AE42" s="446" t="s">
        <v>554</v>
      </c>
      <c r="AG42" s="111"/>
    </row>
    <row r="43" spans="18:33" ht="19.5" customHeight="1">
      <c r="R43" s="438"/>
      <c r="S43" s="666"/>
      <c r="T43" s="445" t="s">
        <v>318</v>
      </c>
      <c r="U43" s="398">
        <f>SUM(V43,Y43,AB43)</f>
        <v>149.7</v>
      </c>
      <c r="V43" s="398">
        <f>SUM(W43:X43)</f>
        <v>13.2</v>
      </c>
      <c r="W43" s="446" t="s">
        <v>554</v>
      </c>
      <c r="X43" s="398">
        <v>13.2</v>
      </c>
      <c r="Y43" s="398">
        <f>SUM(Z43:AA43)</f>
        <v>136.5</v>
      </c>
      <c r="Z43" s="398">
        <v>50.4</v>
      </c>
      <c r="AA43" s="398">
        <v>86.1</v>
      </c>
      <c r="AB43" s="446" t="s">
        <v>554</v>
      </c>
      <c r="AC43" s="446" t="s">
        <v>554</v>
      </c>
      <c r="AD43" s="446" t="s">
        <v>554</v>
      </c>
      <c r="AE43" s="446" t="s">
        <v>554</v>
      </c>
      <c r="AF43" s="18"/>
      <c r="AG43" s="18"/>
    </row>
    <row r="44" spans="1:32" s="18" customFormat="1" ht="19.5" customHeight="1">
      <c r="A44" s="658" t="s">
        <v>331</v>
      </c>
      <c r="B44" s="658"/>
      <c r="C44" s="658"/>
      <c r="D44" s="658"/>
      <c r="E44" s="658"/>
      <c r="F44" s="658"/>
      <c r="G44" s="658"/>
      <c r="H44" s="658"/>
      <c r="I44" s="658"/>
      <c r="J44" s="658"/>
      <c r="K44" s="658"/>
      <c r="L44" s="658"/>
      <c r="M44" s="658"/>
      <c r="N44" s="658"/>
      <c r="O44" s="658"/>
      <c r="R44" s="439"/>
      <c r="S44" s="440"/>
      <c r="T44" s="391"/>
      <c r="AF44" s="111"/>
    </row>
    <row r="45" spans="1:33" s="18" customFormat="1" ht="19.5" customHeight="1">
      <c r="A45" s="659" t="s">
        <v>460</v>
      </c>
      <c r="B45" s="659"/>
      <c r="C45" s="659"/>
      <c r="D45" s="659"/>
      <c r="E45" s="659"/>
      <c r="F45" s="659"/>
      <c r="G45" s="659"/>
      <c r="H45" s="659"/>
      <c r="I45" s="659"/>
      <c r="J45" s="659"/>
      <c r="K45" s="659"/>
      <c r="L45" s="659"/>
      <c r="M45" s="659"/>
      <c r="N45" s="659"/>
      <c r="O45" s="659"/>
      <c r="R45" s="641" t="s">
        <v>71</v>
      </c>
      <c r="S45" s="663" t="s">
        <v>319</v>
      </c>
      <c r="T45" s="385"/>
      <c r="U45" s="475"/>
      <c r="V45" s="476"/>
      <c r="W45" s="477"/>
      <c r="X45" s="477"/>
      <c r="Y45" s="476"/>
      <c r="Z45" s="477"/>
      <c r="AA45" s="477"/>
      <c r="AB45" s="477"/>
      <c r="AC45" s="476"/>
      <c r="AD45" s="477"/>
      <c r="AE45" s="477"/>
      <c r="AF45" s="111"/>
      <c r="AG45" s="111"/>
    </row>
    <row r="46" spans="1:31" ht="19.5" customHeight="1" thickBot="1">
      <c r="A46" s="18"/>
      <c r="B46" s="203"/>
      <c r="C46" s="203"/>
      <c r="D46" s="222"/>
      <c r="E46" s="203"/>
      <c r="F46" s="203"/>
      <c r="G46" s="203"/>
      <c r="H46" s="203"/>
      <c r="I46" s="18"/>
      <c r="J46" s="18"/>
      <c r="K46" s="18"/>
      <c r="L46" s="18"/>
      <c r="M46" s="18"/>
      <c r="N46" s="18"/>
      <c r="O46" s="257" t="s">
        <v>447</v>
      </c>
      <c r="R46" s="642"/>
      <c r="S46" s="664"/>
      <c r="T46" s="386" t="s">
        <v>320</v>
      </c>
      <c r="U46" s="387">
        <f>SUM(U47:U50)</f>
        <v>2432.533</v>
      </c>
      <c r="V46" s="387">
        <f>SUM(V47:V50)</f>
        <v>595.1969999999999</v>
      </c>
      <c r="W46" s="387">
        <v>202.2</v>
      </c>
      <c r="X46" s="387">
        <f aca="true" t="shared" si="4" ref="X46:AE46">SUM(X47:X50)</f>
        <v>393.097</v>
      </c>
      <c r="Y46" s="387">
        <f t="shared" si="4"/>
        <v>1837.336</v>
      </c>
      <c r="Z46" s="387">
        <f t="shared" si="4"/>
        <v>877.6359999999999</v>
      </c>
      <c r="AA46" s="387">
        <f t="shared" si="4"/>
        <v>959.7</v>
      </c>
      <c r="AB46" s="387">
        <f t="shared" si="4"/>
        <v>158.867</v>
      </c>
      <c r="AC46" s="387">
        <f t="shared" si="4"/>
        <v>66.9</v>
      </c>
      <c r="AD46" s="387">
        <f t="shared" si="4"/>
        <v>6.303000000000001</v>
      </c>
      <c r="AE46" s="387">
        <f t="shared" si="4"/>
        <v>85.664</v>
      </c>
    </row>
    <row r="47" spans="1:31" ht="19.5" customHeight="1">
      <c r="A47" s="600" t="s">
        <v>69</v>
      </c>
      <c r="B47" s="600"/>
      <c r="C47" s="600"/>
      <c r="D47" s="662"/>
      <c r="E47" s="560" t="s">
        <v>448</v>
      </c>
      <c r="F47" s="662"/>
      <c r="G47" s="560" t="s">
        <v>449</v>
      </c>
      <c r="H47" s="662"/>
      <c r="I47" s="560" t="s">
        <v>450</v>
      </c>
      <c r="J47" s="600"/>
      <c r="K47" s="662"/>
      <c r="L47" s="560" t="s">
        <v>451</v>
      </c>
      <c r="M47" s="662"/>
      <c r="N47" s="560" t="s">
        <v>452</v>
      </c>
      <c r="O47" s="600"/>
      <c r="R47" s="642"/>
      <c r="S47" s="664"/>
      <c r="T47" s="241" t="s">
        <v>74</v>
      </c>
      <c r="U47" s="19">
        <v>44.684</v>
      </c>
      <c r="V47" s="19">
        <v>19.535</v>
      </c>
      <c r="W47" s="447">
        <v>2.3</v>
      </c>
      <c r="X47" s="447">
        <v>17.235</v>
      </c>
      <c r="Y47" s="447">
        <f>SUM(Z47:AA47)</f>
        <v>25.149</v>
      </c>
      <c r="Z47" s="447">
        <v>14.049000000000001</v>
      </c>
      <c r="AA47" s="447">
        <v>11.1</v>
      </c>
      <c r="AB47" s="447">
        <f>SUM(AC47:AE47)</f>
        <v>0.8160000000000001</v>
      </c>
      <c r="AC47" s="257">
        <v>0</v>
      </c>
      <c r="AD47" s="448">
        <v>0.065</v>
      </c>
      <c r="AE47" s="448">
        <v>0.751</v>
      </c>
    </row>
    <row r="48" spans="1:31" ht="19.5" customHeight="1">
      <c r="A48" s="660" t="s">
        <v>70</v>
      </c>
      <c r="B48" s="660"/>
      <c r="C48" s="660"/>
      <c r="D48" s="661"/>
      <c r="E48" s="27"/>
      <c r="F48" s="15">
        <f>SUM(F49:F50)</f>
        <v>3020</v>
      </c>
      <c r="G48" s="28"/>
      <c r="H48" s="15">
        <f>SUM(H49:H50)</f>
        <v>3037</v>
      </c>
      <c r="I48" s="15"/>
      <c r="J48" s="15"/>
      <c r="K48" s="15">
        <f>SUM(K49:K50)</f>
        <v>2966</v>
      </c>
      <c r="L48" s="20"/>
      <c r="M48" s="15">
        <f>SUM(M49:M50)</f>
        <v>2821</v>
      </c>
      <c r="N48" s="20"/>
      <c r="O48" s="15">
        <f>SUM(O49:O50)</f>
        <v>2821</v>
      </c>
      <c r="R48" s="642"/>
      <c r="S48" s="664"/>
      <c r="T48" s="399" t="s">
        <v>75</v>
      </c>
      <c r="U48" s="478">
        <v>1821.249</v>
      </c>
      <c r="V48" s="478">
        <v>547.262</v>
      </c>
      <c r="W48" s="471">
        <v>199.8</v>
      </c>
      <c r="X48" s="398">
        <v>347.462</v>
      </c>
      <c r="Y48" s="398">
        <f>SUM(Z48:AA48)</f>
        <v>1273.987</v>
      </c>
      <c r="Z48" s="398">
        <v>636.887</v>
      </c>
      <c r="AA48" s="398">
        <v>637.1</v>
      </c>
      <c r="AB48" s="398">
        <f>SUM(AC48:AE48)</f>
        <v>158.051</v>
      </c>
      <c r="AC48" s="471">
        <v>66.9</v>
      </c>
      <c r="AD48" s="471">
        <v>6.238</v>
      </c>
      <c r="AE48" s="471">
        <v>84.913</v>
      </c>
    </row>
    <row r="49" spans="1:31" ht="19.5" customHeight="1">
      <c r="A49" s="377"/>
      <c r="B49" s="656" t="s">
        <v>72</v>
      </c>
      <c r="C49" s="656"/>
      <c r="D49" s="657"/>
      <c r="E49" s="379"/>
      <c r="F49" s="380">
        <v>1516</v>
      </c>
      <c r="G49" s="377"/>
      <c r="H49" s="380">
        <v>1559</v>
      </c>
      <c r="I49" s="381"/>
      <c r="J49" s="380"/>
      <c r="K49" s="382">
        <v>1496</v>
      </c>
      <c r="L49" s="381"/>
      <c r="M49" s="380">
        <v>1460</v>
      </c>
      <c r="N49" s="381"/>
      <c r="O49" s="380">
        <v>1452</v>
      </c>
      <c r="R49" s="642"/>
      <c r="S49" s="665"/>
      <c r="T49" s="400" t="s">
        <v>321</v>
      </c>
      <c r="U49" s="478">
        <v>534.2</v>
      </c>
      <c r="V49" s="478">
        <v>24.4</v>
      </c>
      <c r="W49" s="446" t="s">
        <v>554</v>
      </c>
      <c r="X49" s="398">
        <v>24.4</v>
      </c>
      <c r="Y49" s="398">
        <f>SUM(Z49:AA49)</f>
        <v>509.8</v>
      </c>
      <c r="Z49" s="398">
        <v>217.8</v>
      </c>
      <c r="AA49" s="398">
        <v>292</v>
      </c>
      <c r="AB49" s="446" t="s">
        <v>554</v>
      </c>
      <c r="AC49" s="446" t="s">
        <v>554</v>
      </c>
      <c r="AD49" s="446" t="s">
        <v>554</v>
      </c>
      <c r="AE49" s="446" t="s">
        <v>554</v>
      </c>
    </row>
    <row r="50" spans="1:31" ht="15" customHeight="1">
      <c r="A50" s="377"/>
      <c r="B50" s="656" t="s">
        <v>73</v>
      </c>
      <c r="C50" s="656"/>
      <c r="D50" s="657"/>
      <c r="E50" s="379"/>
      <c r="F50" s="380">
        <v>1504</v>
      </c>
      <c r="G50" s="377"/>
      <c r="H50" s="380">
        <v>1478</v>
      </c>
      <c r="I50" s="381"/>
      <c r="J50" s="383"/>
      <c r="K50" s="382">
        <v>1470</v>
      </c>
      <c r="L50" s="381"/>
      <c r="M50" s="380">
        <v>1361</v>
      </c>
      <c r="N50" s="381"/>
      <c r="O50" s="380">
        <v>1369</v>
      </c>
      <c r="R50" s="642"/>
      <c r="S50" s="668" t="s">
        <v>457</v>
      </c>
      <c r="T50" s="669"/>
      <c r="U50" s="726">
        <v>32.4</v>
      </c>
      <c r="V50" s="639">
        <v>4</v>
      </c>
      <c r="W50" s="647" t="s">
        <v>554</v>
      </c>
      <c r="X50" s="637">
        <v>4</v>
      </c>
      <c r="Y50" s="637">
        <f>SUM(Z50:AA50)</f>
        <v>28.4</v>
      </c>
      <c r="Z50" s="637">
        <v>8.9</v>
      </c>
      <c r="AA50" s="637">
        <v>19.5</v>
      </c>
      <c r="AB50" s="639" t="s">
        <v>554</v>
      </c>
      <c r="AC50" s="639" t="s">
        <v>554</v>
      </c>
      <c r="AD50" s="639" t="s">
        <v>554</v>
      </c>
      <c r="AE50" s="639" t="s">
        <v>554</v>
      </c>
    </row>
    <row r="51" spans="1:31" ht="15" customHeight="1">
      <c r="A51" s="377"/>
      <c r="B51" s="377"/>
      <c r="C51" s="377"/>
      <c r="D51" s="378"/>
      <c r="E51" s="377"/>
      <c r="F51" s="377"/>
      <c r="G51" s="377"/>
      <c r="H51" s="377"/>
      <c r="I51" s="377"/>
      <c r="J51" s="384"/>
      <c r="K51" s="284"/>
      <c r="M51" s="169"/>
      <c r="O51" s="169"/>
      <c r="R51" s="667"/>
      <c r="S51" s="670"/>
      <c r="T51" s="671"/>
      <c r="U51" s="727"/>
      <c r="V51" s="728"/>
      <c r="W51" s="729"/>
      <c r="X51" s="730"/>
      <c r="Y51" s="730"/>
      <c r="Z51" s="730"/>
      <c r="AA51" s="730"/>
      <c r="AB51" s="728"/>
      <c r="AC51" s="728"/>
      <c r="AD51" s="728"/>
      <c r="AE51" s="728"/>
    </row>
    <row r="52" spans="1:24" ht="15" customHeight="1">
      <c r="A52" s="674" t="s">
        <v>76</v>
      </c>
      <c r="B52" s="674"/>
      <c r="C52" s="674"/>
      <c r="D52" s="675"/>
      <c r="E52" s="29"/>
      <c r="F52" s="21">
        <f>SUM(F53:F54)</f>
        <v>631046</v>
      </c>
      <c r="G52" s="30"/>
      <c r="H52" s="21">
        <f>SUM(H53:H54)</f>
        <v>632095</v>
      </c>
      <c r="I52" s="21"/>
      <c r="J52" s="21"/>
      <c r="K52" s="21">
        <f>SUM(K53:K54)</f>
        <v>629295</v>
      </c>
      <c r="L52" s="30"/>
      <c r="M52" s="21">
        <f>SUM(M53:M54)</f>
        <v>594273</v>
      </c>
      <c r="N52" s="30"/>
      <c r="O52" s="21">
        <f>SUM(O53:O54)</f>
        <v>588437</v>
      </c>
      <c r="R52" s="169" t="s">
        <v>338</v>
      </c>
      <c r="S52" s="169"/>
      <c r="T52" s="169"/>
      <c r="U52" s="169"/>
      <c r="V52" s="169"/>
      <c r="W52" s="169"/>
      <c r="X52" s="169"/>
    </row>
    <row r="53" spans="1:18" ht="15.75" customHeight="1">
      <c r="A53" s="377"/>
      <c r="B53" s="656" t="s">
        <v>77</v>
      </c>
      <c r="C53" s="656"/>
      <c r="D53" s="676"/>
      <c r="E53" s="379"/>
      <c r="F53" s="380">
        <v>612661</v>
      </c>
      <c r="G53" s="377"/>
      <c r="H53" s="380">
        <v>614610</v>
      </c>
      <c r="I53" s="381"/>
      <c r="J53" s="384"/>
      <c r="K53" s="284">
        <v>605653</v>
      </c>
      <c r="M53" s="261">
        <v>571030</v>
      </c>
      <c r="O53" s="261">
        <v>566478</v>
      </c>
      <c r="R53" s="111" t="s">
        <v>339</v>
      </c>
    </row>
    <row r="54" spans="1:18" ht="14.25">
      <c r="A54" s="273"/>
      <c r="B54" s="672" t="s">
        <v>78</v>
      </c>
      <c r="C54" s="672"/>
      <c r="D54" s="673"/>
      <c r="E54" s="235"/>
      <c r="F54" s="261">
        <v>18385</v>
      </c>
      <c r="G54" s="169"/>
      <c r="H54" s="261">
        <v>17485</v>
      </c>
      <c r="J54" s="384"/>
      <c r="K54" s="284">
        <v>23642</v>
      </c>
      <c r="M54" s="261">
        <v>23243</v>
      </c>
      <c r="O54" s="261">
        <v>21959</v>
      </c>
      <c r="R54" s="169" t="s">
        <v>79</v>
      </c>
    </row>
    <row r="55" spans="1:15" ht="14.25">
      <c r="A55" s="220" t="s">
        <v>453</v>
      </c>
      <c r="B55" s="220"/>
      <c r="C55" s="220"/>
      <c r="D55" s="219"/>
      <c r="E55" s="219"/>
      <c r="F55" s="219"/>
      <c r="G55" s="219"/>
      <c r="H55" s="286"/>
      <c r="I55" s="286"/>
      <c r="J55" s="168"/>
      <c r="K55" s="168"/>
      <c r="L55" s="168"/>
      <c r="M55" s="168"/>
      <c r="N55" s="168"/>
      <c r="O55" s="168"/>
    </row>
    <row r="56" spans="1:15" ht="14.25">
      <c r="A56" s="169" t="s">
        <v>330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</row>
    <row r="57" spans="1:7" ht="14.25">
      <c r="A57" s="169" t="s">
        <v>454</v>
      </c>
      <c r="B57" s="169"/>
      <c r="C57" s="169"/>
      <c r="D57" s="169"/>
      <c r="E57" s="169"/>
      <c r="F57" s="169"/>
      <c r="G57" s="169"/>
    </row>
    <row r="59" ht="14.25" customHeight="1"/>
  </sheetData>
  <sheetProtection/>
  <mergeCells count="169">
    <mergeCell ref="AC50:AC51"/>
    <mergeCell ref="AD50:AD51"/>
    <mergeCell ref="AE50:AE51"/>
    <mergeCell ref="Y50:Y51"/>
    <mergeCell ref="Z50:Z51"/>
    <mergeCell ref="AA50:AA51"/>
    <mergeCell ref="AB50:AB51"/>
    <mergeCell ref="U50:U51"/>
    <mergeCell ref="V50:V51"/>
    <mergeCell ref="W50:W51"/>
    <mergeCell ref="X50:X51"/>
    <mergeCell ref="U30:U31"/>
    <mergeCell ref="V30:V31"/>
    <mergeCell ref="W30:W31"/>
    <mergeCell ref="R11:T11"/>
    <mergeCell ref="R12:T12"/>
    <mergeCell ref="I21:K21"/>
    <mergeCell ref="R13:T13"/>
    <mergeCell ref="A12:C12"/>
    <mergeCell ref="A9:C9"/>
    <mergeCell ref="A11:C11"/>
    <mergeCell ref="A10:C10"/>
    <mergeCell ref="R10:T10"/>
    <mergeCell ref="AB5:AE5"/>
    <mergeCell ref="A5:C7"/>
    <mergeCell ref="D5:F5"/>
    <mergeCell ref="G5:H5"/>
    <mergeCell ref="I5:K7"/>
    <mergeCell ref="Y5:AA5"/>
    <mergeCell ref="U5:U6"/>
    <mergeCell ref="V5:X5"/>
    <mergeCell ref="D6:F6"/>
    <mergeCell ref="G6:G7"/>
    <mergeCell ref="A2:P2"/>
    <mergeCell ref="R2:AE2"/>
    <mergeCell ref="A3:P3"/>
    <mergeCell ref="R3:AE3"/>
    <mergeCell ref="A8:C8"/>
    <mergeCell ref="L5:N5"/>
    <mergeCell ref="I8:K8"/>
    <mergeCell ref="L6:N6"/>
    <mergeCell ref="H6:H7"/>
    <mergeCell ref="O5:P5"/>
    <mergeCell ref="R8:T8"/>
    <mergeCell ref="R9:T9"/>
    <mergeCell ref="O6:O7"/>
    <mergeCell ref="P6:P7"/>
    <mergeCell ref="R5:T6"/>
    <mergeCell ref="R7:T7"/>
    <mergeCell ref="B54:D54"/>
    <mergeCell ref="A52:D52"/>
    <mergeCell ref="B53:D53"/>
    <mergeCell ref="A13:C13"/>
    <mergeCell ref="A14:B16"/>
    <mergeCell ref="I47:K47"/>
    <mergeCell ref="L47:M47"/>
    <mergeCell ref="N47:O47"/>
    <mergeCell ref="S33:S37"/>
    <mergeCell ref="S40:S43"/>
    <mergeCell ref="S45:S49"/>
    <mergeCell ref="R45:R51"/>
    <mergeCell ref="S50:T51"/>
    <mergeCell ref="U16:U17"/>
    <mergeCell ref="B50:D50"/>
    <mergeCell ref="B49:D49"/>
    <mergeCell ref="A44:O44"/>
    <mergeCell ref="A45:O45"/>
    <mergeCell ref="A48:D48"/>
    <mergeCell ref="A47:D47"/>
    <mergeCell ref="E47:F47"/>
    <mergeCell ref="S28:S31"/>
    <mergeCell ref="G47:H4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R18:R21"/>
    <mergeCell ref="S20:T21"/>
    <mergeCell ref="U20:U21"/>
    <mergeCell ref="V20:V21"/>
    <mergeCell ref="W20:W21"/>
    <mergeCell ref="Y20:Y21"/>
    <mergeCell ref="AD20:AD21"/>
    <mergeCell ref="AE20:AE21"/>
    <mergeCell ref="S24:S27"/>
    <mergeCell ref="Z20:Z21"/>
    <mergeCell ref="AA20:AA21"/>
    <mergeCell ref="AB20:AB21"/>
    <mergeCell ref="AC20:AC21"/>
    <mergeCell ref="W22:W23"/>
    <mergeCell ref="AB22:AB23"/>
    <mergeCell ref="R14:T14"/>
    <mergeCell ref="S22:T23"/>
    <mergeCell ref="T24:T25"/>
    <mergeCell ref="T26:T27"/>
    <mergeCell ref="R16:T17"/>
    <mergeCell ref="S18:T19"/>
    <mergeCell ref="AA24:AA25"/>
    <mergeCell ref="Y26:Y27"/>
    <mergeCell ref="X20:X21"/>
    <mergeCell ref="T30:T31"/>
    <mergeCell ref="R25:R29"/>
    <mergeCell ref="U22:U23"/>
    <mergeCell ref="V22:V23"/>
    <mergeCell ref="T28:T29"/>
    <mergeCell ref="AA22:AA23"/>
    <mergeCell ref="W24:W25"/>
    <mergeCell ref="X24:X25"/>
    <mergeCell ref="Y22:Y23"/>
    <mergeCell ref="Z22:Z23"/>
    <mergeCell ref="AE24:AE25"/>
    <mergeCell ref="AC22:AC23"/>
    <mergeCell ref="AD22:AD23"/>
    <mergeCell ref="AE22:AE23"/>
    <mergeCell ref="AD24:AD25"/>
    <mergeCell ref="AE26:AE27"/>
    <mergeCell ref="AB26:AB27"/>
    <mergeCell ref="AC26:AC27"/>
    <mergeCell ref="AD26:AD27"/>
    <mergeCell ref="Y24:Y25"/>
    <mergeCell ref="AB24:AB25"/>
    <mergeCell ref="Z24:Z25"/>
    <mergeCell ref="AC24:AC25"/>
    <mergeCell ref="X26:X27"/>
    <mergeCell ref="W26:W27"/>
    <mergeCell ref="U28:U29"/>
    <mergeCell ref="V28:V29"/>
    <mergeCell ref="Z26:Z27"/>
    <mergeCell ref="AA26:AA27"/>
    <mergeCell ref="W28:W29"/>
    <mergeCell ref="X28:X29"/>
    <mergeCell ref="Y28:Y29"/>
    <mergeCell ref="Y30:Y31"/>
    <mergeCell ref="Z30:Z31"/>
    <mergeCell ref="AA30:AA31"/>
    <mergeCell ref="AB30:AB31"/>
    <mergeCell ref="X22:X23"/>
    <mergeCell ref="R36:R41"/>
    <mergeCell ref="U26:U27"/>
    <mergeCell ref="V26:V27"/>
    <mergeCell ref="U24:U25"/>
    <mergeCell ref="V24:V25"/>
    <mergeCell ref="X30:X31"/>
    <mergeCell ref="AC30:AC31"/>
    <mergeCell ref="AD30:AD31"/>
    <mergeCell ref="AE30:AE31"/>
    <mergeCell ref="AD28:AD29"/>
    <mergeCell ref="AE28:AE29"/>
    <mergeCell ref="Z28:Z29"/>
    <mergeCell ref="AA28:AA29"/>
    <mergeCell ref="AB28:AB29"/>
    <mergeCell ref="AC28:AC29"/>
  </mergeCells>
  <printOptions/>
  <pageMargins left="1.3779527559055118" right="0.7874015748031497" top="0.984251968503937" bottom="0.984251968503937" header="0.5118110236220472" footer="0.5118110236220472"/>
  <pageSetup fitToHeight="1" fitToWidth="1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111" customWidth="1"/>
    <col min="2" max="2" width="11.69921875" style="111" customWidth="1"/>
    <col min="3" max="3" width="12.8984375" style="256" customWidth="1"/>
    <col min="4" max="4" width="10.5" style="252" bestFit="1" customWidth="1"/>
    <col min="5" max="5" width="12.69921875" style="252" customWidth="1"/>
    <col min="6" max="6" width="11.5" style="256" bestFit="1" customWidth="1"/>
    <col min="7" max="7" width="14.5" style="256" customWidth="1"/>
    <col min="8" max="8" width="14.59765625" style="256" customWidth="1"/>
    <col min="9" max="9" width="15.5" style="256" customWidth="1"/>
    <col min="10" max="10" width="12.59765625" style="256" customWidth="1"/>
    <col min="11" max="11" width="12.59765625" style="252" customWidth="1"/>
    <col min="12" max="12" width="12.59765625" style="256" customWidth="1"/>
    <col min="13" max="13" width="12.59765625" style="252" customWidth="1"/>
    <col min="14" max="15" width="12.59765625" style="256" customWidth="1"/>
    <col min="16" max="16" width="14.3984375" style="256" customWidth="1"/>
    <col min="17" max="17" width="14.5" style="256" customWidth="1"/>
    <col min="18" max="19" width="12.59765625" style="256" customWidth="1"/>
    <col min="20" max="20" width="15" style="256" customWidth="1"/>
    <col min="21" max="21" width="12.59765625" style="256" customWidth="1"/>
    <col min="22" max="22" width="14" style="256" customWidth="1"/>
    <col min="23" max="23" width="13.69921875" style="256" customWidth="1"/>
    <col min="24" max="24" width="12.59765625" style="256" customWidth="1"/>
    <col min="25" max="25" width="13.69921875" style="256" customWidth="1"/>
    <col min="26" max="26" width="14.09765625" style="256" customWidth="1"/>
    <col min="27" max="16384" width="10.59765625" style="111" customWidth="1"/>
  </cols>
  <sheetData>
    <row r="1" spans="1:26" s="31" customFormat="1" ht="19.5" customHeight="1">
      <c r="A1" s="11" t="s">
        <v>80</v>
      </c>
      <c r="C1" s="32"/>
      <c r="D1" s="289"/>
      <c r="E1" s="289"/>
      <c r="F1" s="32"/>
      <c r="G1" s="32"/>
      <c r="H1" s="32"/>
      <c r="I1" s="32"/>
      <c r="J1" s="32"/>
      <c r="K1" s="289"/>
      <c r="L1" s="32"/>
      <c r="M1" s="289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3" t="s">
        <v>81</v>
      </c>
    </row>
    <row r="2" spans="1:26" s="18" customFormat="1" ht="19.5" customHeight="1">
      <c r="A2" s="758" t="s">
        <v>82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758"/>
      <c r="X2" s="758"/>
      <c r="Y2" s="758"/>
      <c r="Z2" s="758"/>
    </row>
    <row r="3" spans="1:26" s="18" customFormat="1" ht="19.5" customHeight="1">
      <c r="A3" s="732" t="s">
        <v>465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733"/>
    </row>
    <row r="4" spans="2:26" s="18" customFormat="1" ht="18" customHeight="1" thickBot="1">
      <c r="B4" s="34"/>
      <c r="C4" s="35"/>
      <c r="D4" s="290"/>
      <c r="E4" s="290"/>
      <c r="F4" s="35"/>
      <c r="G4" s="35"/>
      <c r="H4" s="35"/>
      <c r="I4" s="35"/>
      <c r="J4" s="35"/>
      <c r="K4" s="290"/>
      <c r="L4" s="35"/>
      <c r="M4" s="290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734" t="s">
        <v>342</v>
      </c>
      <c r="Z4" s="734"/>
    </row>
    <row r="5" spans="1:26" s="18" customFormat="1" ht="15" customHeight="1">
      <c r="A5" s="759" t="s">
        <v>83</v>
      </c>
      <c r="B5" s="704"/>
      <c r="C5" s="760" t="s">
        <v>84</v>
      </c>
      <c r="D5" s="763" t="s">
        <v>85</v>
      </c>
      <c r="E5" s="763" t="s">
        <v>86</v>
      </c>
      <c r="F5" s="760" t="s">
        <v>87</v>
      </c>
      <c r="G5" s="765" t="s">
        <v>88</v>
      </c>
      <c r="H5" s="766"/>
      <c r="I5" s="735" t="s">
        <v>89</v>
      </c>
      <c r="J5" s="736"/>
      <c r="K5" s="736"/>
      <c r="L5" s="736"/>
      <c r="M5" s="737"/>
      <c r="N5" s="741" t="s">
        <v>90</v>
      </c>
      <c r="O5" s="742"/>
      <c r="P5" s="742"/>
      <c r="Q5" s="742"/>
      <c r="R5" s="742"/>
      <c r="S5" s="742"/>
      <c r="T5" s="742"/>
      <c r="U5" s="743"/>
      <c r="V5" s="741" t="s">
        <v>466</v>
      </c>
      <c r="W5" s="742"/>
      <c r="X5" s="742"/>
      <c r="Y5" s="742"/>
      <c r="Z5" s="742"/>
    </row>
    <row r="6" spans="1:26" s="18" customFormat="1" ht="15" customHeight="1">
      <c r="A6" s="609"/>
      <c r="B6" s="705"/>
      <c r="C6" s="761"/>
      <c r="D6" s="764"/>
      <c r="E6" s="764"/>
      <c r="F6" s="761"/>
      <c r="G6" s="767"/>
      <c r="H6" s="768"/>
      <c r="I6" s="738"/>
      <c r="J6" s="739"/>
      <c r="K6" s="739"/>
      <c r="L6" s="739"/>
      <c r="M6" s="740"/>
      <c r="N6" s="744" t="s">
        <v>91</v>
      </c>
      <c r="O6" s="745"/>
      <c r="P6" s="745"/>
      <c r="Q6" s="746"/>
      <c r="R6" s="744" t="s">
        <v>92</v>
      </c>
      <c r="S6" s="745"/>
      <c r="T6" s="745"/>
      <c r="U6" s="746"/>
      <c r="V6" s="747" t="s">
        <v>93</v>
      </c>
      <c r="W6" s="744" t="s">
        <v>467</v>
      </c>
      <c r="X6" s="745"/>
      <c r="Y6" s="745"/>
      <c r="Z6" s="745"/>
    </row>
    <row r="7" spans="1:26" s="18" customFormat="1" ht="15" customHeight="1">
      <c r="A7" s="609"/>
      <c r="B7" s="705"/>
      <c r="C7" s="761"/>
      <c r="D7" s="764"/>
      <c r="E7" s="764"/>
      <c r="F7" s="761"/>
      <c r="G7" s="769"/>
      <c r="H7" s="770"/>
      <c r="I7" s="747" t="s">
        <v>94</v>
      </c>
      <c r="J7" s="754" t="s">
        <v>95</v>
      </c>
      <c r="K7" s="755"/>
      <c r="L7" s="771" t="s">
        <v>304</v>
      </c>
      <c r="M7" s="772"/>
      <c r="N7" s="750" t="s">
        <v>96</v>
      </c>
      <c r="O7" s="750" t="s">
        <v>97</v>
      </c>
      <c r="P7" s="750" t="s">
        <v>462</v>
      </c>
      <c r="Q7" s="750" t="s">
        <v>463</v>
      </c>
      <c r="R7" s="750" t="s">
        <v>98</v>
      </c>
      <c r="S7" s="750" t="s">
        <v>99</v>
      </c>
      <c r="T7" s="753" t="s">
        <v>464</v>
      </c>
      <c r="U7" s="37"/>
      <c r="V7" s="748"/>
      <c r="W7" s="747" t="s">
        <v>29</v>
      </c>
      <c r="X7" s="750" t="s">
        <v>100</v>
      </c>
      <c r="Y7" s="754" t="s">
        <v>101</v>
      </c>
      <c r="Z7" s="775"/>
    </row>
    <row r="8" spans="1:26" s="18" customFormat="1" ht="15" customHeight="1">
      <c r="A8" s="609"/>
      <c r="B8" s="705"/>
      <c r="C8" s="761"/>
      <c r="D8" s="764"/>
      <c r="E8" s="764"/>
      <c r="F8" s="761"/>
      <c r="G8" s="750" t="s">
        <v>305</v>
      </c>
      <c r="H8" s="777" t="s">
        <v>461</v>
      </c>
      <c r="I8" s="748"/>
      <c r="J8" s="756"/>
      <c r="K8" s="757"/>
      <c r="L8" s="773"/>
      <c r="M8" s="774"/>
      <c r="N8" s="751"/>
      <c r="O8" s="751"/>
      <c r="P8" s="751"/>
      <c r="Q8" s="751"/>
      <c r="R8" s="751"/>
      <c r="S8" s="751"/>
      <c r="T8" s="751"/>
      <c r="U8" s="750" t="s">
        <v>306</v>
      </c>
      <c r="V8" s="748"/>
      <c r="W8" s="748"/>
      <c r="X8" s="751"/>
      <c r="Y8" s="756"/>
      <c r="Z8" s="776"/>
    </row>
    <row r="9" spans="1:26" s="18" customFormat="1" ht="15" customHeight="1">
      <c r="A9" s="609"/>
      <c r="B9" s="705"/>
      <c r="C9" s="761"/>
      <c r="D9" s="764"/>
      <c r="E9" s="764"/>
      <c r="F9" s="761"/>
      <c r="G9" s="751"/>
      <c r="H9" s="751"/>
      <c r="I9" s="748"/>
      <c r="J9" s="747" t="s">
        <v>102</v>
      </c>
      <c r="K9" s="778" t="s">
        <v>103</v>
      </c>
      <c r="L9" s="747" t="s">
        <v>102</v>
      </c>
      <c r="M9" s="778" t="s">
        <v>103</v>
      </c>
      <c r="N9" s="751"/>
      <c r="O9" s="751"/>
      <c r="P9" s="751"/>
      <c r="Q9" s="751"/>
      <c r="R9" s="751"/>
      <c r="S9" s="751"/>
      <c r="T9" s="751"/>
      <c r="U9" s="751"/>
      <c r="V9" s="748"/>
      <c r="W9" s="748"/>
      <c r="X9" s="751"/>
      <c r="Y9" s="747" t="s">
        <v>104</v>
      </c>
      <c r="Z9" s="754" t="s">
        <v>105</v>
      </c>
    </row>
    <row r="10" spans="1:26" s="18" customFormat="1" ht="15" customHeight="1">
      <c r="A10" s="567"/>
      <c r="B10" s="557"/>
      <c r="C10" s="762"/>
      <c r="D10" s="764"/>
      <c r="E10" s="764"/>
      <c r="F10" s="761"/>
      <c r="G10" s="751"/>
      <c r="H10" s="751"/>
      <c r="I10" s="748"/>
      <c r="J10" s="748"/>
      <c r="K10" s="779"/>
      <c r="L10" s="748"/>
      <c r="M10" s="779"/>
      <c r="N10" s="751"/>
      <c r="O10" s="751"/>
      <c r="P10" s="751"/>
      <c r="Q10" s="751"/>
      <c r="R10" s="751"/>
      <c r="S10" s="751"/>
      <c r="T10" s="751"/>
      <c r="U10" s="751"/>
      <c r="V10" s="749"/>
      <c r="W10" s="749"/>
      <c r="X10" s="752"/>
      <c r="Y10" s="749"/>
      <c r="Z10" s="756"/>
    </row>
    <row r="11" spans="1:29" s="43" customFormat="1" ht="15" customHeight="1">
      <c r="A11" s="782" t="s">
        <v>106</v>
      </c>
      <c r="B11" s="783"/>
      <c r="C11" s="502">
        <f aca="true" t="shared" si="0" ref="C11:Z11">SUM(C13:C22,C24,C27,C30,C33,C37,C42,C45)</f>
        <v>10332.756000000001</v>
      </c>
      <c r="D11" s="503">
        <v>129</v>
      </c>
      <c r="E11" s="503">
        <v>35.2</v>
      </c>
      <c r="F11" s="502">
        <f t="shared" si="0"/>
        <v>10165.138999999997</v>
      </c>
      <c r="G11" s="502">
        <f t="shared" si="0"/>
        <v>7314.831000000001</v>
      </c>
      <c r="H11" s="502">
        <f t="shared" si="0"/>
        <v>2850.288</v>
      </c>
      <c r="I11" s="502">
        <f t="shared" si="0"/>
        <v>10099.869</v>
      </c>
      <c r="J11" s="504">
        <f t="shared" si="0"/>
        <v>6001</v>
      </c>
      <c r="K11" s="503">
        <v>60.1</v>
      </c>
      <c r="L11" s="504">
        <f t="shared" si="0"/>
        <v>30</v>
      </c>
      <c r="M11" s="503">
        <f t="shared" si="0"/>
        <v>5.103000000000001</v>
      </c>
      <c r="N11" s="502">
        <f t="shared" si="0"/>
        <v>11.347</v>
      </c>
      <c r="O11" s="502">
        <f t="shared" si="0"/>
        <v>83.67900000000002</v>
      </c>
      <c r="P11" s="502">
        <f t="shared" si="0"/>
        <v>2447.7349999999997</v>
      </c>
      <c r="Q11" s="502">
        <f t="shared" si="0"/>
        <v>4771.639</v>
      </c>
      <c r="R11" s="502">
        <f t="shared" si="0"/>
        <v>42.697</v>
      </c>
      <c r="S11" s="502">
        <f t="shared" si="0"/>
        <v>290.25299999999993</v>
      </c>
      <c r="T11" s="502">
        <f t="shared" si="0"/>
        <v>2386.338</v>
      </c>
      <c r="U11" s="502">
        <f t="shared" si="0"/>
        <v>528.104</v>
      </c>
      <c r="V11" s="502">
        <f t="shared" si="0"/>
        <v>1342.2340000000002</v>
      </c>
      <c r="W11" s="502">
        <f t="shared" si="0"/>
        <v>8822.885000000002</v>
      </c>
      <c r="X11" s="502">
        <f t="shared" si="0"/>
        <v>318.28900000000004</v>
      </c>
      <c r="Y11" s="502">
        <f t="shared" si="0"/>
        <v>1359.958</v>
      </c>
      <c r="Z11" s="502">
        <f t="shared" si="0"/>
        <v>7144.637999999999</v>
      </c>
      <c r="AA11" s="305"/>
      <c r="AB11" s="306"/>
      <c r="AC11" s="306"/>
    </row>
    <row r="12" spans="1:27" s="43" customFormat="1" ht="15" customHeight="1">
      <c r="A12" s="784"/>
      <c r="B12" s="785"/>
      <c r="C12" s="505"/>
      <c r="D12" s="307"/>
      <c r="E12" s="307"/>
      <c r="F12" s="506"/>
      <c r="G12" s="506"/>
      <c r="H12" s="506"/>
      <c r="I12" s="506"/>
      <c r="J12" s="507"/>
      <c r="K12" s="307"/>
      <c r="L12" s="507"/>
      <c r="M12" s="307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305"/>
    </row>
    <row r="13" spans="1:27" s="43" customFormat="1" ht="15" customHeight="1">
      <c r="A13" s="780" t="s">
        <v>107</v>
      </c>
      <c r="B13" s="781"/>
      <c r="C13" s="308">
        <v>2022.11</v>
      </c>
      <c r="D13" s="307">
        <v>18.5</v>
      </c>
      <c r="E13" s="307">
        <v>2.8</v>
      </c>
      <c r="F13" s="309">
        <v>1997.366</v>
      </c>
      <c r="G13" s="309">
        <v>1626.315</v>
      </c>
      <c r="H13" s="309">
        <v>371.051</v>
      </c>
      <c r="I13" s="309">
        <v>1984.05</v>
      </c>
      <c r="J13" s="310">
        <v>1305</v>
      </c>
      <c r="K13" s="307">
        <v>13</v>
      </c>
      <c r="L13" s="311">
        <v>2</v>
      </c>
      <c r="M13" s="307">
        <v>0.247</v>
      </c>
      <c r="N13" s="309">
        <v>6.017</v>
      </c>
      <c r="O13" s="309">
        <v>40.752</v>
      </c>
      <c r="P13" s="309">
        <v>517.693</v>
      </c>
      <c r="Q13" s="309">
        <v>1061.853</v>
      </c>
      <c r="R13" s="309">
        <v>1.166</v>
      </c>
      <c r="S13" s="309">
        <v>10.676</v>
      </c>
      <c r="T13" s="309">
        <v>359.209</v>
      </c>
      <c r="U13" s="309">
        <v>68.427</v>
      </c>
      <c r="V13" s="309">
        <v>33.342</v>
      </c>
      <c r="W13" s="309">
        <f>SUM(X13:Z13)</f>
        <v>1964.0240000000001</v>
      </c>
      <c r="X13" s="309">
        <v>163.556</v>
      </c>
      <c r="Y13" s="309">
        <v>351.77</v>
      </c>
      <c r="Z13" s="309">
        <v>1448.698</v>
      </c>
      <c r="AA13" s="305"/>
    </row>
    <row r="14" spans="1:27" s="43" customFormat="1" ht="15" customHeight="1">
      <c r="A14" s="780" t="s">
        <v>108</v>
      </c>
      <c r="B14" s="781"/>
      <c r="C14" s="308">
        <v>963.427</v>
      </c>
      <c r="D14" s="307">
        <v>7.5</v>
      </c>
      <c r="E14" s="307">
        <v>1.6</v>
      </c>
      <c r="F14" s="309">
        <v>954.202</v>
      </c>
      <c r="G14" s="309">
        <v>574.915</v>
      </c>
      <c r="H14" s="309">
        <v>379.287</v>
      </c>
      <c r="I14" s="309">
        <v>950.632</v>
      </c>
      <c r="J14" s="311">
        <v>463</v>
      </c>
      <c r="K14" s="307">
        <v>3.4</v>
      </c>
      <c r="L14" s="311">
        <v>2</v>
      </c>
      <c r="M14" s="307">
        <v>0.119</v>
      </c>
      <c r="N14" s="309">
        <v>0.484</v>
      </c>
      <c r="O14" s="309">
        <v>3.118</v>
      </c>
      <c r="P14" s="309">
        <v>167.241</v>
      </c>
      <c r="Q14" s="309">
        <v>404.072</v>
      </c>
      <c r="R14" s="309">
        <v>2.335</v>
      </c>
      <c r="S14" s="309">
        <v>31.76</v>
      </c>
      <c r="T14" s="309">
        <v>345.192</v>
      </c>
      <c r="U14" s="309">
        <v>29.454</v>
      </c>
      <c r="V14" s="309">
        <v>264.182</v>
      </c>
      <c r="W14" s="309">
        <f aca="true" t="shared" si="1" ref="W14:W22">SUM(X14:Z14)</f>
        <v>690.02</v>
      </c>
      <c r="X14" s="309">
        <v>13.514</v>
      </c>
      <c r="Y14" s="309">
        <v>77.452</v>
      </c>
      <c r="Z14" s="309">
        <v>599.054</v>
      </c>
      <c r="AA14" s="305"/>
    </row>
    <row r="15" spans="1:27" s="43" customFormat="1" ht="15" customHeight="1">
      <c r="A15" s="780" t="s">
        <v>109</v>
      </c>
      <c r="B15" s="781"/>
      <c r="C15" s="308">
        <v>709.765</v>
      </c>
      <c r="D15" s="307">
        <v>6.8</v>
      </c>
      <c r="E15" s="307">
        <v>6.8</v>
      </c>
      <c r="F15" s="309">
        <v>696.004</v>
      </c>
      <c r="G15" s="309">
        <v>619.532</v>
      </c>
      <c r="H15" s="309">
        <v>76.472</v>
      </c>
      <c r="I15" s="309">
        <v>690.566</v>
      </c>
      <c r="J15" s="311">
        <v>447</v>
      </c>
      <c r="K15" s="307">
        <v>4.6</v>
      </c>
      <c r="L15" s="311">
        <v>2</v>
      </c>
      <c r="M15" s="307">
        <v>0.805</v>
      </c>
      <c r="N15" s="309">
        <v>1.217</v>
      </c>
      <c r="O15" s="309">
        <v>7.361</v>
      </c>
      <c r="P15" s="309">
        <v>268.807</v>
      </c>
      <c r="Q15" s="309">
        <v>342.147</v>
      </c>
      <c r="R15" s="309">
        <v>0.23</v>
      </c>
      <c r="S15" s="309">
        <v>2.406</v>
      </c>
      <c r="T15" s="309">
        <v>73.836</v>
      </c>
      <c r="U15" s="309">
        <v>14.772</v>
      </c>
      <c r="V15" s="309">
        <v>53.368</v>
      </c>
      <c r="W15" s="309">
        <f t="shared" si="1"/>
        <v>642.636</v>
      </c>
      <c r="X15" s="309">
        <v>8.818</v>
      </c>
      <c r="Y15" s="309">
        <v>13.773</v>
      </c>
      <c r="Z15" s="309">
        <v>620.045</v>
      </c>
      <c r="AA15" s="305"/>
    </row>
    <row r="16" spans="1:27" s="43" customFormat="1" ht="15" customHeight="1">
      <c r="A16" s="780" t="s">
        <v>110</v>
      </c>
      <c r="B16" s="781"/>
      <c r="C16" s="308">
        <v>351.827</v>
      </c>
      <c r="D16" s="307">
        <v>4.431</v>
      </c>
      <c r="E16" s="307">
        <v>1.41</v>
      </c>
      <c r="F16" s="309">
        <v>345.986</v>
      </c>
      <c r="G16" s="309">
        <v>250.137</v>
      </c>
      <c r="H16" s="309">
        <v>95.849</v>
      </c>
      <c r="I16" s="309">
        <v>343.024</v>
      </c>
      <c r="J16" s="311">
        <v>237</v>
      </c>
      <c r="K16" s="307">
        <v>2.934</v>
      </c>
      <c r="L16" s="311">
        <v>1</v>
      </c>
      <c r="M16" s="307">
        <v>0.028</v>
      </c>
      <c r="N16" s="309">
        <v>0.148</v>
      </c>
      <c r="O16" s="309">
        <v>1.151</v>
      </c>
      <c r="P16" s="309">
        <v>56.633</v>
      </c>
      <c r="Q16" s="309">
        <v>192.205</v>
      </c>
      <c r="R16" s="312">
        <v>0.087</v>
      </c>
      <c r="S16" s="309">
        <v>0.485</v>
      </c>
      <c r="T16" s="309">
        <v>95.277</v>
      </c>
      <c r="U16" s="309">
        <v>15.103</v>
      </c>
      <c r="V16" s="309">
        <v>37.953</v>
      </c>
      <c r="W16" s="309">
        <f t="shared" si="1"/>
        <v>308.033</v>
      </c>
      <c r="X16" s="309">
        <v>20.629</v>
      </c>
      <c r="Y16" s="309">
        <v>1.974</v>
      </c>
      <c r="Z16" s="309">
        <v>285.43</v>
      </c>
      <c r="AA16" s="305"/>
    </row>
    <row r="17" spans="1:27" s="43" customFormat="1" ht="15" customHeight="1">
      <c r="A17" s="780" t="s">
        <v>111</v>
      </c>
      <c r="B17" s="781"/>
      <c r="C17" s="308">
        <v>393.593</v>
      </c>
      <c r="D17" s="307">
        <v>0.995</v>
      </c>
      <c r="E17" s="508" t="s">
        <v>556</v>
      </c>
      <c r="F17" s="309">
        <v>392.598</v>
      </c>
      <c r="G17" s="309">
        <v>246.647</v>
      </c>
      <c r="H17" s="309">
        <v>145.951</v>
      </c>
      <c r="I17" s="309">
        <v>390.968</v>
      </c>
      <c r="J17" s="311">
        <v>156</v>
      </c>
      <c r="K17" s="307">
        <v>1.547</v>
      </c>
      <c r="L17" s="311">
        <v>1</v>
      </c>
      <c r="M17" s="307">
        <v>0</v>
      </c>
      <c r="N17" s="309">
        <v>0.113</v>
      </c>
      <c r="O17" s="309">
        <v>0.687</v>
      </c>
      <c r="P17" s="309">
        <v>76.778</v>
      </c>
      <c r="Q17" s="309">
        <v>169.069</v>
      </c>
      <c r="R17" s="509" t="s">
        <v>556</v>
      </c>
      <c r="S17" s="509" t="s">
        <v>556</v>
      </c>
      <c r="T17" s="309">
        <v>14.951</v>
      </c>
      <c r="U17" s="309">
        <v>6.374</v>
      </c>
      <c r="V17" s="309">
        <v>67.238</v>
      </c>
      <c r="W17" s="309">
        <f t="shared" si="1"/>
        <v>325.36</v>
      </c>
      <c r="X17" s="309">
        <v>4.291</v>
      </c>
      <c r="Y17" s="309">
        <v>9.837</v>
      </c>
      <c r="Z17" s="309">
        <v>311.232</v>
      </c>
      <c r="AA17" s="305"/>
    </row>
    <row r="18" spans="1:27" s="43" customFormat="1" ht="15" customHeight="1">
      <c r="A18" s="780" t="s">
        <v>112</v>
      </c>
      <c r="B18" s="781"/>
      <c r="C18" s="308">
        <v>576.76</v>
      </c>
      <c r="D18" s="307">
        <v>7.013</v>
      </c>
      <c r="E18" s="307">
        <v>11.132</v>
      </c>
      <c r="F18" s="309">
        <v>558.615</v>
      </c>
      <c r="G18" s="309">
        <v>344.572</v>
      </c>
      <c r="H18" s="309">
        <v>214.043</v>
      </c>
      <c r="I18" s="309">
        <v>554.394</v>
      </c>
      <c r="J18" s="311">
        <v>290</v>
      </c>
      <c r="K18" s="307">
        <v>4.221</v>
      </c>
      <c r="L18" s="313" t="s">
        <v>556</v>
      </c>
      <c r="M18" s="313">
        <v>0</v>
      </c>
      <c r="N18" s="309">
        <v>0.55</v>
      </c>
      <c r="O18" s="309">
        <v>3.098</v>
      </c>
      <c r="P18" s="309">
        <v>146.148</v>
      </c>
      <c r="Q18" s="309">
        <v>194.776</v>
      </c>
      <c r="R18" s="309">
        <v>15.446</v>
      </c>
      <c r="S18" s="309">
        <v>42.136</v>
      </c>
      <c r="T18" s="309">
        <v>156.461</v>
      </c>
      <c r="U18" s="309">
        <v>22.025</v>
      </c>
      <c r="V18" s="309">
        <v>75.902</v>
      </c>
      <c r="W18" s="309">
        <f t="shared" si="1"/>
        <v>482.71299999999997</v>
      </c>
      <c r="X18" s="309">
        <v>5.903</v>
      </c>
      <c r="Y18" s="309">
        <v>50.735</v>
      </c>
      <c r="Z18" s="309">
        <v>426.075</v>
      </c>
      <c r="AA18" s="305"/>
    </row>
    <row r="19" spans="1:27" s="43" customFormat="1" ht="15" customHeight="1">
      <c r="A19" s="780" t="s">
        <v>113</v>
      </c>
      <c r="B19" s="781"/>
      <c r="C19" s="308">
        <v>322.13</v>
      </c>
      <c r="D19" s="307">
        <v>2.548</v>
      </c>
      <c r="E19" s="508" t="s">
        <v>556</v>
      </c>
      <c r="F19" s="309">
        <v>319.582</v>
      </c>
      <c r="G19" s="309">
        <v>275.967</v>
      </c>
      <c r="H19" s="309">
        <v>43.615</v>
      </c>
      <c r="I19" s="309">
        <v>316.144</v>
      </c>
      <c r="J19" s="311">
        <v>154</v>
      </c>
      <c r="K19" s="307">
        <v>2.6</v>
      </c>
      <c r="L19" s="313">
        <v>2</v>
      </c>
      <c r="M19" s="313">
        <v>1</v>
      </c>
      <c r="N19" s="309">
        <v>0.144</v>
      </c>
      <c r="O19" s="309">
        <v>0.527</v>
      </c>
      <c r="P19" s="309">
        <v>73.493</v>
      </c>
      <c r="Q19" s="309">
        <v>201.803</v>
      </c>
      <c r="R19" s="312">
        <v>0.031</v>
      </c>
      <c r="S19" s="309">
        <v>0.101</v>
      </c>
      <c r="T19" s="309">
        <v>43.483</v>
      </c>
      <c r="U19" s="309">
        <v>40.21</v>
      </c>
      <c r="V19" s="309">
        <v>36.101</v>
      </c>
      <c r="W19" s="309">
        <f t="shared" si="1"/>
        <v>283.481</v>
      </c>
      <c r="X19" s="309">
        <v>3.308</v>
      </c>
      <c r="Y19" s="309">
        <v>17.527</v>
      </c>
      <c r="Z19" s="309">
        <v>262.646</v>
      </c>
      <c r="AA19" s="305"/>
    </row>
    <row r="20" spans="1:27" s="43" customFormat="1" ht="15" customHeight="1">
      <c r="A20" s="780" t="s">
        <v>303</v>
      </c>
      <c r="B20" s="781"/>
      <c r="C20" s="308">
        <v>292.574</v>
      </c>
      <c r="D20" s="307">
        <v>3.8</v>
      </c>
      <c r="E20" s="307">
        <v>0.196</v>
      </c>
      <c r="F20" s="309">
        <v>288.49</v>
      </c>
      <c r="G20" s="309">
        <v>237.85</v>
      </c>
      <c r="H20" s="309">
        <v>50.64</v>
      </c>
      <c r="I20" s="309">
        <v>287.542</v>
      </c>
      <c r="J20" s="311">
        <v>92</v>
      </c>
      <c r="K20" s="307">
        <v>0.948</v>
      </c>
      <c r="L20" s="313" t="s">
        <v>556</v>
      </c>
      <c r="M20" s="314" t="s">
        <v>556</v>
      </c>
      <c r="N20" s="309">
        <v>0.188</v>
      </c>
      <c r="O20" s="309">
        <v>1.096</v>
      </c>
      <c r="P20" s="309">
        <v>75.405</v>
      </c>
      <c r="Q20" s="309">
        <v>161.161</v>
      </c>
      <c r="R20" s="309">
        <v>0.14</v>
      </c>
      <c r="S20" s="309">
        <v>1.52</v>
      </c>
      <c r="T20" s="309">
        <v>48.98</v>
      </c>
      <c r="U20" s="309">
        <v>8.678</v>
      </c>
      <c r="V20" s="309">
        <v>22.386</v>
      </c>
      <c r="W20" s="309">
        <f t="shared" si="1"/>
        <v>266.10400000000004</v>
      </c>
      <c r="X20" s="309">
        <v>3.237</v>
      </c>
      <c r="Y20" s="309">
        <v>13.317</v>
      </c>
      <c r="Z20" s="309">
        <v>249.55</v>
      </c>
      <c r="AA20" s="305"/>
    </row>
    <row r="21" spans="1:27" s="43" customFormat="1" ht="15" customHeight="1">
      <c r="A21" s="780" t="s">
        <v>129</v>
      </c>
      <c r="B21" s="781"/>
      <c r="C21" s="308">
        <v>977.631</v>
      </c>
      <c r="D21" s="307">
        <v>19.244</v>
      </c>
      <c r="E21" s="307">
        <v>2.424</v>
      </c>
      <c r="F21" s="309">
        <v>955.963</v>
      </c>
      <c r="G21" s="309">
        <v>657.905</v>
      </c>
      <c r="H21" s="309">
        <v>298.058</v>
      </c>
      <c r="I21" s="309">
        <v>947.521</v>
      </c>
      <c r="J21" s="311">
        <v>838</v>
      </c>
      <c r="K21" s="307">
        <v>6.949</v>
      </c>
      <c r="L21" s="313">
        <v>8</v>
      </c>
      <c r="M21" s="313">
        <v>1.493</v>
      </c>
      <c r="N21" s="309">
        <v>0.531</v>
      </c>
      <c r="O21" s="309">
        <v>9.653</v>
      </c>
      <c r="P21" s="309">
        <v>248.942</v>
      </c>
      <c r="Q21" s="309">
        <v>398.779</v>
      </c>
      <c r="R21" s="309">
        <v>6.61</v>
      </c>
      <c r="S21" s="309">
        <v>27.715</v>
      </c>
      <c r="T21" s="309">
        <v>263.733</v>
      </c>
      <c r="U21" s="309">
        <v>86.364</v>
      </c>
      <c r="V21" s="309">
        <v>155.873</v>
      </c>
      <c r="W21" s="309">
        <f t="shared" si="1"/>
        <v>800.0899999999999</v>
      </c>
      <c r="X21" s="309">
        <v>16.383</v>
      </c>
      <c r="Y21" s="309">
        <v>373.24</v>
      </c>
      <c r="Z21" s="309">
        <v>410.467</v>
      </c>
      <c r="AA21" s="305"/>
    </row>
    <row r="22" spans="1:27" s="43" customFormat="1" ht="15" customHeight="1">
      <c r="A22" s="780" t="s">
        <v>130</v>
      </c>
      <c r="B22" s="781"/>
      <c r="C22" s="308">
        <v>533.83</v>
      </c>
      <c r="D22" s="307">
        <v>7</v>
      </c>
      <c r="E22" s="307">
        <v>0.433</v>
      </c>
      <c r="F22" s="309">
        <v>526.356</v>
      </c>
      <c r="G22" s="309">
        <v>420.666</v>
      </c>
      <c r="H22" s="309">
        <v>105.69</v>
      </c>
      <c r="I22" s="309">
        <v>524.177</v>
      </c>
      <c r="J22" s="311">
        <v>287</v>
      </c>
      <c r="K22" s="307">
        <v>2.1</v>
      </c>
      <c r="L22" s="313" t="s">
        <v>556</v>
      </c>
      <c r="M22" s="314" t="s">
        <v>556</v>
      </c>
      <c r="N22" s="309">
        <v>0.891</v>
      </c>
      <c r="O22" s="309">
        <v>6.417</v>
      </c>
      <c r="P22" s="309">
        <v>151.492</v>
      </c>
      <c r="Q22" s="309">
        <v>261.866</v>
      </c>
      <c r="R22" s="309">
        <v>0.341</v>
      </c>
      <c r="S22" s="309">
        <v>2.031</v>
      </c>
      <c r="T22" s="309">
        <v>103.318</v>
      </c>
      <c r="U22" s="309">
        <v>22.057</v>
      </c>
      <c r="V22" s="309">
        <v>119.16</v>
      </c>
      <c r="W22" s="309">
        <f t="shared" si="1"/>
        <v>407.196</v>
      </c>
      <c r="X22" s="309">
        <v>5.842</v>
      </c>
      <c r="Y22" s="309">
        <v>150.326</v>
      </c>
      <c r="Z22" s="309">
        <v>251.028</v>
      </c>
      <c r="AA22" s="305"/>
    </row>
    <row r="23" spans="1:27" ht="15" customHeight="1">
      <c r="A23" s="786"/>
      <c r="B23" s="787"/>
      <c r="C23" s="510"/>
      <c r="D23" s="307"/>
      <c r="E23" s="307"/>
      <c r="F23" s="506"/>
      <c r="G23" s="506"/>
      <c r="H23" s="506"/>
      <c r="I23" s="506"/>
      <c r="J23" s="507"/>
      <c r="K23" s="307"/>
      <c r="L23" s="507"/>
      <c r="M23" s="307"/>
      <c r="N23" s="506"/>
      <c r="O23" s="506"/>
      <c r="P23" s="506"/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252"/>
    </row>
    <row r="24" spans="1:27" s="43" customFormat="1" ht="15" customHeight="1">
      <c r="A24" s="780" t="s">
        <v>114</v>
      </c>
      <c r="B24" s="781"/>
      <c r="C24" s="511">
        <f>SUM(C25)</f>
        <v>110.297</v>
      </c>
      <c r="D24" s="307">
        <f>SUM(D25)</f>
        <v>1.23</v>
      </c>
      <c r="E24" s="307">
        <f>SUM(E25)</f>
        <v>0.028</v>
      </c>
      <c r="F24" s="512">
        <f>SUM(F25)</f>
        <v>109.039</v>
      </c>
      <c r="G24" s="512">
        <f aca="true" t="shared" si="2" ref="G24:L24">SUM(G25)</f>
        <v>72.27</v>
      </c>
      <c r="H24" s="512">
        <f t="shared" si="2"/>
        <v>36.769</v>
      </c>
      <c r="I24" s="512">
        <f t="shared" si="2"/>
        <v>107.465</v>
      </c>
      <c r="J24" s="513">
        <f t="shared" si="2"/>
        <v>59</v>
      </c>
      <c r="K24" s="307">
        <f>SUM(K25)</f>
        <v>1.401</v>
      </c>
      <c r="L24" s="513">
        <f t="shared" si="2"/>
        <v>1</v>
      </c>
      <c r="M24" s="307">
        <v>0.1</v>
      </c>
      <c r="N24" s="312">
        <f>SUM(N25)</f>
        <v>0.005</v>
      </c>
      <c r="O24" s="512">
        <f>SUM(O25)</f>
        <v>0.104</v>
      </c>
      <c r="P24" s="512">
        <f aca="true" t="shared" si="3" ref="P24:V24">SUM(P25)</f>
        <v>16.033</v>
      </c>
      <c r="Q24" s="512">
        <f t="shared" si="3"/>
        <v>56.128</v>
      </c>
      <c r="R24" s="512">
        <f t="shared" si="3"/>
        <v>0.455</v>
      </c>
      <c r="S24" s="512">
        <f t="shared" si="3"/>
        <v>8.3</v>
      </c>
      <c r="T24" s="512">
        <f t="shared" si="3"/>
        <v>28.014</v>
      </c>
      <c r="U24" s="512">
        <f t="shared" si="3"/>
        <v>12.389</v>
      </c>
      <c r="V24" s="512">
        <f t="shared" si="3"/>
        <v>24.068</v>
      </c>
      <c r="W24" s="512">
        <f>SUM(W25)</f>
        <v>84.971</v>
      </c>
      <c r="X24" s="512">
        <f>SUM(X25)</f>
        <v>4.011</v>
      </c>
      <c r="Y24" s="512">
        <f>SUM(Y25)</f>
        <v>4.93</v>
      </c>
      <c r="Z24" s="512">
        <f>SUM(Z25)</f>
        <v>76.03</v>
      </c>
      <c r="AA24" s="305"/>
    </row>
    <row r="25" spans="1:27" ht="15" customHeight="1">
      <c r="A25" s="141"/>
      <c r="B25" s="250" t="s">
        <v>115</v>
      </c>
      <c r="C25" s="485">
        <v>110.297</v>
      </c>
      <c r="D25" s="479">
        <v>1.23</v>
      </c>
      <c r="E25" s="479">
        <v>0.028</v>
      </c>
      <c r="F25" s="486">
        <v>109.039</v>
      </c>
      <c r="G25" s="486">
        <v>72.27</v>
      </c>
      <c r="H25" s="481">
        <v>36.769</v>
      </c>
      <c r="I25" s="486">
        <v>107.465</v>
      </c>
      <c r="J25" s="487">
        <v>59</v>
      </c>
      <c r="K25" s="479">
        <v>1.401</v>
      </c>
      <c r="L25" s="488">
        <v>1</v>
      </c>
      <c r="M25" s="479">
        <v>0</v>
      </c>
      <c r="N25" s="482">
        <v>0.005</v>
      </c>
      <c r="O25" s="489">
        <v>0.104</v>
      </c>
      <c r="P25" s="486">
        <v>16.033</v>
      </c>
      <c r="Q25" s="486">
        <v>56.128</v>
      </c>
      <c r="R25" s="486">
        <v>0.455</v>
      </c>
      <c r="S25" s="486">
        <v>8.3</v>
      </c>
      <c r="T25" s="486">
        <v>28.014</v>
      </c>
      <c r="U25" s="486">
        <v>12.389</v>
      </c>
      <c r="V25" s="486">
        <v>24.068</v>
      </c>
      <c r="W25" s="481">
        <f>SUM(X25:Z25)</f>
        <v>84.971</v>
      </c>
      <c r="X25" s="486">
        <v>4.011</v>
      </c>
      <c r="Y25" s="486">
        <v>4.93</v>
      </c>
      <c r="Z25" s="486">
        <v>76.03</v>
      </c>
      <c r="AA25" s="252"/>
    </row>
    <row r="26" spans="1:27" ht="15" customHeight="1">
      <c r="A26" s="141"/>
      <c r="B26" s="250"/>
      <c r="C26" s="490"/>
      <c r="D26" s="479"/>
      <c r="E26" s="479"/>
      <c r="F26" s="491"/>
      <c r="G26" s="491"/>
      <c r="H26" s="491"/>
      <c r="I26" s="491"/>
      <c r="J26" s="480"/>
      <c r="K26" s="479"/>
      <c r="L26" s="480"/>
      <c r="M26" s="479">
        <v>1</v>
      </c>
      <c r="N26" s="491"/>
      <c r="O26" s="491"/>
      <c r="P26" s="491"/>
      <c r="Q26" s="491"/>
      <c r="R26" s="491"/>
      <c r="S26" s="491"/>
      <c r="T26" s="491"/>
      <c r="U26" s="491"/>
      <c r="V26" s="491"/>
      <c r="W26" s="491"/>
      <c r="X26" s="491"/>
      <c r="Y26" s="491"/>
      <c r="Z26" s="491"/>
      <c r="AA26" s="252"/>
    </row>
    <row r="27" spans="1:27" s="43" customFormat="1" ht="15" customHeight="1">
      <c r="A27" s="780" t="s">
        <v>116</v>
      </c>
      <c r="B27" s="781"/>
      <c r="C27" s="511">
        <f>SUM(C28)</f>
        <v>42.72</v>
      </c>
      <c r="D27" s="307">
        <f>SUM(D28)</f>
        <v>1.116</v>
      </c>
      <c r="E27" s="315" t="s">
        <v>556</v>
      </c>
      <c r="F27" s="512">
        <f>SUM(F28)</f>
        <v>41.604</v>
      </c>
      <c r="G27" s="512">
        <f>SUM(G28)</f>
        <v>41.604</v>
      </c>
      <c r="H27" s="316" t="s">
        <v>556</v>
      </c>
      <c r="I27" s="512">
        <f>SUM(I28)</f>
        <v>41.45</v>
      </c>
      <c r="J27" s="513">
        <f>SUM(J28)</f>
        <v>38</v>
      </c>
      <c r="K27" s="307">
        <v>0.1</v>
      </c>
      <c r="L27" s="317" t="s">
        <v>556</v>
      </c>
      <c r="M27" s="315" t="s">
        <v>556</v>
      </c>
      <c r="N27" s="312">
        <f>SUM(N28)</f>
        <v>0.025</v>
      </c>
      <c r="O27" s="512">
        <f>SUM(O28)</f>
        <v>0.102</v>
      </c>
      <c r="P27" s="512">
        <f>SUM(P28)</f>
        <v>20.447</v>
      </c>
      <c r="Q27" s="512">
        <f>SUM(Q28)</f>
        <v>21.03</v>
      </c>
      <c r="R27" s="316" t="s">
        <v>556</v>
      </c>
      <c r="S27" s="316" t="s">
        <v>556</v>
      </c>
      <c r="T27" s="316" t="s">
        <v>556</v>
      </c>
      <c r="U27" s="316" t="s">
        <v>556</v>
      </c>
      <c r="V27" s="316" t="s">
        <v>556</v>
      </c>
      <c r="W27" s="512">
        <f>SUM(W28)</f>
        <v>41.604</v>
      </c>
      <c r="X27" s="512">
        <f>SUM(X28)</f>
        <v>0.109</v>
      </c>
      <c r="Y27" s="512">
        <f>SUM(Y28)</f>
        <v>41.495</v>
      </c>
      <c r="Z27" s="316" t="s">
        <v>556</v>
      </c>
      <c r="AA27" s="305"/>
    </row>
    <row r="28" spans="1:27" ht="15" customHeight="1">
      <c r="A28" s="141"/>
      <c r="B28" s="250" t="s">
        <v>117</v>
      </c>
      <c r="C28" s="485">
        <v>42.72</v>
      </c>
      <c r="D28" s="479">
        <v>1.116</v>
      </c>
      <c r="E28" s="483" t="s">
        <v>555</v>
      </c>
      <c r="F28" s="486">
        <v>41.604</v>
      </c>
      <c r="G28" s="486">
        <v>41.604</v>
      </c>
      <c r="H28" s="493" t="s">
        <v>555</v>
      </c>
      <c r="I28" s="486">
        <v>41.45</v>
      </c>
      <c r="J28" s="487">
        <v>38</v>
      </c>
      <c r="K28" s="479">
        <v>0.1</v>
      </c>
      <c r="L28" s="493" t="s">
        <v>555</v>
      </c>
      <c r="M28" s="483" t="s">
        <v>555</v>
      </c>
      <c r="N28" s="494">
        <v>0.025</v>
      </c>
      <c r="O28" s="482">
        <v>0.102</v>
      </c>
      <c r="P28" s="489">
        <v>20.447</v>
      </c>
      <c r="Q28" s="486">
        <v>21.03</v>
      </c>
      <c r="R28" s="484" t="s">
        <v>555</v>
      </c>
      <c r="S28" s="484" t="s">
        <v>555</v>
      </c>
      <c r="T28" s="484" t="s">
        <v>555</v>
      </c>
      <c r="U28" s="484" t="s">
        <v>555</v>
      </c>
      <c r="V28" s="484" t="s">
        <v>555</v>
      </c>
      <c r="W28" s="481">
        <f>SUM(X28:Z28)</f>
        <v>41.604</v>
      </c>
      <c r="X28" s="484">
        <v>0.109</v>
      </c>
      <c r="Y28" s="489">
        <v>41.495</v>
      </c>
      <c r="Z28" s="484" t="s">
        <v>555</v>
      </c>
      <c r="AA28" s="252"/>
    </row>
    <row r="29" spans="1:27" ht="15" customHeight="1">
      <c r="A29" s="141"/>
      <c r="B29" s="250"/>
      <c r="C29" s="485"/>
      <c r="D29" s="479"/>
      <c r="E29" s="479"/>
      <c r="F29" s="486"/>
      <c r="G29" s="486"/>
      <c r="H29" s="486"/>
      <c r="I29" s="486"/>
      <c r="J29" s="487"/>
      <c r="K29" s="479"/>
      <c r="L29" s="487"/>
      <c r="M29" s="479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252"/>
    </row>
    <row r="30" spans="1:27" s="43" customFormat="1" ht="15" customHeight="1">
      <c r="A30" s="780" t="s">
        <v>118</v>
      </c>
      <c r="B30" s="781"/>
      <c r="C30" s="511">
        <f aca="true" t="shared" si="4" ref="C30:K30">SUM(C31)</f>
        <v>236.215</v>
      </c>
      <c r="D30" s="307">
        <v>9.1</v>
      </c>
      <c r="E30" s="307">
        <f t="shared" si="4"/>
        <v>0.146</v>
      </c>
      <c r="F30" s="512">
        <f t="shared" si="4"/>
        <v>226.905</v>
      </c>
      <c r="G30" s="512">
        <f t="shared" si="4"/>
        <v>212.287</v>
      </c>
      <c r="H30" s="512">
        <f t="shared" si="4"/>
        <v>14.618</v>
      </c>
      <c r="I30" s="512">
        <f t="shared" si="4"/>
        <v>225.704</v>
      </c>
      <c r="J30" s="513">
        <f t="shared" si="4"/>
        <v>201</v>
      </c>
      <c r="K30" s="307">
        <f t="shared" si="4"/>
        <v>1.201</v>
      </c>
      <c r="L30" s="317" t="s">
        <v>556</v>
      </c>
      <c r="M30" s="315" t="s">
        <v>556</v>
      </c>
      <c r="N30" s="312">
        <f aca="true" t="shared" si="5" ref="N30:Z30">SUM(N31)</f>
        <v>0.357</v>
      </c>
      <c r="O30" s="512">
        <f t="shared" si="5"/>
        <v>2.386</v>
      </c>
      <c r="P30" s="512">
        <f t="shared" si="5"/>
        <v>67.019</v>
      </c>
      <c r="Q30" s="512">
        <f t="shared" si="5"/>
        <v>142.525</v>
      </c>
      <c r="R30" s="512">
        <f t="shared" si="5"/>
        <v>0.113</v>
      </c>
      <c r="S30" s="512">
        <f t="shared" si="5"/>
        <v>0.993</v>
      </c>
      <c r="T30" s="512">
        <f t="shared" si="5"/>
        <v>13.512</v>
      </c>
      <c r="U30" s="512">
        <f t="shared" si="5"/>
        <v>1.393</v>
      </c>
      <c r="V30" s="512">
        <f t="shared" si="5"/>
        <v>1.448</v>
      </c>
      <c r="W30" s="512">
        <f t="shared" si="5"/>
        <v>225.457</v>
      </c>
      <c r="X30" s="512">
        <f t="shared" si="5"/>
        <v>2.277</v>
      </c>
      <c r="Y30" s="512">
        <f t="shared" si="5"/>
        <v>19.401</v>
      </c>
      <c r="Z30" s="512">
        <f t="shared" si="5"/>
        <v>203.779</v>
      </c>
      <c r="AA30" s="305"/>
    </row>
    <row r="31" spans="1:27" ht="15" customHeight="1">
      <c r="A31" s="141"/>
      <c r="B31" s="250" t="s">
        <v>119</v>
      </c>
      <c r="C31" s="485">
        <v>236.215</v>
      </c>
      <c r="D31" s="479">
        <v>9.1</v>
      </c>
      <c r="E31" s="479">
        <v>0.146</v>
      </c>
      <c r="F31" s="489">
        <v>226.905</v>
      </c>
      <c r="G31" s="486">
        <v>212.287</v>
      </c>
      <c r="H31" s="486">
        <v>14.618</v>
      </c>
      <c r="I31" s="486">
        <v>225.704</v>
      </c>
      <c r="J31" s="487">
        <v>201</v>
      </c>
      <c r="K31" s="479">
        <v>1.201</v>
      </c>
      <c r="L31" s="493" t="s">
        <v>555</v>
      </c>
      <c r="M31" s="483" t="s">
        <v>555</v>
      </c>
      <c r="N31" s="486">
        <v>0.357</v>
      </c>
      <c r="O31" s="486">
        <v>2.386</v>
      </c>
      <c r="P31" s="486">
        <v>67.019</v>
      </c>
      <c r="Q31" s="486">
        <v>142.525</v>
      </c>
      <c r="R31" s="486">
        <v>0.113</v>
      </c>
      <c r="S31" s="486">
        <v>0.993</v>
      </c>
      <c r="T31" s="486">
        <v>13.512</v>
      </c>
      <c r="U31" s="486">
        <v>1.393</v>
      </c>
      <c r="V31" s="486">
        <v>1.448</v>
      </c>
      <c r="W31" s="481">
        <f>SUM(X31:Z31)</f>
        <v>225.457</v>
      </c>
      <c r="X31" s="486">
        <v>2.277</v>
      </c>
      <c r="Y31" s="486">
        <v>19.401</v>
      </c>
      <c r="Z31" s="486">
        <v>203.779</v>
      </c>
      <c r="AA31" s="252"/>
    </row>
    <row r="32" spans="1:27" ht="15" customHeight="1">
      <c r="A32" s="141"/>
      <c r="B32" s="250"/>
      <c r="C32" s="485"/>
      <c r="D32" s="479"/>
      <c r="E32" s="479"/>
      <c r="F32" s="486"/>
      <c r="G32" s="486"/>
      <c r="H32" s="486"/>
      <c r="I32" s="486"/>
      <c r="J32" s="487"/>
      <c r="K32" s="479"/>
      <c r="L32" s="487"/>
      <c r="M32" s="479"/>
      <c r="N32" s="486"/>
      <c r="O32" s="486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252"/>
    </row>
    <row r="33" spans="1:27" s="43" customFormat="1" ht="15" customHeight="1">
      <c r="A33" s="780" t="s">
        <v>120</v>
      </c>
      <c r="B33" s="781"/>
      <c r="C33" s="512">
        <f aca="true" t="shared" si="6" ref="C33:Z33">SUM(C34:C35)</f>
        <v>458.773</v>
      </c>
      <c r="D33" s="307">
        <v>5.1</v>
      </c>
      <c r="E33" s="307">
        <f t="shared" si="6"/>
        <v>0.738</v>
      </c>
      <c r="F33" s="512">
        <f t="shared" si="6"/>
        <v>452.848</v>
      </c>
      <c r="G33" s="512">
        <f t="shared" si="6"/>
        <v>312.159</v>
      </c>
      <c r="H33" s="512">
        <f t="shared" si="6"/>
        <v>140.68900000000002</v>
      </c>
      <c r="I33" s="512">
        <f t="shared" si="6"/>
        <v>449.79699999999997</v>
      </c>
      <c r="J33" s="513">
        <f t="shared" si="6"/>
        <v>191</v>
      </c>
      <c r="K33" s="307">
        <f t="shared" si="6"/>
        <v>2.7</v>
      </c>
      <c r="L33" s="513">
        <f t="shared" si="6"/>
        <v>1</v>
      </c>
      <c r="M33" s="307">
        <f t="shared" si="6"/>
        <v>0.206</v>
      </c>
      <c r="N33" s="512">
        <f t="shared" si="6"/>
        <v>0.32799999999999996</v>
      </c>
      <c r="O33" s="512">
        <f t="shared" si="6"/>
        <v>2.7359999999999998</v>
      </c>
      <c r="P33" s="512">
        <f t="shared" si="6"/>
        <v>133.526</v>
      </c>
      <c r="Q33" s="512">
        <f t="shared" si="6"/>
        <v>175.56900000000002</v>
      </c>
      <c r="R33" s="512">
        <f t="shared" si="6"/>
        <v>2.387</v>
      </c>
      <c r="S33" s="512">
        <f t="shared" si="6"/>
        <v>31.253</v>
      </c>
      <c r="T33" s="512">
        <f t="shared" si="6"/>
        <v>107.04899999999999</v>
      </c>
      <c r="U33" s="512">
        <f t="shared" si="6"/>
        <v>52.431000000000004</v>
      </c>
      <c r="V33" s="512">
        <f t="shared" si="6"/>
        <v>71.101</v>
      </c>
      <c r="W33" s="512">
        <f t="shared" si="6"/>
        <v>381.747</v>
      </c>
      <c r="X33" s="512">
        <f t="shared" si="6"/>
        <v>25.709</v>
      </c>
      <c r="Y33" s="512">
        <f t="shared" si="6"/>
        <v>130.36</v>
      </c>
      <c r="Z33" s="512">
        <f t="shared" si="6"/>
        <v>225.678</v>
      </c>
      <c r="AA33" s="305"/>
    </row>
    <row r="34" spans="1:27" ht="15" customHeight="1">
      <c r="A34" s="141"/>
      <c r="B34" s="250" t="s">
        <v>121</v>
      </c>
      <c r="C34" s="485">
        <v>318.769</v>
      </c>
      <c r="D34" s="479">
        <v>3.5</v>
      </c>
      <c r="E34" s="483" t="s">
        <v>555</v>
      </c>
      <c r="F34" s="486">
        <v>315.218</v>
      </c>
      <c r="G34" s="486">
        <v>185.8</v>
      </c>
      <c r="H34" s="486">
        <v>129.418</v>
      </c>
      <c r="I34" s="486">
        <v>312.34</v>
      </c>
      <c r="J34" s="487">
        <v>186</v>
      </c>
      <c r="K34" s="479">
        <v>2.6</v>
      </c>
      <c r="L34" s="487">
        <v>1</v>
      </c>
      <c r="M34" s="479">
        <v>0.206</v>
      </c>
      <c r="N34" s="482">
        <v>0.039</v>
      </c>
      <c r="O34" s="489">
        <v>0.356</v>
      </c>
      <c r="P34" s="486">
        <v>92.047</v>
      </c>
      <c r="Q34" s="486">
        <v>93.358</v>
      </c>
      <c r="R34" s="486">
        <v>2.379</v>
      </c>
      <c r="S34" s="486">
        <v>30.87</v>
      </c>
      <c r="T34" s="486">
        <v>96.169</v>
      </c>
      <c r="U34" s="486">
        <v>47.932</v>
      </c>
      <c r="V34" s="486">
        <v>68.689</v>
      </c>
      <c r="W34" s="481">
        <f>SUM(X34:Z34)</f>
        <v>246.529</v>
      </c>
      <c r="X34" s="486">
        <v>23.637</v>
      </c>
      <c r="Y34" s="486">
        <v>126.792</v>
      </c>
      <c r="Z34" s="486">
        <v>96.1</v>
      </c>
      <c r="AA34" s="252"/>
    </row>
    <row r="35" spans="1:27" ht="15" customHeight="1">
      <c r="A35" s="141"/>
      <c r="B35" s="250" t="s">
        <v>122</v>
      </c>
      <c r="C35" s="485">
        <v>140.004</v>
      </c>
      <c r="D35" s="479">
        <v>1.6</v>
      </c>
      <c r="E35" s="479">
        <v>0.738</v>
      </c>
      <c r="F35" s="486">
        <v>137.63</v>
      </c>
      <c r="G35" s="486">
        <v>126.359</v>
      </c>
      <c r="H35" s="486">
        <v>11.271</v>
      </c>
      <c r="I35" s="486">
        <v>137.457</v>
      </c>
      <c r="J35" s="487">
        <v>5</v>
      </c>
      <c r="K35" s="479">
        <v>0.1</v>
      </c>
      <c r="L35" s="488" t="s">
        <v>555</v>
      </c>
      <c r="M35" s="492" t="s">
        <v>555</v>
      </c>
      <c r="N35" s="486">
        <v>0.289</v>
      </c>
      <c r="O35" s="486">
        <v>2.38</v>
      </c>
      <c r="P35" s="486">
        <v>41.479</v>
      </c>
      <c r="Q35" s="486">
        <v>82.211</v>
      </c>
      <c r="R35" s="482">
        <v>0.008</v>
      </c>
      <c r="S35" s="486">
        <v>0.383</v>
      </c>
      <c r="T35" s="486">
        <v>10.88</v>
      </c>
      <c r="U35" s="486">
        <v>4.499</v>
      </c>
      <c r="V35" s="486">
        <v>2.412</v>
      </c>
      <c r="W35" s="481">
        <f>SUM(X35:Z35)</f>
        <v>135.21800000000002</v>
      </c>
      <c r="X35" s="486">
        <v>2.072</v>
      </c>
      <c r="Y35" s="486">
        <v>3.568</v>
      </c>
      <c r="Z35" s="486">
        <v>129.578</v>
      </c>
      <c r="AA35" s="252"/>
    </row>
    <row r="36" spans="1:27" ht="15" customHeight="1">
      <c r="A36" s="141"/>
      <c r="B36" s="250"/>
      <c r="C36" s="485"/>
      <c r="D36" s="479"/>
      <c r="E36" s="479"/>
      <c r="F36" s="486"/>
      <c r="G36" s="486"/>
      <c r="H36" s="486"/>
      <c r="I36" s="486"/>
      <c r="J36" s="487"/>
      <c r="K36" s="479"/>
      <c r="L36" s="487"/>
      <c r="M36" s="479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252"/>
    </row>
    <row r="37" spans="1:27" s="43" customFormat="1" ht="15" customHeight="1">
      <c r="A37" s="780" t="s">
        <v>123</v>
      </c>
      <c r="B37" s="781"/>
      <c r="C37" s="511">
        <f aca="true" t="shared" si="7" ref="C37:Z37">SUM(C38:C40)</f>
        <v>846.483</v>
      </c>
      <c r="D37" s="307">
        <f t="shared" si="7"/>
        <v>14</v>
      </c>
      <c r="E37" s="307">
        <v>0.7</v>
      </c>
      <c r="F37" s="512">
        <f t="shared" si="7"/>
        <v>831.452</v>
      </c>
      <c r="G37" s="512">
        <f t="shared" si="7"/>
        <v>381.34900000000005</v>
      </c>
      <c r="H37" s="512">
        <f t="shared" si="7"/>
        <v>450.103</v>
      </c>
      <c r="I37" s="512">
        <f t="shared" si="7"/>
        <v>827.0659999999999</v>
      </c>
      <c r="J37" s="513">
        <f t="shared" si="7"/>
        <v>392</v>
      </c>
      <c r="K37" s="307">
        <v>4.2</v>
      </c>
      <c r="L37" s="513">
        <f t="shared" si="7"/>
        <v>1</v>
      </c>
      <c r="M37" s="307">
        <f t="shared" si="7"/>
        <v>0.105</v>
      </c>
      <c r="N37" s="512">
        <f t="shared" si="7"/>
        <v>0.097</v>
      </c>
      <c r="O37" s="512">
        <f t="shared" si="7"/>
        <v>1.512</v>
      </c>
      <c r="P37" s="512">
        <f t="shared" si="7"/>
        <v>172.404</v>
      </c>
      <c r="Q37" s="512">
        <f t="shared" si="7"/>
        <v>207.163</v>
      </c>
      <c r="R37" s="512">
        <f t="shared" si="7"/>
        <v>9.653</v>
      </c>
      <c r="S37" s="512">
        <f t="shared" si="7"/>
        <v>100.967</v>
      </c>
      <c r="T37" s="512">
        <f t="shared" si="7"/>
        <v>339.48300000000006</v>
      </c>
      <c r="U37" s="512">
        <f t="shared" si="7"/>
        <v>74.423</v>
      </c>
      <c r="V37" s="512">
        <f t="shared" si="7"/>
        <v>128.673</v>
      </c>
      <c r="W37" s="512">
        <f t="shared" si="7"/>
        <v>702.779</v>
      </c>
      <c r="X37" s="512">
        <f t="shared" si="7"/>
        <v>12.766</v>
      </c>
      <c r="Y37" s="512">
        <f t="shared" si="7"/>
        <v>26.633000000000003</v>
      </c>
      <c r="Z37" s="512">
        <f t="shared" si="7"/>
        <v>663.38</v>
      </c>
      <c r="AA37" s="305"/>
    </row>
    <row r="38" spans="1:27" ht="15" customHeight="1">
      <c r="A38" s="38"/>
      <c r="B38" s="250" t="s">
        <v>124</v>
      </c>
      <c r="C38" s="485">
        <v>247.808</v>
      </c>
      <c r="D38" s="479">
        <v>1.1</v>
      </c>
      <c r="E38" s="479">
        <v>0.519</v>
      </c>
      <c r="F38" s="486">
        <v>246.114</v>
      </c>
      <c r="G38" s="486">
        <v>66.949</v>
      </c>
      <c r="H38" s="486">
        <v>179.165</v>
      </c>
      <c r="I38" s="486">
        <v>244.732</v>
      </c>
      <c r="J38" s="487">
        <v>134</v>
      </c>
      <c r="K38" s="479">
        <v>1.2</v>
      </c>
      <c r="L38" s="487">
        <v>1</v>
      </c>
      <c r="M38" s="479">
        <v>0.105</v>
      </c>
      <c r="N38" s="489">
        <v>0.097</v>
      </c>
      <c r="O38" s="489">
        <v>0.763</v>
      </c>
      <c r="P38" s="486">
        <v>32.021</v>
      </c>
      <c r="Q38" s="486">
        <v>34.068</v>
      </c>
      <c r="R38" s="486">
        <v>1.15</v>
      </c>
      <c r="S38" s="486">
        <v>23.462</v>
      </c>
      <c r="T38" s="486">
        <v>154.553</v>
      </c>
      <c r="U38" s="486">
        <v>29.173</v>
      </c>
      <c r="V38" s="486">
        <v>60.054</v>
      </c>
      <c r="W38" s="481">
        <f>SUM(X38:Z38)</f>
        <v>186.06</v>
      </c>
      <c r="X38" s="486">
        <v>9.079</v>
      </c>
      <c r="Y38" s="484">
        <v>0.294</v>
      </c>
      <c r="Z38" s="486">
        <v>176.687</v>
      </c>
      <c r="AA38" s="252"/>
    </row>
    <row r="39" spans="1:27" ht="15" customHeight="1">
      <c r="A39" s="141"/>
      <c r="B39" s="250" t="s">
        <v>131</v>
      </c>
      <c r="C39" s="485">
        <v>342.803</v>
      </c>
      <c r="D39" s="479">
        <v>3.7</v>
      </c>
      <c r="E39" s="483" t="s">
        <v>555</v>
      </c>
      <c r="F39" s="486">
        <v>339.018</v>
      </c>
      <c r="G39" s="486">
        <v>152.945</v>
      </c>
      <c r="H39" s="486">
        <v>186.073</v>
      </c>
      <c r="I39" s="486">
        <v>337.275</v>
      </c>
      <c r="J39" s="487">
        <v>132</v>
      </c>
      <c r="K39" s="479">
        <v>1.743</v>
      </c>
      <c r="L39" s="493" t="s">
        <v>555</v>
      </c>
      <c r="M39" s="483" t="s">
        <v>555</v>
      </c>
      <c r="N39" s="493" t="s">
        <v>555</v>
      </c>
      <c r="O39" s="489">
        <v>0.496</v>
      </c>
      <c r="P39" s="486">
        <v>91.761</v>
      </c>
      <c r="Q39" s="486">
        <v>60.515</v>
      </c>
      <c r="R39" s="486">
        <v>7.603</v>
      </c>
      <c r="S39" s="486">
        <v>62.303</v>
      </c>
      <c r="T39" s="486">
        <v>116.167</v>
      </c>
      <c r="U39" s="486">
        <v>44.871</v>
      </c>
      <c r="V39" s="486">
        <v>38.333</v>
      </c>
      <c r="W39" s="481">
        <f>SUM(X39:Z39)</f>
        <v>300.685</v>
      </c>
      <c r="X39" s="486">
        <v>1.319</v>
      </c>
      <c r="Y39" s="486">
        <v>25.794</v>
      </c>
      <c r="Z39" s="486">
        <v>273.572</v>
      </c>
      <c r="AA39" s="252"/>
    </row>
    <row r="40" spans="1:27" ht="15" customHeight="1">
      <c r="A40" s="141"/>
      <c r="B40" s="250" t="s">
        <v>132</v>
      </c>
      <c r="C40" s="485">
        <v>255.872</v>
      </c>
      <c r="D40" s="479">
        <v>9.2</v>
      </c>
      <c r="E40" s="479">
        <v>0.2</v>
      </c>
      <c r="F40" s="486">
        <v>246.32</v>
      </c>
      <c r="G40" s="486">
        <v>161.455</v>
      </c>
      <c r="H40" s="486">
        <v>84.865</v>
      </c>
      <c r="I40" s="486">
        <v>245.059</v>
      </c>
      <c r="J40" s="487">
        <v>126</v>
      </c>
      <c r="K40" s="479">
        <v>1.2</v>
      </c>
      <c r="L40" s="493" t="s">
        <v>555</v>
      </c>
      <c r="M40" s="483" t="s">
        <v>555</v>
      </c>
      <c r="N40" s="493" t="s">
        <v>555</v>
      </c>
      <c r="O40" s="489">
        <v>0.253</v>
      </c>
      <c r="P40" s="486">
        <v>48.622</v>
      </c>
      <c r="Q40" s="486">
        <v>112.58</v>
      </c>
      <c r="R40" s="482">
        <v>0.9</v>
      </c>
      <c r="S40" s="486">
        <v>15.202</v>
      </c>
      <c r="T40" s="486">
        <v>68.763</v>
      </c>
      <c r="U40" s="486">
        <v>0.379</v>
      </c>
      <c r="V40" s="486">
        <v>30.286</v>
      </c>
      <c r="W40" s="481">
        <f>SUM(X40:Z40)</f>
        <v>216.03400000000002</v>
      </c>
      <c r="X40" s="486">
        <v>2.368</v>
      </c>
      <c r="Y40" s="484">
        <v>0.545</v>
      </c>
      <c r="Z40" s="486">
        <v>213.121</v>
      </c>
      <c r="AA40" s="252"/>
    </row>
    <row r="41" spans="1:27" ht="15" customHeight="1">
      <c r="A41" s="141"/>
      <c r="B41" s="250"/>
      <c r="C41" s="485"/>
      <c r="D41" s="479"/>
      <c r="E41" s="479"/>
      <c r="F41" s="486"/>
      <c r="G41" s="486"/>
      <c r="H41" s="486"/>
      <c r="I41" s="486"/>
      <c r="J41" s="487"/>
      <c r="K41" s="479"/>
      <c r="L41" s="487"/>
      <c r="M41" s="479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252"/>
    </row>
    <row r="42" spans="1:27" s="43" customFormat="1" ht="15" customHeight="1">
      <c r="A42" s="780" t="s">
        <v>125</v>
      </c>
      <c r="B42" s="790"/>
      <c r="C42" s="511">
        <f aca="true" t="shared" si="8" ref="C42:J42">SUM(C43)</f>
        <v>407.402</v>
      </c>
      <c r="D42" s="307">
        <v>8.4</v>
      </c>
      <c r="E42" s="307">
        <f t="shared" si="8"/>
        <v>0.732</v>
      </c>
      <c r="F42" s="512">
        <f t="shared" si="8"/>
        <v>398.22</v>
      </c>
      <c r="G42" s="512">
        <f t="shared" si="8"/>
        <v>271.037</v>
      </c>
      <c r="H42" s="512">
        <f t="shared" si="8"/>
        <v>127.183</v>
      </c>
      <c r="I42" s="512">
        <f t="shared" si="8"/>
        <v>396.564</v>
      </c>
      <c r="J42" s="513">
        <f t="shared" si="8"/>
        <v>267</v>
      </c>
      <c r="K42" s="307">
        <v>1.6</v>
      </c>
      <c r="L42" s="317" t="s">
        <v>556</v>
      </c>
      <c r="M42" s="315" t="s">
        <v>556</v>
      </c>
      <c r="N42" s="512">
        <f aca="true" t="shared" si="9" ref="N42:V42">SUM(N43)</f>
        <v>0.065</v>
      </c>
      <c r="O42" s="512">
        <f t="shared" si="9"/>
        <v>0.453</v>
      </c>
      <c r="P42" s="512">
        <f t="shared" si="9"/>
        <v>52.813</v>
      </c>
      <c r="Q42" s="512">
        <f t="shared" si="9"/>
        <v>217.706</v>
      </c>
      <c r="R42" s="512">
        <f t="shared" si="9"/>
        <v>0.365</v>
      </c>
      <c r="S42" s="512">
        <f t="shared" si="9"/>
        <v>3.791</v>
      </c>
      <c r="T42" s="512">
        <f t="shared" si="9"/>
        <v>123.027</v>
      </c>
      <c r="U42" s="512">
        <f t="shared" si="9"/>
        <v>7.013</v>
      </c>
      <c r="V42" s="512">
        <f t="shared" si="9"/>
        <v>90.941</v>
      </c>
      <c r="W42" s="309">
        <f>SUM(X42:Z42)</f>
        <v>307.279</v>
      </c>
      <c r="X42" s="512">
        <f>SUM(X43)</f>
        <v>4.434</v>
      </c>
      <c r="Y42" s="512">
        <f>SUM(Y43)</f>
        <v>11.761</v>
      </c>
      <c r="Z42" s="512">
        <f>SUM(Z43)</f>
        <v>291.084</v>
      </c>
      <c r="AA42" s="305"/>
    </row>
    <row r="43" spans="1:27" ht="15" customHeight="1">
      <c r="A43" s="141"/>
      <c r="B43" s="250" t="s">
        <v>133</v>
      </c>
      <c r="C43" s="485">
        <v>407.402</v>
      </c>
      <c r="D43" s="479">
        <v>8.4</v>
      </c>
      <c r="E43" s="479">
        <v>0.732</v>
      </c>
      <c r="F43" s="486">
        <v>398.22</v>
      </c>
      <c r="G43" s="486">
        <v>271.037</v>
      </c>
      <c r="H43" s="486">
        <v>127.183</v>
      </c>
      <c r="I43" s="486">
        <v>396.564</v>
      </c>
      <c r="J43" s="487">
        <v>267</v>
      </c>
      <c r="K43" s="479">
        <v>1.6</v>
      </c>
      <c r="L43" s="493" t="s">
        <v>555</v>
      </c>
      <c r="M43" s="483" t="s">
        <v>555</v>
      </c>
      <c r="N43" s="482">
        <v>0.065</v>
      </c>
      <c r="O43" s="482">
        <v>0.453</v>
      </c>
      <c r="P43" s="486">
        <v>52.813</v>
      </c>
      <c r="Q43" s="486">
        <v>217.706</v>
      </c>
      <c r="R43" s="486">
        <v>0.365</v>
      </c>
      <c r="S43" s="486">
        <v>3.791</v>
      </c>
      <c r="T43" s="486">
        <v>123.027</v>
      </c>
      <c r="U43" s="486">
        <v>7.013</v>
      </c>
      <c r="V43" s="486">
        <v>90.941</v>
      </c>
      <c r="W43" s="481">
        <f>SUM(X43:Z43)</f>
        <v>307.279</v>
      </c>
      <c r="X43" s="486">
        <v>4.434</v>
      </c>
      <c r="Y43" s="484">
        <v>11.761</v>
      </c>
      <c r="Z43" s="486">
        <v>291.084</v>
      </c>
      <c r="AA43" s="252"/>
    </row>
    <row r="44" spans="1:27" ht="15" customHeight="1">
      <c r="A44" s="141"/>
      <c r="B44" s="250"/>
      <c r="C44" s="485"/>
      <c r="D44" s="479"/>
      <c r="E44" s="479"/>
      <c r="F44" s="486"/>
      <c r="G44" s="486"/>
      <c r="H44" s="486"/>
      <c r="I44" s="486"/>
      <c r="J44" s="487"/>
      <c r="K44" s="479"/>
      <c r="L44" s="487"/>
      <c r="M44" s="479"/>
      <c r="N44" s="486"/>
      <c r="O44" s="486"/>
      <c r="P44" s="486"/>
      <c r="Q44" s="486"/>
      <c r="R44" s="486"/>
      <c r="S44" s="486"/>
      <c r="T44" s="486"/>
      <c r="U44" s="486"/>
      <c r="V44" s="486"/>
      <c r="W44" s="486"/>
      <c r="X44" s="486"/>
      <c r="Y44" s="486"/>
      <c r="Z44" s="486"/>
      <c r="AA44" s="252"/>
    </row>
    <row r="45" spans="1:27" s="43" customFormat="1" ht="15" customHeight="1">
      <c r="A45" s="780" t="s">
        <v>134</v>
      </c>
      <c r="B45" s="791"/>
      <c r="C45" s="511">
        <f>SUM(C46:C48)</f>
        <v>1087.219</v>
      </c>
      <c r="D45" s="307">
        <v>11.4</v>
      </c>
      <c r="E45" s="307">
        <f aca="true" t="shared" si="10" ref="E45:X45">SUM(E46:E48)</f>
        <v>5.839</v>
      </c>
      <c r="F45" s="512">
        <f t="shared" si="10"/>
        <v>1069.909</v>
      </c>
      <c r="G45" s="512">
        <f t="shared" si="10"/>
        <v>769.6189999999999</v>
      </c>
      <c r="H45" s="512">
        <f t="shared" si="10"/>
        <v>300.27</v>
      </c>
      <c r="I45" s="512">
        <f t="shared" si="10"/>
        <v>1062.805</v>
      </c>
      <c r="J45" s="513">
        <f t="shared" si="10"/>
        <v>584</v>
      </c>
      <c r="K45" s="307">
        <f t="shared" si="10"/>
        <v>5.9239999999999995</v>
      </c>
      <c r="L45" s="513">
        <f>SUM(L46:L48)</f>
        <v>9</v>
      </c>
      <c r="M45" s="307">
        <v>1</v>
      </c>
      <c r="N45" s="512">
        <f>SUM(N46:N48)</f>
        <v>0.187</v>
      </c>
      <c r="O45" s="512">
        <f t="shared" si="10"/>
        <v>2.526</v>
      </c>
      <c r="P45" s="512">
        <f t="shared" si="10"/>
        <v>202.861</v>
      </c>
      <c r="Q45" s="512">
        <f t="shared" si="10"/>
        <v>563.787</v>
      </c>
      <c r="R45" s="512">
        <f t="shared" si="10"/>
        <v>3.338</v>
      </c>
      <c r="S45" s="512">
        <f t="shared" si="10"/>
        <v>26.119</v>
      </c>
      <c r="T45" s="512">
        <f t="shared" si="10"/>
        <v>270.813</v>
      </c>
      <c r="U45" s="512">
        <f t="shared" si="10"/>
        <v>66.991</v>
      </c>
      <c r="V45" s="512">
        <f t="shared" si="10"/>
        <v>160.498</v>
      </c>
      <c r="W45" s="309">
        <f>SUM(X45:Z45)</f>
        <v>909.391</v>
      </c>
      <c r="X45" s="512">
        <f t="shared" si="10"/>
        <v>23.502</v>
      </c>
      <c r="Y45" s="512">
        <f>SUM(Y46:Y48)</f>
        <v>65.42699999999999</v>
      </c>
      <c r="Z45" s="512">
        <f>SUM(Z46:Z48)</f>
        <v>820.462</v>
      </c>
      <c r="AA45" s="305"/>
    </row>
    <row r="46" spans="1:27" ht="15" customHeight="1">
      <c r="A46" s="141"/>
      <c r="B46" s="250" t="s">
        <v>126</v>
      </c>
      <c r="C46" s="485">
        <v>239.374</v>
      </c>
      <c r="D46" s="479">
        <v>1.241</v>
      </c>
      <c r="E46" s="479">
        <v>3.108</v>
      </c>
      <c r="F46" s="486">
        <v>235.025</v>
      </c>
      <c r="G46" s="486">
        <v>196.634</v>
      </c>
      <c r="H46" s="486">
        <v>38.391</v>
      </c>
      <c r="I46" s="486">
        <v>234.047</v>
      </c>
      <c r="J46" s="487">
        <v>88</v>
      </c>
      <c r="K46" s="479">
        <v>0.9</v>
      </c>
      <c r="L46" s="493" t="s">
        <v>555</v>
      </c>
      <c r="M46" s="483" t="s">
        <v>555</v>
      </c>
      <c r="N46" s="486">
        <v>0.173</v>
      </c>
      <c r="O46" s="486">
        <v>0.284</v>
      </c>
      <c r="P46" s="486">
        <v>44.561</v>
      </c>
      <c r="Q46" s="486">
        <v>151.616</v>
      </c>
      <c r="R46" s="486">
        <v>1.15</v>
      </c>
      <c r="S46" s="486">
        <v>8.901</v>
      </c>
      <c r="T46" s="486">
        <v>28.34</v>
      </c>
      <c r="U46" s="486">
        <v>5.619</v>
      </c>
      <c r="V46" s="486">
        <v>22.281</v>
      </c>
      <c r="W46" s="481">
        <f>SUM(X46:Z46)</f>
        <v>212.744</v>
      </c>
      <c r="X46" s="486">
        <v>1.355</v>
      </c>
      <c r="Y46" s="486">
        <v>30.9</v>
      </c>
      <c r="Z46" s="486">
        <v>180.489</v>
      </c>
      <c r="AA46" s="252"/>
    </row>
    <row r="47" spans="1:27" ht="15" customHeight="1">
      <c r="A47" s="141"/>
      <c r="B47" s="250" t="s">
        <v>127</v>
      </c>
      <c r="C47" s="485">
        <v>292.055</v>
      </c>
      <c r="D47" s="479">
        <v>3.942</v>
      </c>
      <c r="E47" s="483" t="s">
        <v>555</v>
      </c>
      <c r="F47" s="486">
        <v>288.133</v>
      </c>
      <c r="G47" s="486">
        <v>175.244</v>
      </c>
      <c r="H47" s="486">
        <v>112.869</v>
      </c>
      <c r="I47" s="486">
        <v>285.879</v>
      </c>
      <c r="J47" s="487">
        <v>198</v>
      </c>
      <c r="K47" s="479">
        <v>2.108</v>
      </c>
      <c r="L47" s="487">
        <v>1</v>
      </c>
      <c r="M47" s="479">
        <v>0.126</v>
      </c>
      <c r="N47" s="482">
        <v>0.014</v>
      </c>
      <c r="O47" s="489">
        <v>0.529</v>
      </c>
      <c r="P47" s="486">
        <v>36.528</v>
      </c>
      <c r="Q47" s="486">
        <v>138.173</v>
      </c>
      <c r="R47" s="486">
        <v>1.851</v>
      </c>
      <c r="S47" s="486">
        <v>14.636</v>
      </c>
      <c r="T47" s="486">
        <v>96.382</v>
      </c>
      <c r="U47" s="486">
        <v>44.789</v>
      </c>
      <c r="V47" s="486">
        <v>52.844</v>
      </c>
      <c r="W47" s="481">
        <f>SUM(X47:Z47)</f>
        <v>235.269</v>
      </c>
      <c r="X47" s="486">
        <v>7.527</v>
      </c>
      <c r="Y47" s="489">
        <v>8.683</v>
      </c>
      <c r="Z47" s="486">
        <v>219.059</v>
      </c>
      <c r="AA47" s="252"/>
    </row>
    <row r="48" spans="1:27" ht="15" customHeight="1">
      <c r="A48" s="141"/>
      <c r="B48" s="250" t="s">
        <v>135</v>
      </c>
      <c r="C48" s="485">
        <v>555.79</v>
      </c>
      <c r="D48" s="479">
        <v>6.308</v>
      </c>
      <c r="E48" s="479">
        <v>2.731</v>
      </c>
      <c r="F48" s="486">
        <v>546.751</v>
      </c>
      <c r="G48" s="495">
        <v>397.741</v>
      </c>
      <c r="H48" s="495">
        <v>149.01</v>
      </c>
      <c r="I48" s="495">
        <v>542.879</v>
      </c>
      <c r="J48" s="496">
        <v>298</v>
      </c>
      <c r="K48" s="497">
        <v>2.916</v>
      </c>
      <c r="L48" s="496">
        <v>8</v>
      </c>
      <c r="M48" s="497">
        <v>0.9</v>
      </c>
      <c r="N48" s="498" t="s">
        <v>555</v>
      </c>
      <c r="O48" s="499">
        <v>1.713</v>
      </c>
      <c r="P48" s="495">
        <v>121.772</v>
      </c>
      <c r="Q48" s="495">
        <v>273.998</v>
      </c>
      <c r="R48" s="500">
        <v>0.337</v>
      </c>
      <c r="S48" s="499">
        <v>2.582</v>
      </c>
      <c r="T48" s="495">
        <v>146.091</v>
      </c>
      <c r="U48" s="495">
        <v>16.583</v>
      </c>
      <c r="V48" s="495">
        <v>85.373</v>
      </c>
      <c r="W48" s="501">
        <f>SUM(X48:Z48)</f>
        <v>461.378</v>
      </c>
      <c r="X48" s="495">
        <v>14.62</v>
      </c>
      <c r="Y48" s="495">
        <v>25.844</v>
      </c>
      <c r="Z48" s="495">
        <v>420.914</v>
      </c>
      <c r="AA48" s="252"/>
    </row>
    <row r="49" spans="1:26" ht="15" customHeight="1">
      <c r="A49" s="788" t="s">
        <v>377</v>
      </c>
      <c r="B49" s="789"/>
      <c r="C49" s="789"/>
      <c r="D49" s="789"/>
      <c r="E49" s="789"/>
      <c r="F49" s="254"/>
      <c r="G49" s="253"/>
      <c r="H49" s="253"/>
      <c r="I49" s="253"/>
      <c r="J49" s="253"/>
      <c r="K49" s="292"/>
      <c r="L49" s="253"/>
      <c r="M49" s="292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</row>
    <row r="50" spans="1:6" ht="15" customHeight="1">
      <c r="A50" s="169" t="s">
        <v>128</v>
      </c>
      <c r="B50" s="169"/>
      <c r="C50" s="255"/>
      <c r="D50" s="291"/>
      <c r="E50" s="291"/>
      <c r="F50" s="255"/>
    </row>
    <row r="51" ht="16.5" customHeight="1"/>
  </sheetData>
  <sheetProtection/>
  <mergeCells count="59">
    <mergeCell ref="A49:E49"/>
    <mergeCell ref="A42:B42"/>
    <mergeCell ref="A45:B45"/>
    <mergeCell ref="A27:B27"/>
    <mergeCell ref="A30:B30"/>
    <mergeCell ref="A33:B33"/>
    <mergeCell ref="A37:B37"/>
    <mergeCell ref="A19:B19"/>
    <mergeCell ref="A20:B20"/>
    <mergeCell ref="A23:B23"/>
    <mergeCell ref="A24:B24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Y7:Z8"/>
    <mergeCell ref="Y9:Y10"/>
    <mergeCell ref="Z9:Z10"/>
    <mergeCell ref="G8:G10"/>
    <mergeCell ref="H8:H10"/>
    <mergeCell ref="U8:U10"/>
    <mergeCell ref="J9:J10"/>
    <mergeCell ref="K9:K10"/>
    <mergeCell ref="L9:L10"/>
    <mergeCell ref="M9:M10"/>
    <mergeCell ref="A2:Z2"/>
    <mergeCell ref="A5:B10"/>
    <mergeCell ref="C5:C10"/>
    <mergeCell ref="D5:D10"/>
    <mergeCell ref="E5:E10"/>
    <mergeCell ref="F5:F10"/>
    <mergeCell ref="G5:H7"/>
    <mergeCell ref="L7:M8"/>
    <mergeCell ref="N7:N10"/>
    <mergeCell ref="V5:Z5"/>
    <mergeCell ref="R7:R10"/>
    <mergeCell ref="S7:S10"/>
    <mergeCell ref="T7:T10"/>
    <mergeCell ref="I7:I10"/>
    <mergeCell ref="J7:K8"/>
    <mergeCell ref="O7:O10"/>
    <mergeCell ref="P7:P10"/>
    <mergeCell ref="Q7:Q10"/>
    <mergeCell ref="A3:Z3"/>
    <mergeCell ref="Y4:Z4"/>
    <mergeCell ref="I5:M6"/>
    <mergeCell ref="N5:U5"/>
    <mergeCell ref="N6:Q6"/>
    <mergeCell ref="R6:U6"/>
    <mergeCell ref="V6:V10"/>
    <mergeCell ref="W6:Z6"/>
    <mergeCell ref="W7:W10"/>
    <mergeCell ref="X7:X10"/>
  </mergeCells>
  <printOptions/>
  <pageMargins left="1.3779527559055118" right="0.3937007874015748" top="0.984251968503937" bottom="0.984251968503937" header="0.5118110236220472" footer="0.5118110236220472"/>
  <pageSetup fitToHeight="1" fitToWidth="1" horizontalDpi="400" verticalDpi="400" orientation="landscape" paperSize="8" scale="51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tabSelected="1" zoomScale="75" zoomScaleNormal="75" zoomScalePageLayoutView="0" workbookViewId="0" topLeftCell="A1">
      <selection activeCell="A10" sqref="A10:B10"/>
    </sheetView>
  </sheetViews>
  <sheetFormatPr defaultColWidth="10.59765625" defaultRowHeight="15"/>
  <cols>
    <col min="1" max="1" width="2.59765625" style="18" customWidth="1"/>
    <col min="2" max="2" width="11.19921875" style="18" customWidth="1"/>
    <col min="3" max="3" width="10.19921875" style="18" customWidth="1"/>
    <col min="4" max="14" width="9.09765625" style="18" customWidth="1"/>
    <col min="15" max="15" width="10.19921875" style="18" customWidth="1"/>
    <col min="16" max="16" width="6.59765625" style="18" customWidth="1"/>
    <col min="17" max="17" width="10.19921875" style="18" customWidth="1"/>
    <col min="18" max="18" width="9.8984375" style="18" customWidth="1"/>
    <col min="19" max="19" width="9.09765625" style="18" customWidth="1"/>
    <col min="20" max="21" width="9.59765625" style="18" customWidth="1"/>
    <col min="22" max="27" width="9.09765625" style="18" customWidth="1"/>
    <col min="28" max="16384" width="10.59765625" style="18" customWidth="1"/>
  </cols>
  <sheetData>
    <row r="1" spans="1:27" s="31" customFormat="1" ht="19.5" customHeight="1">
      <c r="A1" s="11" t="s">
        <v>136</v>
      </c>
      <c r="G1" s="248"/>
      <c r="AA1" s="12" t="s">
        <v>137</v>
      </c>
    </row>
    <row r="2" spans="1:27" ht="19.5" customHeight="1">
      <c r="A2" s="599" t="s">
        <v>325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</row>
    <row r="3" spans="1:27" ht="19.5" customHeight="1">
      <c r="A3" s="800" t="s">
        <v>526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</row>
    <row r="4" spans="2:27" ht="18" customHeight="1" thickBo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190" t="s">
        <v>468</v>
      </c>
    </row>
    <row r="5" spans="1:27" ht="15" customHeight="1">
      <c r="A5" s="801" t="s">
        <v>343</v>
      </c>
      <c r="B5" s="689"/>
      <c r="C5" s="803" t="s">
        <v>138</v>
      </c>
      <c r="D5" s="590" t="s">
        <v>471</v>
      </c>
      <c r="E5" s="806"/>
      <c r="F5" s="806"/>
      <c r="G5" s="806"/>
      <c r="H5" s="806"/>
      <c r="I5" s="806"/>
      <c r="J5" s="806"/>
      <c r="K5" s="807"/>
      <c r="L5" s="590" t="s">
        <v>472</v>
      </c>
      <c r="M5" s="806"/>
      <c r="N5" s="807"/>
      <c r="O5" s="590" t="s">
        <v>473</v>
      </c>
      <c r="P5" s="806"/>
      <c r="Q5" s="806"/>
      <c r="R5" s="806"/>
      <c r="S5" s="806"/>
      <c r="T5" s="806"/>
      <c r="U5" s="807"/>
      <c r="V5" s="590" t="s">
        <v>139</v>
      </c>
      <c r="W5" s="806"/>
      <c r="X5" s="806"/>
      <c r="Y5" s="806"/>
      <c r="Z5" s="807"/>
      <c r="AA5" s="94" t="s">
        <v>469</v>
      </c>
    </row>
    <row r="6" spans="1:27" ht="15" customHeight="1">
      <c r="A6" s="802"/>
      <c r="B6" s="582"/>
      <c r="C6" s="804"/>
      <c r="D6" s="797" t="s">
        <v>140</v>
      </c>
      <c r="E6" s="798"/>
      <c r="F6" s="796"/>
      <c r="G6" s="797" t="s">
        <v>141</v>
      </c>
      <c r="H6" s="798"/>
      <c r="I6" s="796"/>
      <c r="J6" s="792" t="s">
        <v>142</v>
      </c>
      <c r="K6" s="792" t="s">
        <v>143</v>
      </c>
      <c r="L6" s="797" t="s">
        <v>144</v>
      </c>
      <c r="M6" s="798"/>
      <c r="N6" s="796"/>
      <c r="O6" s="797" t="s">
        <v>140</v>
      </c>
      <c r="P6" s="798"/>
      <c r="Q6" s="796"/>
      <c r="R6" s="797" t="s">
        <v>141</v>
      </c>
      <c r="S6" s="798"/>
      <c r="T6" s="796"/>
      <c r="U6" s="792" t="s">
        <v>145</v>
      </c>
      <c r="V6" s="797" t="s">
        <v>146</v>
      </c>
      <c r="W6" s="798"/>
      <c r="X6" s="796"/>
      <c r="Y6" s="792" t="s">
        <v>302</v>
      </c>
      <c r="Z6" s="792" t="s">
        <v>143</v>
      </c>
      <c r="AA6" s="808" t="s">
        <v>147</v>
      </c>
    </row>
    <row r="7" spans="1:27" ht="15" customHeight="1">
      <c r="A7" s="802"/>
      <c r="B7" s="582"/>
      <c r="C7" s="804"/>
      <c r="D7" s="799"/>
      <c r="E7" s="567"/>
      <c r="F7" s="557"/>
      <c r="G7" s="799"/>
      <c r="H7" s="567"/>
      <c r="I7" s="557"/>
      <c r="J7" s="793"/>
      <c r="K7" s="793"/>
      <c r="L7" s="799"/>
      <c r="M7" s="567"/>
      <c r="N7" s="557"/>
      <c r="O7" s="799"/>
      <c r="P7" s="567"/>
      <c r="Q7" s="557"/>
      <c r="R7" s="799"/>
      <c r="S7" s="567"/>
      <c r="T7" s="557"/>
      <c r="U7" s="793"/>
      <c r="V7" s="799"/>
      <c r="W7" s="567"/>
      <c r="X7" s="557"/>
      <c r="Y7" s="793"/>
      <c r="Z7" s="793"/>
      <c r="AA7" s="809"/>
    </row>
    <row r="8" spans="1:27" ht="15" customHeight="1">
      <c r="A8" s="690"/>
      <c r="B8" s="583"/>
      <c r="C8" s="805"/>
      <c r="D8" s="95" t="s">
        <v>148</v>
      </c>
      <c r="E8" s="95" t="s">
        <v>149</v>
      </c>
      <c r="F8" s="99" t="s">
        <v>29</v>
      </c>
      <c r="G8" s="95" t="s">
        <v>148</v>
      </c>
      <c r="H8" s="95" t="s">
        <v>149</v>
      </c>
      <c r="I8" s="249" t="s">
        <v>29</v>
      </c>
      <c r="J8" s="794"/>
      <c r="K8" s="794"/>
      <c r="L8" s="95" t="s">
        <v>148</v>
      </c>
      <c r="M8" s="95" t="s">
        <v>149</v>
      </c>
      <c r="N8" s="99" t="s">
        <v>29</v>
      </c>
      <c r="O8" s="95" t="s">
        <v>148</v>
      </c>
      <c r="P8" s="95" t="s">
        <v>149</v>
      </c>
      <c r="Q8" s="99" t="s">
        <v>29</v>
      </c>
      <c r="R8" s="95" t="s">
        <v>148</v>
      </c>
      <c r="S8" s="95" t="s">
        <v>149</v>
      </c>
      <c r="T8" s="249" t="s">
        <v>29</v>
      </c>
      <c r="U8" s="794"/>
      <c r="V8" s="95" t="s">
        <v>148</v>
      </c>
      <c r="W8" s="95" t="s">
        <v>149</v>
      </c>
      <c r="X8" s="249" t="s">
        <v>29</v>
      </c>
      <c r="Y8" s="794"/>
      <c r="Z8" s="794"/>
      <c r="AA8" s="810"/>
    </row>
    <row r="9" spans="1:27" ht="15" customHeight="1">
      <c r="A9" s="696" t="s">
        <v>470</v>
      </c>
      <c r="B9" s="796"/>
      <c r="C9" s="401">
        <v>834988</v>
      </c>
      <c r="D9" s="101">
        <v>15840</v>
      </c>
      <c r="E9" s="101">
        <v>10174</v>
      </c>
      <c r="F9" s="101">
        <v>26014</v>
      </c>
      <c r="G9" s="101">
        <v>55206</v>
      </c>
      <c r="H9" s="101">
        <v>1026</v>
      </c>
      <c r="I9" s="101">
        <v>56232</v>
      </c>
      <c r="J9" s="101">
        <v>478</v>
      </c>
      <c r="K9" s="101">
        <v>101301</v>
      </c>
      <c r="L9" s="101">
        <v>1707</v>
      </c>
      <c r="M9" s="101">
        <v>1182</v>
      </c>
      <c r="N9" s="101">
        <v>2889</v>
      </c>
      <c r="O9" s="101">
        <v>141566</v>
      </c>
      <c r="P9" s="101">
        <v>66</v>
      </c>
      <c r="Q9" s="101">
        <v>141632</v>
      </c>
      <c r="R9" s="101">
        <v>322674</v>
      </c>
      <c r="S9" s="101">
        <v>2131</v>
      </c>
      <c r="T9" s="101">
        <v>324805</v>
      </c>
      <c r="U9" s="101">
        <v>142959</v>
      </c>
      <c r="V9" s="101">
        <v>10665</v>
      </c>
      <c r="W9" s="101">
        <v>2875</v>
      </c>
      <c r="X9" s="101">
        <v>13540</v>
      </c>
      <c r="Y9" s="101">
        <v>4161</v>
      </c>
      <c r="Z9" s="101">
        <v>684</v>
      </c>
      <c r="AA9" s="101">
        <v>20293</v>
      </c>
    </row>
    <row r="10" spans="1:27" ht="15" customHeight="1">
      <c r="A10" s="795">
        <v>14</v>
      </c>
      <c r="B10" s="705"/>
      <c r="C10" s="401">
        <v>843068</v>
      </c>
      <c r="D10" s="55">
        <v>15615</v>
      </c>
      <c r="E10" s="55">
        <v>10076</v>
      </c>
      <c r="F10" s="55">
        <v>25691</v>
      </c>
      <c r="G10" s="55">
        <v>53474</v>
      </c>
      <c r="H10" s="55">
        <v>1023</v>
      </c>
      <c r="I10" s="55">
        <v>54497</v>
      </c>
      <c r="J10" s="55">
        <v>476</v>
      </c>
      <c r="K10" s="55">
        <v>99255</v>
      </c>
      <c r="L10" s="55">
        <v>1707</v>
      </c>
      <c r="M10" s="55">
        <v>1222</v>
      </c>
      <c r="N10" s="55">
        <v>2929</v>
      </c>
      <c r="O10" s="55">
        <v>146770</v>
      </c>
      <c r="P10" s="55">
        <v>89</v>
      </c>
      <c r="Q10" s="55">
        <v>146859</v>
      </c>
      <c r="R10" s="55">
        <v>321231</v>
      </c>
      <c r="S10" s="55">
        <v>2204</v>
      </c>
      <c r="T10" s="55">
        <v>323435</v>
      </c>
      <c r="U10" s="55">
        <v>153152</v>
      </c>
      <c r="V10" s="55">
        <v>10599</v>
      </c>
      <c r="W10" s="55">
        <v>2953</v>
      </c>
      <c r="X10" s="55">
        <v>13552</v>
      </c>
      <c r="Y10" s="55">
        <v>4131</v>
      </c>
      <c r="Z10" s="55">
        <v>778</v>
      </c>
      <c r="AA10" s="55">
        <v>18313</v>
      </c>
    </row>
    <row r="11" spans="1:27" ht="15" customHeight="1">
      <c r="A11" s="795">
        <v>15</v>
      </c>
      <c r="B11" s="705"/>
      <c r="C11" s="401">
        <v>850884</v>
      </c>
      <c r="D11" s="55">
        <v>15688</v>
      </c>
      <c r="E11" s="55">
        <v>10172</v>
      </c>
      <c r="F11" s="55">
        <v>25860</v>
      </c>
      <c r="G11" s="55">
        <v>52081</v>
      </c>
      <c r="H11" s="55">
        <v>991</v>
      </c>
      <c r="I11" s="55">
        <v>53072</v>
      </c>
      <c r="J11" s="55">
        <v>478</v>
      </c>
      <c r="K11" s="55">
        <v>97499</v>
      </c>
      <c r="L11" s="55">
        <v>1706</v>
      </c>
      <c r="M11" s="55">
        <v>1227</v>
      </c>
      <c r="N11" s="55">
        <v>2933</v>
      </c>
      <c r="O11" s="55">
        <v>152692</v>
      </c>
      <c r="P11" s="55">
        <v>112</v>
      </c>
      <c r="Q11" s="55">
        <v>152804</v>
      </c>
      <c r="R11" s="55">
        <v>317127</v>
      </c>
      <c r="S11" s="55">
        <v>2295</v>
      </c>
      <c r="T11" s="55">
        <v>319422</v>
      </c>
      <c r="U11" s="55">
        <v>161741</v>
      </c>
      <c r="V11" s="55">
        <v>10376</v>
      </c>
      <c r="W11" s="55">
        <v>3109</v>
      </c>
      <c r="X11" s="55">
        <v>13485</v>
      </c>
      <c r="Y11" s="55">
        <v>4222</v>
      </c>
      <c r="Z11" s="55">
        <v>882</v>
      </c>
      <c r="AA11" s="55">
        <v>18486</v>
      </c>
    </row>
    <row r="12" spans="1:27" ht="15" customHeight="1">
      <c r="A12" s="795">
        <v>16</v>
      </c>
      <c r="B12" s="705"/>
      <c r="C12" s="401">
        <v>861259</v>
      </c>
      <c r="D12" s="55">
        <v>15746</v>
      </c>
      <c r="E12" s="55">
        <v>10197</v>
      </c>
      <c r="F12" s="55">
        <v>25943</v>
      </c>
      <c r="G12" s="55">
        <v>51047</v>
      </c>
      <c r="H12" s="55">
        <v>978</v>
      </c>
      <c r="I12" s="55">
        <v>52025</v>
      </c>
      <c r="J12" s="55">
        <v>482</v>
      </c>
      <c r="K12" s="55">
        <v>96365</v>
      </c>
      <c r="L12" s="55">
        <v>1691</v>
      </c>
      <c r="M12" s="55">
        <v>1256</v>
      </c>
      <c r="N12" s="55">
        <v>2947</v>
      </c>
      <c r="O12" s="55">
        <v>158208</v>
      </c>
      <c r="P12" s="55">
        <v>123</v>
      </c>
      <c r="Q12" s="55">
        <v>158331</v>
      </c>
      <c r="R12" s="55">
        <v>314800</v>
      </c>
      <c r="S12" s="55">
        <v>2346</v>
      </c>
      <c r="T12" s="55">
        <v>317146</v>
      </c>
      <c r="U12" s="55">
        <v>170326</v>
      </c>
      <c r="V12" s="55">
        <v>10217</v>
      </c>
      <c r="W12" s="55">
        <v>3177</v>
      </c>
      <c r="X12" s="55">
        <v>13394</v>
      </c>
      <c r="Y12" s="55">
        <v>4292</v>
      </c>
      <c r="Z12" s="55">
        <v>1161</v>
      </c>
      <c r="AA12" s="55">
        <v>18847</v>
      </c>
    </row>
    <row r="13" spans="1:27" s="43" customFormat="1" ht="15" customHeight="1">
      <c r="A13" s="712">
        <v>17</v>
      </c>
      <c r="B13" s="714"/>
      <c r="C13" s="518">
        <f>SUM(F13,I13,J13,K13,N13,Q13,T13,U13,X13,Y13,Z13,AA13)</f>
        <v>864882</v>
      </c>
      <c r="D13" s="9">
        <v>15764</v>
      </c>
      <c r="E13" s="9">
        <v>10141</v>
      </c>
      <c r="F13" s="9">
        <f>SUM(D13:E13)</f>
        <v>25905</v>
      </c>
      <c r="G13" s="9">
        <v>49772</v>
      </c>
      <c r="H13" s="9">
        <v>951</v>
      </c>
      <c r="I13" s="9">
        <f>SUM(G13:H13)</f>
        <v>50723</v>
      </c>
      <c r="J13" s="9">
        <v>492</v>
      </c>
      <c r="K13" s="9">
        <v>95427</v>
      </c>
      <c r="L13" s="9">
        <v>1670</v>
      </c>
      <c r="M13" s="9">
        <v>1265</v>
      </c>
      <c r="N13" s="6">
        <f>SUM(L13:M13)</f>
        <v>2935</v>
      </c>
      <c r="O13" s="9">
        <v>161648</v>
      </c>
      <c r="P13" s="9">
        <v>134</v>
      </c>
      <c r="Q13" s="9">
        <f>SUM(O13:P13)</f>
        <v>161782</v>
      </c>
      <c r="R13" s="9">
        <v>308790</v>
      </c>
      <c r="S13" s="9">
        <v>2300</v>
      </c>
      <c r="T13" s="6">
        <f>SUM(R13:S13)</f>
        <v>311090</v>
      </c>
      <c r="U13" s="9">
        <v>178586</v>
      </c>
      <c r="V13" s="9">
        <v>10041</v>
      </c>
      <c r="W13" s="9">
        <v>3251</v>
      </c>
      <c r="X13" s="9">
        <f>SUM(V13:W13)</f>
        <v>13292</v>
      </c>
      <c r="Y13" s="9">
        <v>4312</v>
      </c>
      <c r="Z13" s="9">
        <v>1301</v>
      </c>
      <c r="AA13" s="9">
        <v>19037</v>
      </c>
    </row>
    <row r="14" spans="1:27" s="111" customFormat="1" ht="15" customHeight="1">
      <c r="A14" s="402"/>
      <c r="B14" s="403"/>
      <c r="C14" s="401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42"/>
      <c r="O14" s="514"/>
      <c r="P14" s="514"/>
      <c r="Q14" s="55"/>
      <c r="R14" s="514"/>
      <c r="S14" s="514"/>
      <c r="T14" s="42"/>
      <c r="U14" s="514"/>
      <c r="V14" s="514"/>
      <c r="W14" s="514"/>
      <c r="X14" s="55"/>
      <c r="Y14" s="54"/>
      <c r="Z14" s="54"/>
      <c r="AA14" s="54"/>
    </row>
    <row r="15" spans="1:43" s="43" customFormat="1" ht="15" customHeight="1">
      <c r="A15" s="780" t="s">
        <v>107</v>
      </c>
      <c r="B15" s="781"/>
      <c r="C15" s="518">
        <f aca="true" t="shared" si="0" ref="C15:C24">SUM(F15,I15,J15,K15,N15,Q15,T15,U15,X15,Y15,Z15,AA15)</f>
        <v>321246</v>
      </c>
      <c r="D15" s="6">
        <v>5547</v>
      </c>
      <c r="E15" s="6">
        <v>4042</v>
      </c>
      <c r="F15" s="6">
        <f aca="true" t="shared" si="1" ref="F15:F24">SUM(D15:E15)</f>
        <v>9589</v>
      </c>
      <c r="G15" s="6">
        <v>22540</v>
      </c>
      <c r="H15" s="6">
        <v>432</v>
      </c>
      <c r="I15" s="6">
        <f aca="true" t="shared" si="2" ref="I15:I24">SUM(G15:H15)</f>
        <v>22972</v>
      </c>
      <c r="J15" s="6">
        <v>248</v>
      </c>
      <c r="K15" s="6">
        <v>23707</v>
      </c>
      <c r="L15" s="6">
        <v>460</v>
      </c>
      <c r="M15" s="6">
        <v>544</v>
      </c>
      <c r="N15" s="6">
        <f aca="true" t="shared" si="3" ref="N15:N24">SUM(L15:M15)</f>
        <v>1004</v>
      </c>
      <c r="O15" s="6">
        <v>65037</v>
      </c>
      <c r="P15" s="6">
        <v>60</v>
      </c>
      <c r="Q15" s="9">
        <f aca="true" t="shared" si="4" ref="Q15:Q24">SUM(O15:P15)</f>
        <v>65097</v>
      </c>
      <c r="R15" s="6">
        <v>123319</v>
      </c>
      <c r="S15" s="6">
        <v>1437</v>
      </c>
      <c r="T15" s="6">
        <f aca="true" t="shared" si="5" ref="T15:T24">SUM(R15:S15)</f>
        <v>124756</v>
      </c>
      <c r="U15" s="6">
        <v>58974</v>
      </c>
      <c r="V15" s="6">
        <v>3916</v>
      </c>
      <c r="W15" s="6">
        <v>1432</v>
      </c>
      <c r="X15" s="9">
        <f aca="true" t="shared" si="6" ref="X15:X24">SUM(V15:W15)</f>
        <v>5348</v>
      </c>
      <c r="Y15" s="6">
        <v>1352</v>
      </c>
      <c r="Z15" s="6">
        <v>545</v>
      </c>
      <c r="AA15" s="6">
        <v>7654</v>
      </c>
      <c r="AB15" s="416"/>
      <c r="AC15" s="416"/>
      <c r="AD15" s="416"/>
      <c r="AE15" s="416"/>
      <c r="AF15" s="416"/>
      <c r="AG15" s="416"/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</row>
    <row r="16" spans="1:43" s="43" customFormat="1" ht="15" customHeight="1">
      <c r="A16" s="780" t="s">
        <v>108</v>
      </c>
      <c r="B16" s="781"/>
      <c r="C16" s="518">
        <f t="shared" si="0"/>
        <v>46091</v>
      </c>
      <c r="D16" s="6">
        <v>980</v>
      </c>
      <c r="E16" s="6">
        <v>403</v>
      </c>
      <c r="F16" s="6">
        <f t="shared" si="1"/>
        <v>1383</v>
      </c>
      <c r="G16" s="6">
        <v>2609</v>
      </c>
      <c r="H16" s="6">
        <v>56</v>
      </c>
      <c r="I16" s="6">
        <f t="shared" si="2"/>
        <v>2665</v>
      </c>
      <c r="J16" s="6">
        <v>30</v>
      </c>
      <c r="K16" s="6">
        <v>7640</v>
      </c>
      <c r="L16" s="6">
        <v>136</v>
      </c>
      <c r="M16" s="6">
        <v>134</v>
      </c>
      <c r="N16" s="6">
        <f t="shared" si="3"/>
        <v>270</v>
      </c>
      <c r="O16" s="6">
        <v>7307</v>
      </c>
      <c r="P16" s="6">
        <v>8</v>
      </c>
      <c r="Q16" s="9">
        <f t="shared" si="4"/>
        <v>7315</v>
      </c>
      <c r="R16" s="6">
        <v>14678</v>
      </c>
      <c r="S16" s="6">
        <v>100</v>
      </c>
      <c r="T16" s="6">
        <f t="shared" si="5"/>
        <v>14778</v>
      </c>
      <c r="U16" s="6">
        <v>10014</v>
      </c>
      <c r="V16" s="6">
        <v>640</v>
      </c>
      <c r="W16" s="6">
        <v>210</v>
      </c>
      <c r="X16" s="9">
        <f t="shared" si="6"/>
        <v>850</v>
      </c>
      <c r="Y16" s="6">
        <v>315</v>
      </c>
      <c r="Z16" s="6">
        <v>80</v>
      </c>
      <c r="AA16" s="6">
        <v>751</v>
      </c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</row>
    <row r="17" spans="1:43" s="43" customFormat="1" ht="15" customHeight="1">
      <c r="A17" s="780" t="s">
        <v>109</v>
      </c>
      <c r="B17" s="781"/>
      <c r="C17" s="518">
        <f t="shared" si="0"/>
        <v>85551</v>
      </c>
      <c r="D17" s="6">
        <v>1710</v>
      </c>
      <c r="E17" s="6">
        <v>1016</v>
      </c>
      <c r="F17" s="6">
        <f t="shared" si="1"/>
        <v>2726</v>
      </c>
      <c r="G17" s="6">
        <v>4447</v>
      </c>
      <c r="H17" s="6">
        <v>72</v>
      </c>
      <c r="I17" s="6">
        <f t="shared" si="2"/>
        <v>4519</v>
      </c>
      <c r="J17" s="6">
        <v>40</v>
      </c>
      <c r="K17" s="6">
        <v>9348</v>
      </c>
      <c r="L17" s="6">
        <v>180</v>
      </c>
      <c r="M17" s="6">
        <v>69</v>
      </c>
      <c r="N17" s="6">
        <f t="shared" si="3"/>
        <v>249</v>
      </c>
      <c r="O17" s="6">
        <v>16193</v>
      </c>
      <c r="P17" s="6">
        <v>3</v>
      </c>
      <c r="Q17" s="9">
        <f t="shared" si="4"/>
        <v>16196</v>
      </c>
      <c r="R17" s="6">
        <v>30537</v>
      </c>
      <c r="S17" s="6">
        <v>169</v>
      </c>
      <c r="T17" s="6">
        <f t="shared" si="5"/>
        <v>30706</v>
      </c>
      <c r="U17" s="6">
        <v>18334</v>
      </c>
      <c r="V17" s="6">
        <v>922</v>
      </c>
      <c r="W17" s="6">
        <v>138</v>
      </c>
      <c r="X17" s="9">
        <f t="shared" si="6"/>
        <v>1060</v>
      </c>
      <c r="Y17" s="6">
        <v>378</v>
      </c>
      <c r="Z17" s="6">
        <v>85</v>
      </c>
      <c r="AA17" s="6">
        <v>1910</v>
      </c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6"/>
      <c r="AO17" s="416"/>
      <c r="AP17" s="416"/>
      <c r="AQ17" s="416"/>
    </row>
    <row r="18" spans="1:43" s="43" customFormat="1" ht="15" customHeight="1">
      <c r="A18" s="780" t="s">
        <v>110</v>
      </c>
      <c r="B18" s="781"/>
      <c r="C18" s="518">
        <f t="shared" si="0"/>
        <v>22980</v>
      </c>
      <c r="D18" s="6">
        <v>439</v>
      </c>
      <c r="E18" s="6">
        <v>141</v>
      </c>
      <c r="F18" s="6">
        <f t="shared" si="1"/>
        <v>580</v>
      </c>
      <c r="G18" s="6">
        <v>1192</v>
      </c>
      <c r="H18" s="6">
        <v>22</v>
      </c>
      <c r="I18" s="6">
        <f t="shared" si="2"/>
        <v>1214</v>
      </c>
      <c r="J18" s="6">
        <v>12</v>
      </c>
      <c r="K18" s="6">
        <v>4933</v>
      </c>
      <c r="L18" s="6">
        <v>82</v>
      </c>
      <c r="M18" s="6">
        <v>71</v>
      </c>
      <c r="N18" s="6">
        <f t="shared" si="3"/>
        <v>153</v>
      </c>
      <c r="O18" s="6">
        <v>3163</v>
      </c>
      <c r="P18" s="6">
        <v>9</v>
      </c>
      <c r="Q18" s="9">
        <f t="shared" si="4"/>
        <v>3172</v>
      </c>
      <c r="R18" s="6">
        <v>6923</v>
      </c>
      <c r="S18" s="6">
        <v>38</v>
      </c>
      <c r="T18" s="6">
        <f t="shared" si="5"/>
        <v>6961</v>
      </c>
      <c r="U18" s="6">
        <v>5046</v>
      </c>
      <c r="V18" s="6">
        <v>306</v>
      </c>
      <c r="W18" s="6">
        <v>59</v>
      </c>
      <c r="X18" s="9">
        <f t="shared" si="6"/>
        <v>365</v>
      </c>
      <c r="Y18" s="6">
        <v>162</v>
      </c>
      <c r="Z18" s="6">
        <v>27</v>
      </c>
      <c r="AA18" s="6">
        <v>355</v>
      </c>
      <c r="AB18" s="416"/>
      <c r="AC18" s="416"/>
      <c r="AD18" s="416"/>
      <c r="AE18" s="416"/>
      <c r="AF18" s="416"/>
      <c r="AG18" s="416"/>
      <c r="AH18" s="416"/>
      <c r="AI18" s="416"/>
      <c r="AJ18" s="416"/>
      <c r="AK18" s="416"/>
      <c r="AL18" s="416"/>
      <c r="AM18" s="416"/>
      <c r="AN18" s="416"/>
      <c r="AO18" s="416"/>
      <c r="AP18" s="416"/>
      <c r="AQ18" s="416"/>
    </row>
    <row r="19" spans="1:43" s="43" customFormat="1" ht="15" customHeight="1">
      <c r="A19" s="780" t="s">
        <v>111</v>
      </c>
      <c r="B19" s="781"/>
      <c r="C19" s="518">
        <f t="shared" si="0"/>
        <v>14044</v>
      </c>
      <c r="D19" s="6">
        <v>278</v>
      </c>
      <c r="E19" s="6">
        <v>170</v>
      </c>
      <c r="F19" s="6">
        <f t="shared" si="1"/>
        <v>448</v>
      </c>
      <c r="G19" s="6">
        <v>721</v>
      </c>
      <c r="H19" s="6">
        <v>10</v>
      </c>
      <c r="I19" s="6">
        <f t="shared" si="2"/>
        <v>731</v>
      </c>
      <c r="J19" s="6">
        <v>2</v>
      </c>
      <c r="K19" s="6">
        <v>3569</v>
      </c>
      <c r="L19" s="6">
        <v>45</v>
      </c>
      <c r="M19" s="6">
        <v>14</v>
      </c>
      <c r="N19" s="6">
        <f t="shared" si="3"/>
        <v>59</v>
      </c>
      <c r="O19" s="6">
        <v>1781</v>
      </c>
      <c r="P19" s="6">
        <v>3</v>
      </c>
      <c r="Q19" s="9">
        <f t="shared" si="4"/>
        <v>1784</v>
      </c>
      <c r="R19" s="6">
        <v>3784</v>
      </c>
      <c r="S19" s="6">
        <v>20</v>
      </c>
      <c r="T19" s="6">
        <f t="shared" si="5"/>
        <v>3804</v>
      </c>
      <c r="U19" s="6">
        <v>3051</v>
      </c>
      <c r="V19" s="6">
        <v>181</v>
      </c>
      <c r="W19" s="6">
        <v>78</v>
      </c>
      <c r="X19" s="9">
        <f t="shared" si="6"/>
        <v>259</v>
      </c>
      <c r="Y19" s="6">
        <v>144</v>
      </c>
      <c r="Z19" s="6">
        <v>21</v>
      </c>
      <c r="AA19" s="6">
        <v>172</v>
      </c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416"/>
    </row>
    <row r="20" spans="1:43" s="43" customFormat="1" ht="15" customHeight="1">
      <c r="A20" s="780" t="s">
        <v>112</v>
      </c>
      <c r="B20" s="781"/>
      <c r="C20" s="518">
        <f t="shared" si="0"/>
        <v>57904</v>
      </c>
      <c r="D20" s="6">
        <v>882</v>
      </c>
      <c r="E20" s="6">
        <v>404</v>
      </c>
      <c r="F20" s="6">
        <f t="shared" si="1"/>
        <v>1286</v>
      </c>
      <c r="G20" s="6">
        <v>2473</v>
      </c>
      <c r="H20" s="6">
        <v>29</v>
      </c>
      <c r="I20" s="6">
        <f t="shared" si="2"/>
        <v>2502</v>
      </c>
      <c r="J20" s="6">
        <v>12</v>
      </c>
      <c r="K20" s="6">
        <v>7673</v>
      </c>
      <c r="L20" s="6">
        <v>137</v>
      </c>
      <c r="M20" s="6">
        <v>84</v>
      </c>
      <c r="N20" s="6">
        <f t="shared" si="3"/>
        <v>221</v>
      </c>
      <c r="O20" s="6">
        <v>10391</v>
      </c>
      <c r="P20" s="6">
        <v>9</v>
      </c>
      <c r="Q20" s="9">
        <f t="shared" si="4"/>
        <v>10400</v>
      </c>
      <c r="R20" s="6">
        <v>20574</v>
      </c>
      <c r="S20" s="6">
        <v>161</v>
      </c>
      <c r="T20" s="6">
        <f t="shared" si="5"/>
        <v>20735</v>
      </c>
      <c r="U20" s="6">
        <v>12842</v>
      </c>
      <c r="V20" s="6">
        <v>607</v>
      </c>
      <c r="W20" s="6">
        <v>54</v>
      </c>
      <c r="X20" s="9">
        <f t="shared" si="6"/>
        <v>661</v>
      </c>
      <c r="Y20" s="6">
        <v>249</v>
      </c>
      <c r="Z20" s="6">
        <v>84</v>
      </c>
      <c r="AA20" s="6">
        <v>1239</v>
      </c>
      <c r="AB20" s="416"/>
      <c r="AC20" s="416"/>
      <c r="AD20" s="416"/>
      <c r="AE20" s="416"/>
      <c r="AF20" s="416"/>
      <c r="AG20" s="416"/>
      <c r="AH20" s="416"/>
      <c r="AI20" s="416"/>
      <c r="AJ20" s="416"/>
      <c r="AK20" s="416"/>
      <c r="AL20" s="416"/>
      <c r="AM20" s="416"/>
      <c r="AN20" s="416"/>
      <c r="AO20" s="416"/>
      <c r="AP20" s="416"/>
      <c r="AQ20" s="416"/>
    </row>
    <row r="21" spans="1:43" s="43" customFormat="1" ht="15" customHeight="1">
      <c r="A21" s="780" t="s">
        <v>113</v>
      </c>
      <c r="B21" s="781"/>
      <c r="C21" s="518">
        <f t="shared" si="0"/>
        <v>15851</v>
      </c>
      <c r="D21" s="6">
        <v>365</v>
      </c>
      <c r="E21" s="6">
        <v>202</v>
      </c>
      <c r="F21" s="6">
        <f t="shared" si="1"/>
        <v>567</v>
      </c>
      <c r="G21" s="6">
        <v>976</v>
      </c>
      <c r="H21" s="6">
        <v>17</v>
      </c>
      <c r="I21" s="6">
        <f t="shared" si="2"/>
        <v>993</v>
      </c>
      <c r="J21" s="6">
        <v>5</v>
      </c>
      <c r="K21" s="6">
        <v>2824</v>
      </c>
      <c r="L21" s="6">
        <v>49</v>
      </c>
      <c r="M21" s="6">
        <v>30</v>
      </c>
      <c r="N21" s="6">
        <f t="shared" si="3"/>
        <v>79</v>
      </c>
      <c r="O21" s="6">
        <v>3042</v>
      </c>
      <c r="P21" s="6">
        <v>2</v>
      </c>
      <c r="Q21" s="9">
        <f t="shared" si="4"/>
        <v>3044</v>
      </c>
      <c r="R21" s="6">
        <v>3573</v>
      </c>
      <c r="S21" s="6">
        <v>20</v>
      </c>
      <c r="T21" s="6">
        <f t="shared" si="5"/>
        <v>3593</v>
      </c>
      <c r="U21" s="6">
        <v>3886</v>
      </c>
      <c r="V21" s="6">
        <v>281</v>
      </c>
      <c r="W21" s="6">
        <v>59</v>
      </c>
      <c r="X21" s="9">
        <f t="shared" si="6"/>
        <v>340</v>
      </c>
      <c r="Y21" s="6">
        <v>132</v>
      </c>
      <c r="Z21" s="6">
        <v>36</v>
      </c>
      <c r="AA21" s="6">
        <v>352</v>
      </c>
      <c r="AB21" s="416"/>
      <c r="AC21" s="416"/>
      <c r="AD21" s="416"/>
      <c r="AE21" s="416"/>
      <c r="AF21" s="416"/>
      <c r="AG21" s="416"/>
      <c r="AH21" s="416"/>
      <c r="AI21" s="416"/>
      <c r="AJ21" s="416"/>
      <c r="AK21" s="416"/>
      <c r="AL21" s="416"/>
      <c r="AM21" s="416"/>
      <c r="AN21" s="416"/>
      <c r="AO21" s="416"/>
      <c r="AP21" s="416"/>
      <c r="AQ21" s="416"/>
    </row>
    <row r="22" spans="1:43" s="43" customFormat="1" ht="15" customHeight="1">
      <c r="A22" s="780" t="s">
        <v>303</v>
      </c>
      <c r="B22" s="781"/>
      <c r="C22" s="518">
        <f t="shared" si="0"/>
        <v>25280</v>
      </c>
      <c r="D22" s="6">
        <v>479</v>
      </c>
      <c r="E22" s="6">
        <v>303</v>
      </c>
      <c r="F22" s="6">
        <f t="shared" si="1"/>
        <v>782</v>
      </c>
      <c r="G22" s="6">
        <v>1127</v>
      </c>
      <c r="H22" s="6">
        <v>38</v>
      </c>
      <c r="I22" s="6">
        <f t="shared" si="2"/>
        <v>1165</v>
      </c>
      <c r="J22" s="6">
        <v>16</v>
      </c>
      <c r="K22" s="6">
        <v>2776</v>
      </c>
      <c r="L22" s="6">
        <v>47</v>
      </c>
      <c r="M22" s="6">
        <v>4</v>
      </c>
      <c r="N22" s="6">
        <f t="shared" si="3"/>
        <v>51</v>
      </c>
      <c r="O22" s="6">
        <v>4627</v>
      </c>
      <c r="P22" s="6">
        <v>1</v>
      </c>
      <c r="Q22" s="9">
        <f t="shared" si="4"/>
        <v>4628</v>
      </c>
      <c r="R22" s="6">
        <v>8959</v>
      </c>
      <c r="S22" s="6">
        <v>25</v>
      </c>
      <c r="T22" s="6">
        <f t="shared" si="5"/>
        <v>8984</v>
      </c>
      <c r="U22" s="6">
        <v>5913</v>
      </c>
      <c r="V22" s="6">
        <v>234</v>
      </c>
      <c r="W22" s="6">
        <v>74</v>
      </c>
      <c r="X22" s="9">
        <f t="shared" si="6"/>
        <v>308</v>
      </c>
      <c r="Y22" s="6">
        <v>92</v>
      </c>
      <c r="Z22" s="6">
        <v>39</v>
      </c>
      <c r="AA22" s="6">
        <v>526</v>
      </c>
      <c r="AB22" s="416"/>
      <c r="AC22" s="416"/>
      <c r="AD22" s="416"/>
      <c r="AE22" s="416"/>
      <c r="AF22" s="416"/>
      <c r="AG22" s="416"/>
      <c r="AH22" s="416"/>
      <c r="AI22" s="416"/>
      <c r="AJ22" s="416"/>
      <c r="AK22" s="416"/>
      <c r="AL22" s="416"/>
      <c r="AM22" s="416"/>
      <c r="AN22" s="416"/>
      <c r="AO22" s="416"/>
      <c r="AP22" s="416"/>
      <c r="AQ22" s="416"/>
    </row>
    <row r="23" spans="1:43" s="43" customFormat="1" ht="15" customHeight="1">
      <c r="A23" s="780" t="s">
        <v>150</v>
      </c>
      <c r="B23" s="781"/>
      <c r="C23" s="518">
        <f t="shared" si="0"/>
        <v>88086</v>
      </c>
      <c r="D23" s="6">
        <v>1646</v>
      </c>
      <c r="E23" s="6">
        <v>1586</v>
      </c>
      <c r="F23" s="6">
        <f t="shared" si="1"/>
        <v>3232</v>
      </c>
      <c r="G23" s="6">
        <v>4589</v>
      </c>
      <c r="H23" s="6">
        <v>62</v>
      </c>
      <c r="I23" s="6">
        <f t="shared" si="2"/>
        <v>4651</v>
      </c>
      <c r="J23" s="6">
        <v>71</v>
      </c>
      <c r="K23" s="6">
        <v>8330</v>
      </c>
      <c r="L23" s="6">
        <v>182</v>
      </c>
      <c r="M23" s="6">
        <v>134</v>
      </c>
      <c r="N23" s="6">
        <f t="shared" si="3"/>
        <v>316</v>
      </c>
      <c r="O23" s="6">
        <v>16270</v>
      </c>
      <c r="P23" s="6">
        <v>17</v>
      </c>
      <c r="Q23" s="9">
        <f t="shared" si="4"/>
        <v>16287</v>
      </c>
      <c r="R23" s="6">
        <v>31372</v>
      </c>
      <c r="S23" s="6">
        <v>121</v>
      </c>
      <c r="T23" s="6">
        <f t="shared" si="5"/>
        <v>31493</v>
      </c>
      <c r="U23" s="6">
        <v>19401</v>
      </c>
      <c r="V23" s="6">
        <v>1014</v>
      </c>
      <c r="W23" s="6">
        <v>768</v>
      </c>
      <c r="X23" s="9">
        <f t="shared" si="6"/>
        <v>1782</v>
      </c>
      <c r="Y23" s="6">
        <v>512</v>
      </c>
      <c r="Z23" s="6">
        <v>118</v>
      </c>
      <c r="AA23" s="6">
        <v>1893</v>
      </c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6"/>
      <c r="AO23" s="416"/>
      <c r="AP23" s="416"/>
      <c r="AQ23" s="416"/>
    </row>
    <row r="24" spans="1:43" s="43" customFormat="1" ht="15" customHeight="1">
      <c r="A24" s="780" t="s">
        <v>151</v>
      </c>
      <c r="B24" s="781"/>
      <c r="C24" s="518">
        <f t="shared" si="0"/>
        <v>34972</v>
      </c>
      <c r="D24" s="6">
        <v>583</v>
      </c>
      <c r="E24" s="6">
        <v>420</v>
      </c>
      <c r="F24" s="6">
        <f t="shared" si="1"/>
        <v>1003</v>
      </c>
      <c r="G24" s="6">
        <v>1460</v>
      </c>
      <c r="H24" s="6">
        <v>25</v>
      </c>
      <c r="I24" s="6">
        <f t="shared" si="2"/>
        <v>1485</v>
      </c>
      <c r="J24" s="6">
        <v>11</v>
      </c>
      <c r="K24" s="6">
        <v>3837</v>
      </c>
      <c r="L24" s="6">
        <v>54</v>
      </c>
      <c r="M24" s="41" t="s">
        <v>554</v>
      </c>
      <c r="N24" s="6">
        <f t="shared" si="3"/>
        <v>54</v>
      </c>
      <c r="O24" s="6">
        <v>6662</v>
      </c>
      <c r="P24" s="41" t="s">
        <v>554</v>
      </c>
      <c r="Q24" s="9">
        <f t="shared" si="4"/>
        <v>6662</v>
      </c>
      <c r="R24" s="6">
        <v>12655</v>
      </c>
      <c r="S24" s="6">
        <v>15</v>
      </c>
      <c r="T24" s="6">
        <f t="shared" si="5"/>
        <v>12670</v>
      </c>
      <c r="U24" s="6">
        <v>8033</v>
      </c>
      <c r="V24" s="6">
        <v>279</v>
      </c>
      <c r="W24" s="6">
        <v>35</v>
      </c>
      <c r="X24" s="9">
        <f t="shared" si="6"/>
        <v>314</v>
      </c>
      <c r="Y24" s="6">
        <v>126</v>
      </c>
      <c r="Z24" s="6">
        <v>48</v>
      </c>
      <c r="AA24" s="6">
        <v>729</v>
      </c>
      <c r="AB24" s="416"/>
      <c r="AC24" s="416"/>
      <c r="AD24" s="416"/>
      <c r="AE24" s="416"/>
      <c r="AF24" s="416"/>
      <c r="AG24" s="416"/>
      <c r="AH24" s="416"/>
      <c r="AI24" s="416"/>
      <c r="AJ24" s="416"/>
      <c r="AK24" s="416"/>
      <c r="AL24" s="416"/>
      <c r="AM24" s="416"/>
      <c r="AN24" s="416"/>
      <c r="AO24" s="416"/>
      <c r="AP24" s="416"/>
      <c r="AQ24" s="416"/>
    </row>
    <row r="25" spans="1:43" s="111" customFormat="1" ht="15" customHeight="1">
      <c r="A25" s="786"/>
      <c r="B25" s="787"/>
      <c r="C25" s="518"/>
      <c r="D25" s="519"/>
      <c r="E25" s="519"/>
      <c r="F25" s="6"/>
      <c r="G25" s="519"/>
      <c r="H25" s="519"/>
      <c r="I25" s="6"/>
      <c r="J25" s="519"/>
      <c r="K25" s="519"/>
      <c r="L25" s="519"/>
      <c r="M25" s="519"/>
      <c r="N25" s="6"/>
      <c r="O25" s="519"/>
      <c r="P25" s="519"/>
      <c r="Q25" s="9"/>
      <c r="R25" s="519"/>
      <c r="S25" s="519"/>
      <c r="T25" s="6"/>
      <c r="U25" s="519"/>
      <c r="V25" s="519"/>
      <c r="W25" s="519"/>
      <c r="X25" s="9"/>
      <c r="Y25" s="404"/>
      <c r="Z25" s="404"/>
      <c r="AA25" s="404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</row>
    <row r="26" spans="1:35" s="43" customFormat="1" ht="15" customHeight="1">
      <c r="A26" s="780" t="s">
        <v>116</v>
      </c>
      <c r="B26" s="781"/>
      <c r="C26" s="518">
        <f>SUM(F26,I26,J26,K26,N26,Q26,T26,U26,X26,Y26,Z26,AA26)</f>
        <v>4460</v>
      </c>
      <c r="D26" s="9">
        <v>113</v>
      </c>
      <c r="E26" s="9">
        <v>105</v>
      </c>
      <c r="F26" s="6">
        <f>SUM(D26:E26)</f>
        <v>218</v>
      </c>
      <c r="G26" s="9">
        <v>209</v>
      </c>
      <c r="H26" s="9">
        <v>6</v>
      </c>
      <c r="I26" s="6">
        <f>SUM(G26:H26)</f>
        <v>215</v>
      </c>
      <c r="J26" s="41" t="s">
        <v>554</v>
      </c>
      <c r="K26" s="9">
        <v>729</v>
      </c>
      <c r="L26" s="9">
        <v>11</v>
      </c>
      <c r="M26" s="41" t="s">
        <v>554</v>
      </c>
      <c r="N26" s="6">
        <f>SUM(L26:M26)</f>
        <v>11</v>
      </c>
      <c r="O26" s="9">
        <v>762</v>
      </c>
      <c r="P26" s="41" t="s">
        <v>554</v>
      </c>
      <c r="Q26" s="9">
        <f>SUM(O26:P26)</f>
        <v>762</v>
      </c>
      <c r="R26" s="9">
        <v>1360</v>
      </c>
      <c r="S26" s="9">
        <v>2</v>
      </c>
      <c r="T26" s="6">
        <f>SUM(R26:S26)</f>
        <v>1362</v>
      </c>
      <c r="U26" s="9">
        <v>925</v>
      </c>
      <c r="V26" s="9">
        <v>77</v>
      </c>
      <c r="W26" s="9">
        <v>44</v>
      </c>
      <c r="X26" s="9">
        <f>SUM(V26:W26)</f>
        <v>121</v>
      </c>
      <c r="Y26" s="9">
        <v>30</v>
      </c>
      <c r="Z26" s="9">
        <v>3</v>
      </c>
      <c r="AA26" s="9">
        <v>84</v>
      </c>
      <c r="AB26" s="20"/>
      <c r="AC26" s="20"/>
      <c r="AD26" s="20"/>
      <c r="AE26" s="20"/>
      <c r="AF26" s="20"/>
      <c r="AG26" s="20"/>
      <c r="AH26" s="20"/>
      <c r="AI26" s="20"/>
    </row>
    <row r="27" spans="1:27" s="381" customFormat="1" ht="15" customHeight="1">
      <c r="A27" s="120"/>
      <c r="B27" s="250" t="s">
        <v>117</v>
      </c>
      <c r="C27" s="401">
        <f>SUM(F27,I27,J27,K27,N27,Q27,T27,U27,X27,Y27,Z27,AA27)</f>
        <v>4460</v>
      </c>
      <c r="D27" s="42">
        <v>113</v>
      </c>
      <c r="E27" s="42">
        <v>105</v>
      </c>
      <c r="F27" s="42">
        <f>SUM(D27:E27)</f>
        <v>218</v>
      </c>
      <c r="G27" s="42">
        <v>209</v>
      </c>
      <c r="H27" s="42">
        <v>6</v>
      </c>
      <c r="I27" s="42">
        <f>SUM(G27:H27)</f>
        <v>215</v>
      </c>
      <c r="J27" s="515" t="s">
        <v>248</v>
      </c>
      <c r="K27" s="42">
        <v>729</v>
      </c>
      <c r="L27" s="42">
        <v>11</v>
      </c>
      <c r="M27" s="515" t="s">
        <v>248</v>
      </c>
      <c r="N27" s="42">
        <f>SUM(L27:M27)</f>
        <v>11</v>
      </c>
      <c r="O27" s="42">
        <v>762</v>
      </c>
      <c r="P27" s="515" t="s">
        <v>248</v>
      </c>
      <c r="Q27" s="55">
        <f>SUM(O27:P27)</f>
        <v>762</v>
      </c>
      <c r="R27" s="42">
        <v>1360</v>
      </c>
      <c r="S27" s="42">
        <v>2</v>
      </c>
      <c r="T27" s="42">
        <f>SUM(R27:S27)</f>
        <v>1362</v>
      </c>
      <c r="U27" s="42">
        <v>925</v>
      </c>
      <c r="V27" s="42">
        <v>77</v>
      </c>
      <c r="W27" s="42">
        <v>44</v>
      </c>
      <c r="X27" s="55">
        <f>SUM(V27:W27)</f>
        <v>121</v>
      </c>
      <c r="Y27" s="405">
        <v>30</v>
      </c>
      <c r="Z27" s="405">
        <v>3</v>
      </c>
      <c r="AA27" s="405">
        <v>84</v>
      </c>
    </row>
    <row r="28" spans="1:27" s="111" customFormat="1" ht="15" customHeight="1">
      <c r="A28" s="406"/>
      <c r="B28" s="407"/>
      <c r="C28" s="401"/>
      <c r="D28" s="156"/>
      <c r="E28" s="156"/>
      <c r="F28" s="42"/>
      <c r="G28" s="156"/>
      <c r="H28" s="156"/>
      <c r="I28" s="42"/>
      <c r="J28" s="156"/>
      <c r="K28" s="156"/>
      <c r="L28" s="156"/>
      <c r="M28" s="156"/>
      <c r="N28" s="42"/>
      <c r="O28" s="156"/>
      <c r="P28" s="156"/>
      <c r="Q28" s="55"/>
      <c r="R28" s="156"/>
      <c r="S28" s="156"/>
      <c r="T28" s="42"/>
      <c r="U28" s="156"/>
      <c r="V28" s="156"/>
      <c r="W28" s="156"/>
      <c r="X28" s="55"/>
      <c r="Y28" s="109"/>
      <c r="Z28" s="109"/>
      <c r="AA28" s="109"/>
    </row>
    <row r="29" spans="1:47" s="43" customFormat="1" ht="15" customHeight="1">
      <c r="A29" s="780" t="s">
        <v>118</v>
      </c>
      <c r="B29" s="781"/>
      <c r="C29" s="518">
        <f>SUM(F29,I29,J29,K29,N29,Q29,T29,U29,X29,Y29,Z29,AA29)</f>
        <v>34380</v>
      </c>
      <c r="D29" s="9">
        <v>695</v>
      </c>
      <c r="E29" s="9">
        <v>351</v>
      </c>
      <c r="F29" s="6">
        <f>SUM(D29:E29)</f>
        <v>1046</v>
      </c>
      <c r="G29" s="9">
        <v>1969</v>
      </c>
      <c r="H29" s="9">
        <v>77</v>
      </c>
      <c r="I29" s="6">
        <f>SUM(G29:H29)</f>
        <v>2046</v>
      </c>
      <c r="J29" s="9">
        <v>14</v>
      </c>
      <c r="K29" s="9">
        <v>2413</v>
      </c>
      <c r="L29" s="9">
        <v>49</v>
      </c>
      <c r="M29" s="9">
        <v>93</v>
      </c>
      <c r="N29" s="6">
        <f>SUM(L29:M29)</f>
        <v>142</v>
      </c>
      <c r="O29" s="9">
        <v>7040</v>
      </c>
      <c r="P29" s="9">
        <v>7</v>
      </c>
      <c r="Q29" s="9">
        <f>SUM(O29:P29)</f>
        <v>7047</v>
      </c>
      <c r="R29" s="9">
        <v>12424</v>
      </c>
      <c r="S29" s="9">
        <v>78</v>
      </c>
      <c r="T29" s="6">
        <f>SUM(R29:S29)</f>
        <v>12502</v>
      </c>
      <c r="U29" s="9">
        <v>7551</v>
      </c>
      <c r="V29" s="9">
        <v>406</v>
      </c>
      <c r="W29" s="9">
        <v>111</v>
      </c>
      <c r="X29" s="9">
        <f>SUM(V29:W29)</f>
        <v>517</v>
      </c>
      <c r="Y29" s="9">
        <v>146</v>
      </c>
      <c r="Z29" s="9">
        <v>49</v>
      </c>
      <c r="AA29" s="9">
        <v>907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1:27" s="381" customFormat="1" ht="15" customHeight="1">
      <c r="A30" s="251"/>
      <c r="B30" s="250" t="s">
        <v>119</v>
      </c>
      <c r="C30" s="401">
        <f>SUM(F30,I30,J30,K30,N30,Q30,T30,U30,X30,Y30,Z30,AA30)</f>
        <v>34380</v>
      </c>
      <c r="D30" s="42">
        <v>695</v>
      </c>
      <c r="E30" s="42">
        <v>351</v>
      </c>
      <c r="F30" s="42">
        <f>SUM(D30:E30)</f>
        <v>1046</v>
      </c>
      <c r="G30" s="42">
        <v>1969</v>
      </c>
      <c r="H30" s="42">
        <v>77</v>
      </c>
      <c r="I30" s="42">
        <f>SUM(G30:H30)</f>
        <v>2046</v>
      </c>
      <c r="J30" s="42">
        <v>14</v>
      </c>
      <c r="K30" s="42">
        <v>2413</v>
      </c>
      <c r="L30" s="42">
        <v>49</v>
      </c>
      <c r="M30" s="42">
        <v>93</v>
      </c>
      <c r="N30" s="42">
        <f>SUM(L30:M30)</f>
        <v>142</v>
      </c>
      <c r="O30" s="42">
        <v>7040</v>
      </c>
      <c r="P30" s="42">
        <v>7</v>
      </c>
      <c r="Q30" s="55">
        <f>SUM(O30:P30)</f>
        <v>7047</v>
      </c>
      <c r="R30" s="42">
        <v>12424</v>
      </c>
      <c r="S30" s="42">
        <v>78</v>
      </c>
      <c r="T30" s="42">
        <f>SUM(R30:S30)</f>
        <v>12502</v>
      </c>
      <c r="U30" s="42">
        <v>7551</v>
      </c>
      <c r="V30" s="42">
        <v>406</v>
      </c>
      <c r="W30" s="42">
        <v>111</v>
      </c>
      <c r="X30" s="55">
        <f>SUM(V30:W30)</f>
        <v>517</v>
      </c>
      <c r="Y30" s="405">
        <v>146</v>
      </c>
      <c r="Z30" s="405">
        <v>49</v>
      </c>
      <c r="AA30" s="405">
        <v>907</v>
      </c>
    </row>
    <row r="31" spans="1:27" s="111" customFormat="1" ht="15" customHeight="1">
      <c r="A31" s="406"/>
      <c r="B31" s="407"/>
      <c r="C31" s="401"/>
      <c r="D31" s="156"/>
      <c r="E31" s="156"/>
      <c r="F31" s="42"/>
      <c r="G31" s="156"/>
      <c r="H31" s="156"/>
      <c r="I31" s="42"/>
      <c r="J31" s="156"/>
      <c r="K31" s="156"/>
      <c r="L31" s="156"/>
      <c r="M31" s="156"/>
      <c r="N31" s="42"/>
      <c r="O31" s="156"/>
      <c r="P31" s="156"/>
      <c r="Q31" s="55"/>
      <c r="R31" s="156"/>
      <c r="S31" s="156"/>
      <c r="T31" s="42"/>
      <c r="U31" s="156"/>
      <c r="V31" s="156"/>
      <c r="W31" s="156"/>
      <c r="X31" s="55"/>
      <c r="Y31" s="109"/>
      <c r="Z31" s="109"/>
      <c r="AA31" s="109"/>
    </row>
    <row r="32" spans="1:29" s="43" customFormat="1" ht="15" customHeight="1">
      <c r="A32" s="780" t="s">
        <v>120</v>
      </c>
      <c r="B32" s="781"/>
      <c r="C32" s="518">
        <f>SUM(F32,I32,J32,K32,N32,Q32,T32,U32,X32,Y32,Z32,AA32)</f>
        <v>43174</v>
      </c>
      <c r="D32" s="9">
        <v>636</v>
      </c>
      <c r="E32" s="9">
        <v>188</v>
      </c>
      <c r="F32" s="6">
        <f>SUM(D32:E32)</f>
        <v>824</v>
      </c>
      <c r="G32" s="9">
        <v>1785</v>
      </c>
      <c r="H32" s="9">
        <v>25</v>
      </c>
      <c r="I32" s="6">
        <f>SUM(G32:H32)</f>
        <v>1810</v>
      </c>
      <c r="J32" s="9">
        <v>4</v>
      </c>
      <c r="K32" s="9">
        <v>4050</v>
      </c>
      <c r="L32" s="9">
        <v>47</v>
      </c>
      <c r="M32" s="9">
        <v>4</v>
      </c>
      <c r="N32" s="6">
        <f>SUM(L32:M32)</f>
        <v>51</v>
      </c>
      <c r="O32" s="9">
        <v>8305</v>
      </c>
      <c r="P32" s="9">
        <v>3</v>
      </c>
      <c r="Q32" s="9">
        <f>SUM(O32:P32)</f>
        <v>8308</v>
      </c>
      <c r="R32" s="9">
        <v>16062</v>
      </c>
      <c r="S32" s="9">
        <v>41</v>
      </c>
      <c r="T32" s="6">
        <f>SUM(R32:S32)</f>
        <v>16103</v>
      </c>
      <c r="U32" s="9">
        <v>10278</v>
      </c>
      <c r="V32" s="9">
        <v>370</v>
      </c>
      <c r="W32" s="9">
        <v>60</v>
      </c>
      <c r="X32" s="9">
        <f>SUM(V32:W32)</f>
        <v>430</v>
      </c>
      <c r="Y32" s="9">
        <v>154</v>
      </c>
      <c r="Z32" s="9">
        <v>65</v>
      </c>
      <c r="AA32" s="9">
        <v>1097</v>
      </c>
      <c r="AB32" s="20"/>
      <c r="AC32" s="20"/>
    </row>
    <row r="33" spans="1:27" s="381" customFormat="1" ht="15" customHeight="1">
      <c r="A33" s="251"/>
      <c r="B33" s="250" t="s">
        <v>121</v>
      </c>
      <c r="C33" s="401">
        <f>SUM(F33,I33,J33,K33,N33,Q33,T33,U33,X33,Y33,Z33,AA33)</f>
        <v>25575</v>
      </c>
      <c r="D33" s="42">
        <v>426</v>
      </c>
      <c r="E33" s="42">
        <v>129</v>
      </c>
      <c r="F33" s="42">
        <f>SUM(D33:E33)</f>
        <v>555</v>
      </c>
      <c r="G33" s="42">
        <v>1079</v>
      </c>
      <c r="H33" s="42">
        <v>23</v>
      </c>
      <c r="I33" s="42">
        <f>SUM(G33:H33)</f>
        <v>1102</v>
      </c>
      <c r="J33" s="42">
        <v>1</v>
      </c>
      <c r="K33" s="42">
        <v>2901</v>
      </c>
      <c r="L33" s="42">
        <v>34</v>
      </c>
      <c r="M33" s="42">
        <v>3</v>
      </c>
      <c r="N33" s="42">
        <f>SUM(L33:M33)</f>
        <v>37</v>
      </c>
      <c r="O33" s="42">
        <v>4565</v>
      </c>
      <c r="P33" s="42">
        <v>3</v>
      </c>
      <c r="Q33" s="55">
        <f>SUM(O33:P33)</f>
        <v>4568</v>
      </c>
      <c r="R33" s="42">
        <v>9302</v>
      </c>
      <c r="S33" s="42">
        <v>27</v>
      </c>
      <c r="T33" s="42">
        <f>SUM(R33:S33)</f>
        <v>9329</v>
      </c>
      <c r="U33" s="42">
        <v>5996</v>
      </c>
      <c r="V33" s="42">
        <v>255</v>
      </c>
      <c r="W33" s="42">
        <v>53</v>
      </c>
      <c r="X33" s="55">
        <f>SUM(V33:W33)</f>
        <v>308</v>
      </c>
      <c r="Y33" s="405">
        <v>103</v>
      </c>
      <c r="Z33" s="405">
        <v>33</v>
      </c>
      <c r="AA33" s="405">
        <v>642</v>
      </c>
    </row>
    <row r="34" spans="1:27" s="381" customFormat="1" ht="15" customHeight="1">
      <c r="A34" s="406"/>
      <c r="B34" s="407" t="s">
        <v>122</v>
      </c>
      <c r="C34" s="401">
        <f>SUM(F34,I34,J34,K34,N34,Q34,T34,U34,X34,Y34,Z34,AA34)</f>
        <v>17526</v>
      </c>
      <c r="D34" s="42">
        <v>209</v>
      </c>
      <c r="E34" s="42">
        <v>59</v>
      </c>
      <c r="F34" s="42">
        <f>SUM(D34:E34)</f>
        <v>268</v>
      </c>
      <c r="G34" s="42">
        <v>701</v>
      </c>
      <c r="H34" s="42">
        <v>2</v>
      </c>
      <c r="I34" s="42">
        <f>SUM(G34:H34)</f>
        <v>703</v>
      </c>
      <c r="J34" s="42">
        <v>3</v>
      </c>
      <c r="K34" s="42">
        <v>1149</v>
      </c>
      <c r="L34" s="42">
        <v>13</v>
      </c>
      <c r="M34" s="42">
        <v>1</v>
      </c>
      <c r="N34" s="42">
        <f>SUM(L34:M34)</f>
        <v>14</v>
      </c>
      <c r="O34" s="42">
        <v>3712</v>
      </c>
      <c r="P34" s="515" t="s">
        <v>248</v>
      </c>
      <c r="Q34" s="55">
        <f>SUM(O34:P34)</f>
        <v>3712</v>
      </c>
      <c r="R34" s="42">
        <v>6732</v>
      </c>
      <c r="S34" s="42">
        <v>14</v>
      </c>
      <c r="T34" s="42">
        <f>SUM(R34:S34)</f>
        <v>6746</v>
      </c>
      <c r="U34" s="42">
        <v>4282</v>
      </c>
      <c r="V34" s="42">
        <v>115</v>
      </c>
      <c r="W34" s="42">
        <v>7</v>
      </c>
      <c r="X34" s="55">
        <f>SUM(V34:W34)</f>
        <v>122</v>
      </c>
      <c r="Y34" s="405">
        <v>41</v>
      </c>
      <c r="Z34" s="405">
        <v>32</v>
      </c>
      <c r="AA34" s="405">
        <v>454</v>
      </c>
    </row>
    <row r="35" spans="1:27" s="111" customFormat="1" ht="15" customHeight="1">
      <c r="A35" s="406"/>
      <c r="B35" s="407"/>
      <c r="C35" s="401"/>
      <c r="D35" s="156"/>
      <c r="E35" s="156"/>
      <c r="F35" s="42"/>
      <c r="G35" s="156"/>
      <c r="H35" s="156"/>
      <c r="I35" s="42"/>
      <c r="J35" s="156"/>
      <c r="K35" s="156"/>
      <c r="L35" s="156"/>
      <c r="M35" s="156"/>
      <c r="N35" s="42"/>
      <c r="O35" s="156"/>
      <c r="P35" s="156"/>
      <c r="Q35" s="55"/>
      <c r="R35" s="156"/>
      <c r="S35" s="156"/>
      <c r="T35" s="42"/>
      <c r="U35" s="156"/>
      <c r="V35" s="156"/>
      <c r="W35" s="156"/>
      <c r="X35" s="55"/>
      <c r="Y35" s="109"/>
      <c r="Z35" s="109"/>
      <c r="AA35" s="109"/>
    </row>
    <row r="36" spans="1:57" s="43" customFormat="1" ht="15" customHeight="1">
      <c r="A36" s="780" t="s">
        <v>123</v>
      </c>
      <c r="B36" s="781"/>
      <c r="C36" s="518">
        <f>SUM(F36,I36,J36,K36,N36,Q36,T36,U36,X36,Y36,Z36,AA36)</f>
        <v>32728</v>
      </c>
      <c r="D36" s="9">
        <v>647</v>
      </c>
      <c r="E36" s="9">
        <v>397</v>
      </c>
      <c r="F36" s="6">
        <f>SUM(D36:E36)</f>
        <v>1044</v>
      </c>
      <c r="G36" s="9">
        <v>1770</v>
      </c>
      <c r="H36" s="9">
        <v>33</v>
      </c>
      <c r="I36" s="6">
        <f>SUM(G36:H36)</f>
        <v>1803</v>
      </c>
      <c r="J36" s="9">
        <v>18</v>
      </c>
      <c r="K36" s="9">
        <v>6325</v>
      </c>
      <c r="L36" s="9">
        <v>69</v>
      </c>
      <c r="M36" s="9">
        <v>38</v>
      </c>
      <c r="N36" s="6">
        <f>SUM(L36:M36)</f>
        <v>107</v>
      </c>
      <c r="O36" s="9">
        <v>5326</v>
      </c>
      <c r="P36" s="9">
        <v>5</v>
      </c>
      <c r="Q36" s="9">
        <f>SUM(O36:P36)</f>
        <v>5331</v>
      </c>
      <c r="R36" s="9">
        <v>10546</v>
      </c>
      <c r="S36" s="9">
        <v>23</v>
      </c>
      <c r="T36" s="6">
        <f>SUM(R36:S36)</f>
        <v>10569</v>
      </c>
      <c r="U36" s="9">
        <v>6164</v>
      </c>
      <c r="V36" s="9">
        <v>372</v>
      </c>
      <c r="W36" s="9">
        <v>43</v>
      </c>
      <c r="X36" s="9">
        <f>SUM(V36:W36)</f>
        <v>415</v>
      </c>
      <c r="Y36" s="9">
        <v>248</v>
      </c>
      <c r="Z36" s="9">
        <v>50</v>
      </c>
      <c r="AA36" s="9">
        <v>654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27" s="381" customFormat="1" ht="15" customHeight="1">
      <c r="A37" s="120"/>
      <c r="B37" s="250" t="s">
        <v>131</v>
      </c>
      <c r="C37" s="401">
        <f>SUM(F37,I37,J37,K37,N37,Q37,T37,U37,X37,Y37,Z37,AA37)</f>
        <v>20442</v>
      </c>
      <c r="D37" s="42">
        <v>415</v>
      </c>
      <c r="E37" s="42">
        <v>243</v>
      </c>
      <c r="F37" s="42">
        <f>SUM(D37:E37)</f>
        <v>658</v>
      </c>
      <c r="G37" s="42">
        <v>1149</v>
      </c>
      <c r="H37" s="42">
        <v>22</v>
      </c>
      <c r="I37" s="42">
        <f>SUM(G37:H37)</f>
        <v>1171</v>
      </c>
      <c r="J37" s="42">
        <v>14</v>
      </c>
      <c r="K37" s="42">
        <v>4255</v>
      </c>
      <c r="L37" s="42">
        <v>51</v>
      </c>
      <c r="M37" s="42">
        <v>38</v>
      </c>
      <c r="N37" s="42">
        <f>SUM(L37:M37)</f>
        <v>89</v>
      </c>
      <c r="O37" s="42">
        <v>3328</v>
      </c>
      <c r="P37" s="42">
        <v>3</v>
      </c>
      <c r="Q37" s="55">
        <f>SUM(O37:P37)</f>
        <v>3331</v>
      </c>
      <c r="R37" s="42">
        <v>6283</v>
      </c>
      <c r="S37" s="42">
        <v>16</v>
      </c>
      <c r="T37" s="42">
        <f>SUM(R37:S37)</f>
        <v>6299</v>
      </c>
      <c r="U37" s="42">
        <v>3770</v>
      </c>
      <c r="V37" s="42">
        <v>258</v>
      </c>
      <c r="W37" s="42">
        <v>33</v>
      </c>
      <c r="X37" s="55">
        <f>SUM(V37:W37)</f>
        <v>291</v>
      </c>
      <c r="Y37" s="405">
        <v>165</v>
      </c>
      <c r="Z37" s="405">
        <v>28</v>
      </c>
      <c r="AA37" s="405">
        <v>371</v>
      </c>
    </row>
    <row r="38" spans="1:27" s="381" customFormat="1" ht="15" customHeight="1">
      <c r="A38" s="408"/>
      <c r="B38" s="407" t="s">
        <v>152</v>
      </c>
      <c r="C38" s="401">
        <f>SUM(F38,I38,J38,K38,N38,Q38,T38,U38,X38,Y38,Z38,AA38)</f>
        <v>12279</v>
      </c>
      <c r="D38" s="42">
        <v>232</v>
      </c>
      <c r="E38" s="42">
        <v>154</v>
      </c>
      <c r="F38" s="42">
        <f>SUM(D38:E38)</f>
        <v>386</v>
      </c>
      <c r="G38" s="42">
        <v>620</v>
      </c>
      <c r="H38" s="42">
        <v>11</v>
      </c>
      <c r="I38" s="42">
        <f>SUM(G38:H38)</f>
        <v>631</v>
      </c>
      <c r="J38" s="42">
        <v>4</v>
      </c>
      <c r="K38" s="42">
        <v>2070</v>
      </c>
      <c r="L38" s="42">
        <v>18</v>
      </c>
      <c r="M38" s="515" t="s">
        <v>248</v>
      </c>
      <c r="N38" s="42">
        <f>SUM(L38:M38)</f>
        <v>18</v>
      </c>
      <c r="O38" s="42">
        <v>1996</v>
      </c>
      <c r="P38" s="42">
        <v>2</v>
      </c>
      <c r="Q38" s="55">
        <f>SUM(O38:P38)</f>
        <v>1998</v>
      </c>
      <c r="R38" s="42">
        <v>4261</v>
      </c>
      <c r="S38" s="42">
        <v>7</v>
      </c>
      <c r="T38" s="42">
        <f>SUM(R38:S38)</f>
        <v>4268</v>
      </c>
      <c r="U38" s="42">
        <v>2394</v>
      </c>
      <c r="V38" s="42">
        <v>114</v>
      </c>
      <c r="W38" s="42">
        <v>10</v>
      </c>
      <c r="X38" s="55">
        <f>SUM(V38:W38)</f>
        <v>124</v>
      </c>
      <c r="Y38" s="405">
        <v>81</v>
      </c>
      <c r="Z38" s="405">
        <v>22</v>
      </c>
      <c r="AA38" s="405">
        <v>283</v>
      </c>
    </row>
    <row r="39" spans="1:27" s="381" customFormat="1" ht="15" customHeight="1">
      <c r="A39" s="408"/>
      <c r="B39" s="407"/>
      <c r="C39" s="40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55"/>
      <c r="R39" s="42"/>
      <c r="S39" s="42"/>
      <c r="T39" s="42"/>
      <c r="U39" s="42"/>
      <c r="V39" s="42"/>
      <c r="W39" s="42"/>
      <c r="X39" s="55"/>
      <c r="Y39" s="405"/>
      <c r="Z39" s="405"/>
      <c r="AA39" s="405"/>
    </row>
    <row r="40" spans="1:63" s="43" customFormat="1" ht="15" customHeight="1">
      <c r="A40" s="780" t="s">
        <v>125</v>
      </c>
      <c r="B40" s="781"/>
      <c r="C40" s="518">
        <f>SUM(F40,I40,J40,K40,N40,Q40,T40,U40,X40,Y40,Z40,AA40)</f>
        <v>13826</v>
      </c>
      <c r="D40" s="9">
        <v>157</v>
      </c>
      <c r="E40" s="9">
        <v>217</v>
      </c>
      <c r="F40" s="6">
        <f>SUM(D40:E40)</f>
        <v>374</v>
      </c>
      <c r="G40" s="9">
        <v>547</v>
      </c>
      <c r="H40" s="9">
        <v>16</v>
      </c>
      <c r="I40" s="6">
        <f>SUM(G40:H40)</f>
        <v>563</v>
      </c>
      <c r="J40" s="9">
        <v>2</v>
      </c>
      <c r="K40" s="9">
        <v>2287</v>
      </c>
      <c r="L40" s="9">
        <v>30</v>
      </c>
      <c r="M40" s="9">
        <v>1</v>
      </c>
      <c r="N40" s="6">
        <f>SUM(L40:M40)</f>
        <v>31</v>
      </c>
      <c r="O40" s="9">
        <v>2199</v>
      </c>
      <c r="P40" s="9">
        <v>2</v>
      </c>
      <c r="Q40" s="9">
        <f>SUM(O40:P40)</f>
        <v>2201</v>
      </c>
      <c r="R40" s="9">
        <v>4784</v>
      </c>
      <c r="S40" s="9">
        <v>12</v>
      </c>
      <c r="T40" s="6">
        <f>SUM(R40:S40)</f>
        <v>4796</v>
      </c>
      <c r="U40" s="9">
        <v>3076</v>
      </c>
      <c r="V40" s="9">
        <v>97</v>
      </c>
      <c r="W40" s="9">
        <v>11</v>
      </c>
      <c r="X40" s="9">
        <f>SUM(V40:W40)</f>
        <v>108</v>
      </c>
      <c r="Y40" s="9">
        <v>55</v>
      </c>
      <c r="Z40" s="9">
        <v>22</v>
      </c>
      <c r="AA40" s="9">
        <v>311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</row>
    <row r="41" spans="1:27" s="381" customFormat="1" ht="15" customHeight="1">
      <c r="A41" s="251"/>
      <c r="B41" s="250" t="s">
        <v>153</v>
      </c>
      <c r="C41" s="401">
        <f>SUM(F41,I41,J41,K41,N41,Q41,T41,U41,X41,Y41,Z41,AA41)</f>
        <v>13822</v>
      </c>
      <c r="D41" s="42">
        <v>157</v>
      </c>
      <c r="E41" s="42">
        <v>217</v>
      </c>
      <c r="F41" s="42">
        <f>SUM(D41:E41)</f>
        <v>374</v>
      </c>
      <c r="G41" s="42">
        <v>547</v>
      </c>
      <c r="H41" s="42">
        <v>16</v>
      </c>
      <c r="I41" s="42">
        <f>SUM(G41:H41)</f>
        <v>563</v>
      </c>
      <c r="J41" s="42">
        <v>2</v>
      </c>
      <c r="K41" s="42">
        <v>2287</v>
      </c>
      <c r="L41" s="42">
        <v>30</v>
      </c>
      <c r="M41" s="42">
        <v>1</v>
      </c>
      <c r="N41" s="42">
        <f>SUM(L41:M41)</f>
        <v>31</v>
      </c>
      <c r="O41" s="42">
        <v>2199</v>
      </c>
      <c r="P41" s="42">
        <v>2</v>
      </c>
      <c r="Q41" s="55">
        <f>SUM(O41:P41)</f>
        <v>2201</v>
      </c>
      <c r="R41" s="42">
        <v>4783</v>
      </c>
      <c r="S41" s="42">
        <v>12</v>
      </c>
      <c r="T41" s="42">
        <f>SUM(R41:S41)</f>
        <v>4795</v>
      </c>
      <c r="U41" s="42">
        <v>3076</v>
      </c>
      <c r="V41" s="42">
        <v>97</v>
      </c>
      <c r="W41" s="42">
        <v>11</v>
      </c>
      <c r="X41" s="55">
        <f>SUM(V41:W41)</f>
        <v>108</v>
      </c>
      <c r="Y41" s="405">
        <v>52</v>
      </c>
      <c r="Z41" s="405">
        <v>22</v>
      </c>
      <c r="AA41" s="405">
        <v>311</v>
      </c>
    </row>
    <row r="42" spans="1:27" s="111" customFormat="1" ht="15" customHeight="1">
      <c r="A42" s="406"/>
      <c r="B42" s="407"/>
      <c r="C42" s="401"/>
      <c r="D42" s="156"/>
      <c r="E42" s="156"/>
      <c r="F42" s="42"/>
      <c r="G42" s="156"/>
      <c r="H42" s="156"/>
      <c r="I42" s="42"/>
      <c r="J42" s="156"/>
      <c r="K42" s="156"/>
      <c r="L42" s="156"/>
      <c r="M42" s="156"/>
      <c r="N42" s="42"/>
      <c r="O42" s="156"/>
      <c r="P42" s="156"/>
      <c r="Q42" s="55"/>
      <c r="R42" s="156"/>
      <c r="S42" s="156"/>
      <c r="T42" s="42"/>
      <c r="U42" s="156"/>
      <c r="V42" s="156"/>
      <c r="W42" s="156"/>
      <c r="X42" s="55"/>
      <c r="Y42" s="109"/>
      <c r="Z42" s="109"/>
      <c r="AA42" s="109"/>
    </row>
    <row r="43" spans="1:29" s="43" customFormat="1" ht="15" customHeight="1">
      <c r="A43" s="780" t="s">
        <v>154</v>
      </c>
      <c r="B43" s="781"/>
      <c r="C43" s="518">
        <f>SUM(F43,I43,J43,K43,N43,Q43,T43,U43,X43,Y43,Z43,AA43)</f>
        <v>24290</v>
      </c>
      <c r="D43" s="9">
        <v>607</v>
      </c>
      <c r="E43" s="9">
        <v>196</v>
      </c>
      <c r="F43" s="6">
        <f>SUM(D43:E43)</f>
        <v>803</v>
      </c>
      <c r="G43" s="9">
        <v>1358</v>
      </c>
      <c r="H43" s="9">
        <v>31</v>
      </c>
      <c r="I43" s="6">
        <f>SUM(G43:H43)</f>
        <v>1389</v>
      </c>
      <c r="J43" s="9">
        <v>7</v>
      </c>
      <c r="K43" s="9">
        <v>4973</v>
      </c>
      <c r="L43" s="9">
        <v>92</v>
      </c>
      <c r="M43" s="9">
        <v>45</v>
      </c>
      <c r="N43" s="6">
        <f>SUM(L43:M43)</f>
        <v>137</v>
      </c>
      <c r="O43" s="9">
        <v>3543</v>
      </c>
      <c r="P43" s="9">
        <v>5</v>
      </c>
      <c r="Q43" s="9">
        <f>SUM(O43:P43)</f>
        <v>3548</v>
      </c>
      <c r="R43" s="9">
        <v>7240</v>
      </c>
      <c r="S43" s="9">
        <v>38</v>
      </c>
      <c r="T43" s="6">
        <f>SUM(R43:S43)</f>
        <v>7278</v>
      </c>
      <c r="U43" s="9">
        <v>5093</v>
      </c>
      <c r="V43" s="9">
        <v>339</v>
      </c>
      <c r="W43" s="9">
        <v>75</v>
      </c>
      <c r="X43" s="9">
        <f>SUM(V43:W43)</f>
        <v>414</v>
      </c>
      <c r="Y43" s="9">
        <v>217</v>
      </c>
      <c r="Z43" s="9">
        <v>28</v>
      </c>
      <c r="AA43" s="9">
        <v>403</v>
      </c>
      <c r="AC43" s="20"/>
    </row>
    <row r="44" spans="1:27" s="381" customFormat="1" ht="15" customHeight="1">
      <c r="A44" s="251"/>
      <c r="B44" s="250" t="s">
        <v>126</v>
      </c>
      <c r="C44" s="401">
        <f>SUM(F44,I44,J44,K44,N44,Q44,T44,U44,X44,Y44,Z44,AA44)</f>
        <v>7976</v>
      </c>
      <c r="D44" s="42">
        <v>210</v>
      </c>
      <c r="E44" s="42">
        <v>66</v>
      </c>
      <c r="F44" s="42">
        <f>SUM(D44:E44)</f>
        <v>276</v>
      </c>
      <c r="G44" s="42">
        <v>500</v>
      </c>
      <c r="H44" s="42">
        <v>13</v>
      </c>
      <c r="I44" s="42">
        <f>SUM(G44:H44)</f>
        <v>513</v>
      </c>
      <c r="J44" s="42">
        <v>2</v>
      </c>
      <c r="K44" s="42">
        <v>1698</v>
      </c>
      <c r="L44" s="42">
        <v>27</v>
      </c>
      <c r="M44" s="42">
        <v>31</v>
      </c>
      <c r="N44" s="42">
        <f>SUM(L44:M44)</f>
        <v>58</v>
      </c>
      <c r="O44" s="42">
        <v>1168</v>
      </c>
      <c r="P44" s="42">
        <v>1</v>
      </c>
      <c r="Q44" s="55">
        <f>SUM(O44:P44)</f>
        <v>1169</v>
      </c>
      <c r="R44" s="42">
        <v>2412</v>
      </c>
      <c r="S44" s="42">
        <v>16</v>
      </c>
      <c r="T44" s="42">
        <f>SUM(R44:S44)</f>
        <v>2428</v>
      </c>
      <c r="U44" s="42">
        <v>1531</v>
      </c>
      <c r="V44" s="42">
        <v>95</v>
      </c>
      <c r="W44" s="42">
        <v>39</v>
      </c>
      <c r="X44" s="55">
        <f>SUM(V44:W44)</f>
        <v>134</v>
      </c>
      <c r="Y44" s="405">
        <v>65</v>
      </c>
      <c r="Z44" s="405">
        <v>8</v>
      </c>
      <c r="AA44" s="405">
        <v>94</v>
      </c>
    </row>
    <row r="45" spans="1:27" s="381" customFormat="1" ht="15" customHeight="1">
      <c r="A45" s="410"/>
      <c r="B45" s="411" t="s">
        <v>135</v>
      </c>
      <c r="C45" s="516">
        <f>SUM(F45,I45,J45,K45,N45,Q45,T45,U45,X45,Y45,Z45,AA45)</f>
        <v>16301</v>
      </c>
      <c r="D45" s="517">
        <v>397</v>
      </c>
      <c r="E45" s="517">
        <v>130</v>
      </c>
      <c r="F45" s="517">
        <f>SUM(D45:E45)</f>
        <v>527</v>
      </c>
      <c r="G45" s="517">
        <v>858</v>
      </c>
      <c r="H45" s="517">
        <v>18</v>
      </c>
      <c r="I45" s="517">
        <f>SUM(G45:H45)</f>
        <v>876</v>
      </c>
      <c r="J45" s="517">
        <v>5</v>
      </c>
      <c r="K45" s="517">
        <v>3275</v>
      </c>
      <c r="L45" s="517">
        <v>65</v>
      </c>
      <c r="M45" s="517">
        <v>14</v>
      </c>
      <c r="N45" s="517">
        <f>SUM(L45:M45)</f>
        <v>79</v>
      </c>
      <c r="O45" s="517">
        <v>2374</v>
      </c>
      <c r="P45" s="517">
        <v>4</v>
      </c>
      <c r="Q45" s="152">
        <f>SUM(O45:P45)</f>
        <v>2378</v>
      </c>
      <c r="R45" s="517">
        <v>4827</v>
      </c>
      <c r="S45" s="517">
        <v>22</v>
      </c>
      <c r="T45" s="517">
        <f>SUM(R45:S45)</f>
        <v>4849</v>
      </c>
      <c r="U45" s="517">
        <v>3562</v>
      </c>
      <c r="V45" s="517">
        <v>244</v>
      </c>
      <c r="W45" s="517">
        <v>36</v>
      </c>
      <c r="X45" s="152">
        <f>SUM(V45:W45)</f>
        <v>280</v>
      </c>
      <c r="Y45" s="412">
        <v>141</v>
      </c>
      <c r="Z45" s="412">
        <v>20</v>
      </c>
      <c r="AA45" s="412">
        <v>309</v>
      </c>
    </row>
    <row r="46" spans="1:27" s="381" customFormat="1" ht="15" customHeight="1">
      <c r="A46" s="413" t="s">
        <v>155</v>
      </c>
      <c r="B46" s="413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</row>
    <row r="47" s="381" customFormat="1" ht="15" customHeight="1">
      <c r="A47" s="381" t="s">
        <v>156</v>
      </c>
    </row>
    <row r="48" s="381" customFormat="1" ht="16.5" customHeight="1"/>
    <row r="49" s="381" customFormat="1" ht="14.25"/>
  </sheetData>
  <sheetProtection/>
  <mergeCells count="42">
    <mergeCell ref="Z6:Z8"/>
    <mergeCell ref="AA6:AA8"/>
    <mergeCell ref="R6:T7"/>
    <mergeCell ref="U6:U8"/>
    <mergeCell ref="V6:X7"/>
    <mergeCell ref="Y6:Y8"/>
    <mergeCell ref="L6:N7"/>
    <mergeCell ref="O6:Q7"/>
    <mergeCell ref="A2:AA2"/>
    <mergeCell ref="A3:AA3"/>
    <mergeCell ref="A5:B8"/>
    <mergeCell ref="C5:C8"/>
    <mergeCell ref="D5:K5"/>
    <mergeCell ref="L5:N5"/>
    <mergeCell ref="O5:U5"/>
    <mergeCell ref="V5:Z5"/>
    <mergeCell ref="J6:J8"/>
    <mergeCell ref="K6:K8"/>
    <mergeCell ref="A11:B11"/>
    <mergeCell ref="A12:B12"/>
    <mergeCell ref="A9:B9"/>
    <mergeCell ref="A10:B10"/>
    <mergeCell ref="D6:F7"/>
    <mergeCell ref="G6:I7"/>
    <mergeCell ref="A13:B13"/>
    <mergeCell ref="A15:B15"/>
    <mergeCell ref="A16:B16"/>
    <mergeCell ref="A17:B17"/>
    <mergeCell ref="A18:B18"/>
    <mergeCell ref="A19:B19"/>
    <mergeCell ref="A20:B20"/>
    <mergeCell ref="A21:B21"/>
    <mergeCell ref="A25:B25"/>
    <mergeCell ref="A22:B22"/>
    <mergeCell ref="A23:B23"/>
    <mergeCell ref="A24:B24"/>
    <mergeCell ref="A36:B36"/>
    <mergeCell ref="A40:B40"/>
    <mergeCell ref="A43:B43"/>
    <mergeCell ref="A26:B26"/>
    <mergeCell ref="A29:B29"/>
    <mergeCell ref="A32:B32"/>
  </mergeCells>
  <printOptions/>
  <pageMargins left="1.3779527559055118" right="0" top="0.984251968503937" bottom="0.984251968503937" header="0.5118110236220472" footer="0.5118110236220472"/>
  <pageSetup fitToHeight="1" fitToWidth="1" horizontalDpi="600" verticalDpi="600" orientation="landscape" paperSize="8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85" zoomScaleNormal="85" zoomScalePageLayoutView="0" workbookViewId="0" topLeftCell="H45">
      <selection activeCell="N60" sqref="N60"/>
    </sheetView>
  </sheetViews>
  <sheetFormatPr defaultColWidth="10.59765625" defaultRowHeight="15"/>
  <cols>
    <col min="1" max="1" width="16.19921875" style="111" customWidth="1"/>
    <col min="2" max="2" width="15.59765625" style="111" customWidth="1"/>
    <col min="3" max="3" width="16.09765625" style="111" customWidth="1"/>
    <col min="4" max="6" width="15.59765625" style="111" customWidth="1"/>
    <col min="7" max="7" width="14.09765625" style="111" customWidth="1"/>
    <col min="8" max="8" width="14.59765625" style="111" customWidth="1"/>
    <col min="9" max="13" width="11.59765625" style="111" customWidth="1"/>
    <col min="14" max="14" width="14.59765625" style="111" customWidth="1"/>
    <col min="15" max="15" width="11.59765625" style="111" customWidth="1"/>
    <col min="16" max="16" width="18.8984375" style="111" bestFit="1" customWidth="1"/>
    <col min="17" max="17" width="12.59765625" style="111" customWidth="1"/>
    <col min="18" max="18" width="11.69921875" style="111" bestFit="1" customWidth="1"/>
    <col min="19" max="16384" width="10.59765625" style="111" customWidth="1"/>
  </cols>
  <sheetData>
    <row r="1" spans="1:16" s="31" customFormat="1" ht="19.5" customHeight="1">
      <c r="A1" s="11" t="s">
        <v>157</v>
      </c>
      <c r="P1" s="12" t="s">
        <v>158</v>
      </c>
    </row>
    <row r="2" spans="1:18" s="18" customFormat="1" ht="19.5" customHeight="1">
      <c r="A2" s="658" t="s">
        <v>159</v>
      </c>
      <c r="B2" s="658"/>
      <c r="C2" s="658"/>
      <c r="D2" s="658"/>
      <c r="E2" s="658"/>
      <c r="F2" s="13"/>
      <c r="G2" s="13"/>
      <c r="H2" s="695" t="s">
        <v>261</v>
      </c>
      <c r="I2" s="694"/>
      <c r="J2" s="694"/>
      <c r="K2" s="694"/>
      <c r="L2" s="694"/>
      <c r="M2" s="694"/>
      <c r="N2" s="694"/>
      <c r="O2" s="694"/>
      <c r="P2" s="694"/>
      <c r="Q2" s="177"/>
      <c r="R2" s="177"/>
    </row>
    <row r="3" spans="1:18" s="18" customFormat="1" ht="19.5" customHeight="1">
      <c r="A3" s="846" t="s">
        <v>474</v>
      </c>
      <c r="B3" s="609"/>
      <c r="C3" s="609"/>
      <c r="D3" s="609"/>
      <c r="E3" s="609"/>
      <c r="F3" s="36"/>
      <c r="G3" s="203"/>
      <c r="H3" s="609" t="s">
        <v>528</v>
      </c>
      <c r="I3" s="609"/>
      <c r="J3" s="609"/>
      <c r="K3" s="609"/>
      <c r="L3" s="609"/>
      <c r="M3" s="609"/>
      <c r="N3" s="609"/>
      <c r="O3" s="609"/>
      <c r="P3" s="609"/>
      <c r="Q3" s="177"/>
      <c r="R3" s="177"/>
    </row>
    <row r="4" spans="1:17" s="18" customFormat="1" ht="18" customHeight="1" thickBot="1">
      <c r="A4" s="204"/>
      <c r="B4" s="204"/>
      <c r="C4" s="204"/>
      <c r="D4" s="204"/>
      <c r="E4" s="205" t="s">
        <v>262</v>
      </c>
      <c r="H4" s="206"/>
      <c r="I4" s="207"/>
      <c r="J4" s="207"/>
      <c r="K4" s="207"/>
      <c r="L4" s="207"/>
      <c r="M4" s="207"/>
      <c r="N4" s="207"/>
      <c r="O4" s="847" t="s">
        <v>395</v>
      </c>
      <c r="P4" s="847"/>
      <c r="Q4" s="208"/>
    </row>
    <row r="5" spans="1:16" s="18" customFormat="1" ht="15.75" customHeight="1">
      <c r="A5" s="601" t="s">
        <v>347</v>
      </c>
      <c r="B5" s="560" t="s">
        <v>263</v>
      </c>
      <c r="C5" s="600"/>
      <c r="D5" s="600"/>
      <c r="E5" s="600"/>
      <c r="G5" s="36"/>
      <c r="H5" s="601" t="s">
        <v>264</v>
      </c>
      <c r="I5" s="704"/>
      <c r="J5" s="819" t="s">
        <v>265</v>
      </c>
      <c r="K5" s="704"/>
      <c r="L5" s="849" t="s">
        <v>266</v>
      </c>
      <c r="M5" s="560" t="s">
        <v>160</v>
      </c>
      <c r="N5" s="600"/>
      <c r="O5" s="560" t="s">
        <v>267</v>
      </c>
      <c r="P5" s="600"/>
    </row>
    <row r="6" spans="1:16" s="18" customFormat="1" ht="15.75" customHeight="1">
      <c r="A6" s="659"/>
      <c r="B6" s="842" t="s">
        <v>475</v>
      </c>
      <c r="C6" s="844" t="s">
        <v>161</v>
      </c>
      <c r="D6" s="844" t="s">
        <v>344</v>
      </c>
      <c r="E6" s="845" t="s">
        <v>345</v>
      </c>
      <c r="H6" s="567"/>
      <c r="I6" s="557"/>
      <c r="J6" s="799"/>
      <c r="K6" s="557"/>
      <c r="L6" s="805"/>
      <c r="M6" s="165" t="s">
        <v>162</v>
      </c>
      <c r="N6" s="171" t="s">
        <v>163</v>
      </c>
      <c r="O6" s="165" t="s">
        <v>162</v>
      </c>
      <c r="P6" s="165" t="s">
        <v>163</v>
      </c>
    </row>
    <row r="7" spans="1:16" s="18" customFormat="1" ht="15.75" customHeight="1">
      <c r="A7" s="567"/>
      <c r="B7" s="843"/>
      <c r="C7" s="805"/>
      <c r="D7" s="805"/>
      <c r="E7" s="799"/>
      <c r="H7" s="798" t="s">
        <v>381</v>
      </c>
      <c r="I7" s="796"/>
      <c r="J7" s="845" t="s">
        <v>268</v>
      </c>
      <c r="K7" s="796"/>
      <c r="L7" s="209" t="s">
        <v>269</v>
      </c>
      <c r="M7" s="522">
        <f>SUM(O7,J23,L23,N23)</f>
        <v>27067</v>
      </c>
      <c r="N7" s="457">
        <f aca="true" t="shared" si="0" ref="M7:N18">SUM(P7,K23,M23,O23)</f>
        <v>4538060</v>
      </c>
      <c r="O7" s="523">
        <v>291</v>
      </c>
      <c r="P7" s="523">
        <v>1536146</v>
      </c>
    </row>
    <row r="8" spans="1:16" s="18" customFormat="1" ht="15.75" customHeight="1">
      <c r="A8" s="100" t="s">
        <v>328</v>
      </c>
      <c r="B8" s="211">
        <v>547</v>
      </c>
      <c r="C8" s="212">
        <v>23292686</v>
      </c>
      <c r="D8" s="212">
        <v>3503375</v>
      </c>
      <c r="E8" s="212">
        <v>6989211</v>
      </c>
      <c r="H8" s="609" t="s">
        <v>382</v>
      </c>
      <c r="I8" s="705"/>
      <c r="J8" s="840" t="s">
        <v>268</v>
      </c>
      <c r="K8" s="609"/>
      <c r="L8" s="52" t="s">
        <v>270</v>
      </c>
      <c r="M8" s="524">
        <f t="shared" si="0"/>
        <v>1619</v>
      </c>
      <c r="N8" s="457">
        <f t="shared" si="0"/>
        <v>3888155</v>
      </c>
      <c r="O8" s="457">
        <v>212</v>
      </c>
      <c r="P8" s="457">
        <v>3101388</v>
      </c>
    </row>
    <row r="9" spans="1:16" s="18" customFormat="1" ht="15.75" customHeight="1">
      <c r="A9" s="70">
        <v>14</v>
      </c>
      <c r="B9" s="211">
        <v>584</v>
      </c>
      <c r="C9" s="212">
        <v>23987377</v>
      </c>
      <c r="D9" s="212">
        <v>3839794</v>
      </c>
      <c r="E9" s="212">
        <v>7028178</v>
      </c>
      <c r="H9" s="609" t="s">
        <v>383</v>
      </c>
      <c r="I9" s="705"/>
      <c r="J9" s="840" t="s">
        <v>271</v>
      </c>
      <c r="K9" s="659"/>
      <c r="L9" s="52" t="s">
        <v>272</v>
      </c>
      <c r="M9" s="524">
        <f t="shared" si="0"/>
        <v>3028</v>
      </c>
      <c r="N9" s="457">
        <f t="shared" si="0"/>
        <v>28905</v>
      </c>
      <c r="O9" s="525" t="s">
        <v>554</v>
      </c>
      <c r="P9" s="525" t="s">
        <v>554</v>
      </c>
    </row>
    <row r="10" spans="1:16" s="18" customFormat="1" ht="15.75" customHeight="1">
      <c r="A10" s="70">
        <v>15</v>
      </c>
      <c r="B10" s="211">
        <v>619</v>
      </c>
      <c r="C10" s="212">
        <v>26521039</v>
      </c>
      <c r="D10" s="212">
        <v>4396957</v>
      </c>
      <c r="E10" s="212">
        <v>6993095</v>
      </c>
      <c r="H10" s="609" t="s">
        <v>384</v>
      </c>
      <c r="I10" s="705"/>
      <c r="J10" s="840" t="s">
        <v>271</v>
      </c>
      <c r="K10" s="659"/>
      <c r="L10" s="52" t="s">
        <v>273</v>
      </c>
      <c r="M10" s="524">
        <f t="shared" si="0"/>
        <v>36</v>
      </c>
      <c r="N10" s="457">
        <f t="shared" si="0"/>
        <v>4828</v>
      </c>
      <c r="O10" s="525" t="s">
        <v>554</v>
      </c>
      <c r="P10" s="525" t="s">
        <v>554</v>
      </c>
    </row>
    <row r="11" spans="1:16" s="18" customFormat="1" ht="15.75" customHeight="1">
      <c r="A11" s="70">
        <v>16</v>
      </c>
      <c r="B11" s="211">
        <v>641</v>
      </c>
      <c r="C11" s="212">
        <v>25734352</v>
      </c>
      <c r="D11" s="212">
        <v>4341527</v>
      </c>
      <c r="E11" s="212">
        <v>6706211</v>
      </c>
      <c r="H11" s="609" t="s">
        <v>385</v>
      </c>
      <c r="I11" s="705"/>
      <c r="J11" s="840" t="s">
        <v>271</v>
      </c>
      <c r="K11" s="659"/>
      <c r="L11" s="52" t="s">
        <v>274</v>
      </c>
      <c r="M11" s="524">
        <f t="shared" si="0"/>
        <v>4511</v>
      </c>
      <c r="N11" s="457">
        <f t="shared" si="0"/>
        <v>119255</v>
      </c>
      <c r="O11" s="525" t="s">
        <v>554</v>
      </c>
      <c r="P11" s="525" t="s">
        <v>554</v>
      </c>
    </row>
    <row r="12" spans="1:16" ht="15.75" customHeight="1">
      <c r="A12" s="321">
        <v>17</v>
      </c>
      <c r="B12" s="322">
        <v>649</v>
      </c>
      <c r="C12" s="323">
        <v>28200869</v>
      </c>
      <c r="D12" s="323">
        <v>4541479</v>
      </c>
      <c r="E12" s="323">
        <v>6825379</v>
      </c>
      <c r="H12" s="682" t="s">
        <v>386</v>
      </c>
      <c r="I12" s="669"/>
      <c r="J12" s="668" t="s">
        <v>271</v>
      </c>
      <c r="K12" s="833"/>
      <c r="L12" s="215" t="s">
        <v>275</v>
      </c>
      <c r="M12" s="524">
        <f t="shared" si="0"/>
        <v>25116</v>
      </c>
      <c r="N12" s="457">
        <f t="shared" si="0"/>
        <v>177804</v>
      </c>
      <c r="O12" s="525" t="s">
        <v>554</v>
      </c>
      <c r="P12" s="525" t="s">
        <v>554</v>
      </c>
    </row>
    <row r="13" spans="3:16" ht="15.75" customHeight="1">
      <c r="C13" s="169"/>
      <c r="D13" s="213"/>
      <c r="E13" s="213"/>
      <c r="F13" s="213"/>
      <c r="G13" s="213"/>
      <c r="H13" s="682" t="s">
        <v>387</v>
      </c>
      <c r="I13" s="669"/>
      <c r="J13" s="668" t="s">
        <v>271</v>
      </c>
      <c r="K13" s="833"/>
      <c r="L13" s="215" t="s">
        <v>276</v>
      </c>
      <c r="M13" s="524">
        <f t="shared" si="0"/>
        <v>23</v>
      </c>
      <c r="N13" s="457">
        <f t="shared" si="0"/>
        <v>15709</v>
      </c>
      <c r="O13" s="525" t="s">
        <v>554</v>
      </c>
      <c r="P13" s="525" t="s">
        <v>554</v>
      </c>
    </row>
    <row r="14" spans="3:16" ht="15.75" customHeight="1">
      <c r="C14" s="169"/>
      <c r="D14" s="169"/>
      <c r="E14" s="169"/>
      <c r="F14" s="169"/>
      <c r="G14" s="169"/>
      <c r="H14" s="682" t="s">
        <v>392</v>
      </c>
      <c r="I14" s="669"/>
      <c r="J14" s="668" t="s">
        <v>271</v>
      </c>
      <c r="K14" s="833"/>
      <c r="L14" s="215" t="s">
        <v>277</v>
      </c>
      <c r="M14" s="524">
        <f t="shared" si="0"/>
        <v>10067</v>
      </c>
      <c r="N14" s="457">
        <f t="shared" si="0"/>
        <v>214604</v>
      </c>
      <c r="O14" s="525" t="s">
        <v>554</v>
      </c>
      <c r="P14" s="525" t="s">
        <v>554</v>
      </c>
    </row>
    <row r="15" spans="3:16" ht="15.75" customHeight="1" thickBot="1">
      <c r="C15" s="169"/>
      <c r="D15" s="169"/>
      <c r="E15" s="169"/>
      <c r="F15" s="169"/>
      <c r="G15" s="169"/>
      <c r="H15" s="682" t="s">
        <v>388</v>
      </c>
      <c r="I15" s="669"/>
      <c r="J15" s="668" t="s">
        <v>271</v>
      </c>
      <c r="K15" s="833"/>
      <c r="L15" s="215" t="s">
        <v>278</v>
      </c>
      <c r="M15" s="524">
        <f t="shared" si="0"/>
        <v>11146</v>
      </c>
      <c r="N15" s="457">
        <f t="shared" si="0"/>
        <v>124668</v>
      </c>
      <c r="O15" s="525" t="s">
        <v>554</v>
      </c>
      <c r="P15" s="525" t="s">
        <v>554</v>
      </c>
    </row>
    <row r="16" spans="1:16" ht="15.75" customHeight="1">
      <c r="A16" s="831" t="s">
        <v>249</v>
      </c>
      <c r="B16" s="826" t="s">
        <v>279</v>
      </c>
      <c r="C16" s="827"/>
      <c r="D16" s="827"/>
      <c r="E16" s="827"/>
      <c r="G16" s="213"/>
      <c r="H16" s="682" t="s">
        <v>389</v>
      </c>
      <c r="I16" s="669"/>
      <c r="J16" s="668" t="s">
        <v>271</v>
      </c>
      <c r="K16" s="833"/>
      <c r="L16" s="215" t="s">
        <v>280</v>
      </c>
      <c r="M16" s="524">
        <f t="shared" si="0"/>
        <v>839</v>
      </c>
      <c r="N16" s="457">
        <f t="shared" si="0"/>
        <v>102780</v>
      </c>
      <c r="O16" s="525" t="s">
        <v>554</v>
      </c>
      <c r="P16" s="525" t="s">
        <v>554</v>
      </c>
    </row>
    <row r="17" spans="1:16" ht="15.75" customHeight="1">
      <c r="A17" s="833"/>
      <c r="B17" s="842" t="s">
        <v>475</v>
      </c>
      <c r="C17" s="834" t="s">
        <v>161</v>
      </c>
      <c r="D17" s="834" t="s">
        <v>344</v>
      </c>
      <c r="E17" s="836" t="s">
        <v>345</v>
      </c>
      <c r="G17" s="213"/>
      <c r="H17" s="682" t="s">
        <v>390</v>
      </c>
      <c r="I17" s="669"/>
      <c r="J17" s="668" t="s">
        <v>271</v>
      </c>
      <c r="K17" s="833"/>
      <c r="L17" s="215" t="s">
        <v>281</v>
      </c>
      <c r="M17" s="524">
        <f t="shared" si="0"/>
        <v>270</v>
      </c>
      <c r="N17" s="457">
        <f t="shared" si="0"/>
        <v>5130</v>
      </c>
      <c r="O17" s="525" t="s">
        <v>554</v>
      </c>
      <c r="P17" s="525" t="s">
        <v>554</v>
      </c>
    </row>
    <row r="18" spans="1:16" ht="15.75" customHeight="1">
      <c r="A18" s="706"/>
      <c r="B18" s="843"/>
      <c r="C18" s="835"/>
      <c r="D18" s="835"/>
      <c r="E18" s="837"/>
      <c r="H18" s="706" t="s">
        <v>391</v>
      </c>
      <c r="I18" s="707"/>
      <c r="J18" s="668" t="s">
        <v>271</v>
      </c>
      <c r="K18" s="833"/>
      <c r="L18" s="180" t="s">
        <v>282</v>
      </c>
      <c r="M18" s="526">
        <f t="shared" si="0"/>
        <v>1980</v>
      </c>
      <c r="N18" s="527">
        <f t="shared" si="0"/>
        <v>3059</v>
      </c>
      <c r="O18" s="528" t="s">
        <v>554</v>
      </c>
      <c r="P18" s="528" t="s">
        <v>554</v>
      </c>
    </row>
    <row r="19" spans="1:16" ht="15.75" customHeight="1">
      <c r="A19" s="137" t="s">
        <v>346</v>
      </c>
      <c r="B19" s="217">
        <v>2222</v>
      </c>
      <c r="C19" s="218">
        <v>100867939</v>
      </c>
      <c r="D19" s="218">
        <v>14080009</v>
      </c>
      <c r="E19" s="218">
        <v>13876496</v>
      </c>
      <c r="H19" s="811" t="s">
        <v>283</v>
      </c>
      <c r="I19" s="812"/>
      <c r="J19" s="44"/>
      <c r="K19" s="45"/>
      <c r="L19" s="46"/>
      <c r="M19" s="529">
        <f>SUM(M7:M18)</f>
        <v>85702</v>
      </c>
      <c r="N19" s="530">
        <f>SUM(N7:N18)</f>
        <v>9222957</v>
      </c>
      <c r="O19" s="530">
        <f>SUM(O7:O18)</f>
        <v>503</v>
      </c>
      <c r="P19" s="530">
        <f>SUM(P7:P18)</f>
        <v>4637534</v>
      </c>
    </row>
    <row r="20" spans="1:5" ht="15.75" customHeight="1" thickBot="1">
      <c r="A20" s="121">
        <v>14</v>
      </c>
      <c r="B20" s="217">
        <v>2318</v>
      </c>
      <c r="C20" s="218">
        <v>103444430</v>
      </c>
      <c r="D20" s="218">
        <v>15517461</v>
      </c>
      <c r="E20" s="218">
        <v>15062071</v>
      </c>
    </row>
    <row r="21" spans="1:15" ht="15.75" customHeight="1">
      <c r="A21" s="121">
        <v>15</v>
      </c>
      <c r="B21" s="217">
        <v>2416</v>
      </c>
      <c r="C21" s="218">
        <v>104869025</v>
      </c>
      <c r="D21" s="218">
        <v>15090781</v>
      </c>
      <c r="E21" s="218">
        <v>14627512</v>
      </c>
      <c r="H21" s="831" t="s">
        <v>284</v>
      </c>
      <c r="I21" s="832"/>
      <c r="J21" s="827" t="s">
        <v>164</v>
      </c>
      <c r="K21" s="827"/>
      <c r="L21" s="826" t="s">
        <v>165</v>
      </c>
      <c r="M21" s="841"/>
      <c r="N21" s="826" t="s">
        <v>166</v>
      </c>
      <c r="O21" s="827"/>
    </row>
    <row r="22" spans="1:15" ht="15.75" customHeight="1">
      <c r="A22" s="121">
        <v>16</v>
      </c>
      <c r="B22" s="217">
        <v>2409</v>
      </c>
      <c r="C22" s="218">
        <v>103146452</v>
      </c>
      <c r="D22" s="218">
        <v>14557766</v>
      </c>
      <c r="E22" s="218">
        <v>14072599</v>
      </c>
      <c r="H22" s="706"/>
      <c r="I22" s="707"/>
      <c r="J22" s="136" t="s">
        <v>162</v>
      </c>
      <c r="K22" s="134" t="s">
        <v>167</v>
      </c>
      <c r="L22" s="133" t="s">
        <v>162</v>
      </c>
      <c r="M22" s="180" t="s">
        <v>163</v>
      </c>
      <c r="N22" s="183" t="s">
        <v>162</v>
      </c>
      <c r="O22" s="183" t="s">
        <v>163</v>
      </c>
    </row>
    <row r="23" spans="1:15" ht="15.75" customHeight="1">
      <c r="A23" s="318">
        <v>17</v>
      </c>
      <c r="B23" s="319">
        <v>2473</v>
      </c>
      <c r="C23" s="320">
        <v>101185788</v>
      </c>
      <c r="D23" s="320">
        <v>14479004</v>
      </c>
      <c r="E23" s="320">
        <v>13854484</v>
      </c>
      <c r="H23" s="838" t="s">
        <v>393</v>
      </c>
      <c r="I23" s="839"/>
      <c r="J23" s="106">
        <v>1129</v>
      </c>
      <c r="K23" s="106">
        <v>2248402</v>
      </c>
      <c r="L23" s="106">
        <v>24862</v>
      </c>
      <c r="M23" s="106">
        <v>601120</v>
      </c>
      <c r="N23" s="106">
        <v>785</v>
      </c>
      <c r="O23" s="106">
        <v>152392</v>
      </c>
    </row>
    <row r="24" spans="1:15" ht="15.75" customHeight="1">
      <c r="A24" s="220" t="s">
        <v>156</v>
      </c>
      <c r="D24" s="213"/>
      <c r="E24" s="213"/>
      <c r="F24" s="213"/>
      <c r="G24" s="213"/>
      <c r="H24" s="682" t="s">
        <v>382</v>
      </c>
      <c r="I24" s="669"/>
      <c r="J24" s="106">
        <v>1035</v>
      </c>
      <c r="K24" s="106">
        <v>734289</v>
      </c>
      <c r="L24" s="106">
        <v>41</v>
      </c>
      <c r="M24" s="106">
        <v>7678</v>
      </c>
      <c r="N24" s="106">
        <v>331</v>
      </c>
      <c r="O24" s="106">
        <v>44800</v>
      </c>
    </row>
    <row r="25" spans="8:15" ht="15.75" customHeight="1">
      <c r="H25" s="682" t="s">
        <v>383</v>
      </c>
      <c r="I25" s="669"/>
      <c r="J25" s="117"/>
      <c r="K25" s="117"/>
      <c r="L25" s="106">
        <v>3028</v>
      </c>
      <c r="M25" s="106">
        <v>28905</v>
      </c>
      <c r="N25" s="117"/>
      <c r="O25" s="117"/>
    </row>
    <row r="26" spans="1:15" s="18" customFormat="1" ht="15.75" customHeight="1">
      <c r="A26" s="47"/>
      <c r="B26" s="47"/>
      <c r="C26" s="47"/>
      <c r="D26" s="47"/>
      <c r="E26" s="47"/>
      <c r="F26" s="47"/>
      <c r="G26" s="47"/>
      <c r="H26" s="609" t="s">
        <v>384</v>
      </c>
      <c r="I26" s="705"/>
      <c r="J26" s="140"/>
      <c r="K26" s="140"/>
      <c r="L26" s="55">
        <v>36</v>
      </c>
      <c r="M26" s="55">
        <v>4828</v>
      </c>
      <c r="N26" s="140"/>
      <c r="O26" s="140"/>
    </row>
    <row r="27" spans="8:15" s="18" customFormat="1" ht="15.75" customHeight="1">
      <c r="H27" s="609" t="s">
        <v>385</v>
      </c>
      <c r="I27" s="705"/>
      <c r="J27" s="140"/>
      <c r="K27" s="140"/>
      <c r="L27" s="55">
        <v>4511</v>
      </c>
      <c r="M27" s="55">
        <v>119255</v>
      </c>
      <c r="N27" s="140"/>
      <c r="O27" s="140"/>
    </row>
    <row r="28" spans="8:15" s="18" customFormat="1" ht="15.75" customHeight="1">
      <c r="H28" s="609" t="s">
        <v>386</v>
      </c>
      <c r="I28" s="705"/>
      <c r="J28" s="55">
        <v>252</v>
      </c>
      <c r="K28" s="55">
        <v>36288</v>
      </c>
      <c r="L28" s="55">
        <v>24815</v>
      </c>
      <c r="M28" s="55">
        <v>136483</v>
      </c>
      <c r="N28" s="55">
        <v>49</v>
      </c>
      <c r="O28" s="55">
        <v>5033</v>
      </c>
    </row>
    <row r="29" spans="1:15" s="18" customFormat="1" ht="15.75" customHeight="1">
      <c r="A29" s="658" t="s">
        <v>159</v>
      </c>
      <c r="B29" s="658"/>
      <c r="C29" s="658"/>
      <c r="D29" s="658"/>
      <c r="E29" s="658"/>
      <c r="F29" s="658"/>
      <c r="G29" s="48"/>
      <c r="H29" s="609" t="s">
        <v>387</v>
      </c>
      <c r="I29" s="705"/>
      <c r="J29" s="55">
        <v>1</v>
      </c>
      <c r="K29" s="55">
        <v>199</v>
      </c>
      <c r="L29" s="140"/>
      <c r="M29" s="140"/>
      <c r="N29" s="55">
        <v>22</v>
      </c>
      <c r="O29" s="55">
        <v>15510</v>
      </c>
    </row>
    <row r="30" spans="1:15" s="18" customFormat="1" ht="15.75" customHeight="1">
      <c r="A30" s="609" t="s">
        <v>476</v>
      </c>
      <c r="B30" s="609"/>
      <c r="C30" s="609"/>
      <c r="D30" s="609"/>
      <c r="E30" s="609"/>
      <c r="F30" s="609"/>
      <c r="G30" s="221"/>
      <c r="H30" s="609" t="s">
        <v>394</v>
      </c>
      <c r="I30" s="705"/>
      <c r="J30" s="55">
        <v>66</v>
      </c>
      <c r="K30" s="55">
        <v>17790</v>
      </c>
      <c r="L30" s="55">
        <v>6210</v>
      </c>
      <c r="M30" s="55">
        <v>105000</v>
      </c>
      <c r="N30" s="55">
        <v>3791</v>
      </c>
      <c r="O30" s="55">
        <v>91814</v>
      </c>
    </row>
    <row r="31" spans="2:15" s="18" customFormat="1" ht="15.75" customHeight="1" thickBot="1">
      <c r="B31" s="222"/>
      <c r="C31" s="222"/>
      <c r="D31" s="222"/>
      <c r="E31" s="222"/>
      <c r="F31" s="205" t="s">
        <v>285</v>
      </c>
      <c r="H31" s="609" t="s">
        <v>388</v>
      </c>
      <c r="I31" s="705"/>
      <c r="J31" s="55">
        <v>12</v>
      </c>
      <c r="K31" s="55">
        <v>5880</v>
      </c>
      <c r="L31" s="55">
        <v>11040</v>
      </c>
      <c r="M31" s="55">
        <v>116814</v>
      </c>
      <c r="N31" s="55">
        <v>94</v>
      </c>
      <c r="O31" s="55">
        <v>1974</v>
      </c>
    </row>
    <row r="32" spans="1:15" s="18" customFormat="1" ht="15.75" customHeight="1">
      <c r="A32" s="689" t="s">
        <v>286</v>
      </c>
      <c r="B32" s="560" t="s">
        <v>527</v>
      </c>
      <c r="C32" s="600"/>
      <c r="D32" s="600"/>
      <c r="E32" s="600"/>
      <c r="F32" s="600"/>
      <c r="G32" s="36"/>
      <c r="H32" s="609" t="s">
        <v>389</v>
      </c>
      <c r="I32" s="705"/>
      <c r="J32" s="55">
        <v>272</v>
      </c>
      <c r="K32" s="55">
        <v>94606</v>
      </c>
      <c r="L32" s="55">
        <v>508</v>
      </c>
      <c r="M32" s="55">
        <v>6570</v>
      </c>
      <c r="N32" s="55">
        <v>59</v>
      </c>
      <c r="O32" s="55">
        <v>1604</v>
      </c>
    </row>
    <row r="33" spans="1:15" s="18" customFormat="1" ht="15.75" customHeight="1">
      <c r="A33" s="582"/>
      <c r="B33" s="298" t="s">
        <v>349</v>
      </c>
      <c r="C33" s="830" t="s">
        <v>287</v>
      </c>
      <c r="D33" s="563" t="s">
        <v>378</v>
      </c>
      <c r="E33" s="574"/>
      <c r="F33" s="574"/>
      <c r="H33" s="609" t="s">
        <v>390</v>
      </c>
      <c r="I33" s="705"/>
      <c r="J33" s="55">
        <v>270</v>
      </c>
      <c r="K33" s="55">
        <v>5130</v>
      </c>
      <c r="L33" s="140"/>
      <c r="M33" s="140"/>
      <c r="N33" s="140"/>
      <c r="O33" s="140"/>
    </row>
    <row r="34" spans="1:15" s="18" customFormat="1" ht="15.75" customHeight="1">
      <c r="A34" s="583"/>
      <c r="B34" s="81" t="s">
        <v>168</v>
      </c>
      <c r="C34" s="794"/>
      <c r="D34" s="81" t="s">
        <v>169</v>
      </c>
      <c r="E34" s="164" t="s">
        <v>170</v>
      </c>
      <c r="F34" s="81" t="s">
        <v>171</v>
      </c>
      <c r="H34" s="567" t="s">
        <v>391</v>
      </c>
      <c r="I34" s="557"/>
      <c r="J34" s="140"/>
      <c r="K34" s="140"/>
      <c r="L34" s="140">
        <v>1980</v>
      </c>
      <c r="M34" s="140">
        <v>3059</v>
      </c>
      <c r="N34" s="140"/>
      <c r="O34" s="140"/>
    </row>
    <row r="35" spans="1:15" ht="15.75" customHeight="1">
      <c r="A35" s="100" t="s">
        <v>328</v>
      </c>
      <c r="B35" s="223">
        <v>1195.9</v>
      </c>
      <c r="C35" s="224">
        <v>1175</v>
      </c>
      <c r="D35" s="224">
        <v>595453</v>
      </c>
      <c r="E35" s="224">
        <v>569579</v>
      </c>
      <c r="F35" s="224">
        <v>25874</v>
      </c>
      <c r="G35" s="18"/>
      <c r="H35" s="811" t="s">
        <v>529</v>
      </c>
      <c r="I35" s="812"/>
      <c r="J35" s="531">
        <f aca="true" t="shared" si="1" ref="J35:O35">SUM(J23:J34)</f>
        <v>3037</v>
      </c>
      <c r="K35" s="531">
        <f t="shared" si="1"/>
        <v>3142584</v>
      </c>
      <c r="L35" s="531">
        <f t="shared" si="1"/>
        <v>77031</v>
      </c>
      <c r="M35" s="531">
        <f t="shared" si="1"/>
        <v>1129712</v>
      </c>
      <c r="N35" s="531">
        <f t="shared" si="1"/>
        <v>5131</v>
      </c>
      <c r="O35" s="531">
        <f t="shared" si="1"/>
        <v>313127</v>
      </c>
    </row>
    <row r="36" spans="1:11" ht="15.75" customHeight="1">
      <c r="A36" s="121">
        <v>14</v>
      </c>
      <c r="B36" s="225">
        <v>448.3</v>
      </c>
      <c r="C36" s="115">
        <v>964</v>
      </c>
      <c r="D36" s="115">
        <v>529243</v>
      </c>
      <c r="E36" s="115">
        <v>510466</v>
      </c>
      <c r="F36" s="115">
        <v>18777</v>
      </c>
      <c r="H36" s="220" t="s">
        <v>353</v>
      </c>
      <c r="I36" s="220"/>
      <c r="J36" s="169"/>
      <c r="K36" s="169"/>
    </row>
    <row r="37" spans="1:16" ht="15.75" customHeight="1">
      <c r="A37" s="226">
        <v>15</v>
      </c>
      <c r="B37" s="227">
        <v>458.3</v>
      </c>
      <c r="C37" s="115">
        <v>894</v>
      </c>
      <c r="D37" s="115">
        <v>511799</v>
      </c>
      <c r="E37" s="115">
        <v>498430</v>
      </c>
      <c r="F37" s="115">
        <v>13369</v>
      </c>
      <c r="H37" s="169" t="s">
        <v>172</v>
      </c>
      <c r="I37" s="213"/>
      <c r="J37" s="213"/>
      <c r="K37" s="213"/>
      <c r="L37" s="213"/>
      <c r="M37" s="213"/>
      <c r="N37" s="213"/>
      <c r="O37" s="213"/>
      <c r="P37" s="213"/>
    </row>
    <row r="38" spans="1:6" ht="15.75" customHeight="1">
      <c r="A38" s="226">
        <v>16</v>
      </c>
      <c r="B38" s="227">
        <v>459.5</v>
      </c>
      <c r="C38" s="115">
        <v>868</v>
      </c>
      <c r="D38" s="115">
        <v>750075</v>
      </c>
      <c r="E38" s="115">
        <v>737828</v>
      </c>
      <c r="F38" s="115">
        <v>12247</v>
      </c>
    </row>
    <row r="39" spans="1:16" s="18" customFormat="1" ht="15.75" customHeight="1">
      <c r="A39" s="293">
        <v>17</v>
      </c>
      <c r="B39" s="520">
        <f>SUM(B41:B42)</f>
        <v>459.5</v>
      </c>
      <c r="C39" s="9">
        <f>SUM(C41:C42)</f>
        <v>775</v>
      </c>
      <c r="D39" s="9">
        <f>SUM(D41:D42)</f>
        <v>780275</v>
      </c>
      <c r="E39" s="9">
        <f>SUM(E41:E42)</f>
        <v>766793</v>
      </c>
      <c r="F39" s="9">
        <f>SUM(F41:F42)</f>
        <v>13482</v>
      </c>
      <c r="G39" s="111"/>
      <c r="H39" s="695" t="s">
        <v>288</v>
      </c>
      <c r="I39" s="695"/>
      <c r="J39" s="695"/>
      <c r="K39" s="695"/>
      <c r="L39" s="695"/>
      <c r="M39" s="695"/>
      <c r="N39" s="695"/>
      <c r="O39" s="695"/>
      <c r="P39" s="695"/>
    </row>
    <row r="40" spans="1:16" s="18" customFormat="1" ht="15.75" customHeight="1">
      <c r="A40" s="39"/>
      <c r="B40" s="228"/>
      <c r="C40" s="36"/>
      <c r="D40" s="36"/>
      <c r="E40" s="36"/>
      <c r="F40" s="36"/>
      <c r="H40" s="609" t="s">
        <v>530</v>
      </c>
      <c r="I40" s="609"/>
      <c r="J40" s="609"/>
      <c r="K40" s="609"/>
      <c r="L40" s="609"/>
      <c r="M40" s="609"/>
      <c r="N40" s="609"/>
      <c r="O40" s="609"/>
      <c r="P40" s="609"/>
    </row>
    <row r="41" spans="1:16" s="18" customFormat="1" ht="15.75" customHeight="1" thickBot="1">
      <c r="A41" s="229" t="s">
        <v>289</v>
      </c>
      <c r="B41" s="417">
        <v>459.5</v>
      </c>
      <c r="C41" s="55">
        <v>775</v>
      </c>
      <c r="D41" s="457">
        <f>SUM(E41:F41)</f>
        <v>780275</v>
      </c>
      <c r="E41" s="409">
        <v>766793</v>
      </c>
      <c r="F41" s="409">
        <v>13482</v>
      </c>
      <c r="O41" s="847" t="s">
        <v>395</v>
      </c>
      <c r="P41" s="847"/>
    </row>
    <row r="42" spans="1:16" s="18" customFormat="1" ht="15.75" customHeight="1">
      <c r="A42" s="397" t="s">
        <v>290</v>
      </c>
      <c r="B42" s="418" t="s">
        <v>291</v>
      </c>
      <c r="C42" s="419" t="s">
        <v>6</v>
      </c>
      <c r="D42" s="419" t="s">
        <v>6</v>
      </c>
      <c r="E42" s="419" t="s">
        <v>6</v>
      </c>
      <c r="F42" s="419" t="s">
        <v>6</v>
      </c>
      <c r="H42" s="704" t="s">
        <v>534</v>
      </c>
      <c r="I42" s="819" t="s">
        <v>173</v>
      </c>
      <c r="J42" s="704"/>
      <c r="K42" s="819" t="s">
        <v>355</v>
      </c>
      <c r="L42" s="704"/>
      <c r="M42" s="560" t="s">
        <v>479</v>
      </c>
      <c r="N42" s="600"/>
      <c r="O42" s="600"/>
      <c r="P42" s="600"/>
    </row>
    <row r="43" spans="1:16" s="18" customFormat="1" ht="15.75" customHeight="1">
      <c r="A43" s="39"/>
      <c r="B43" s="39"/>
      <c r="C43" s="39"/>
      <c r="D43" s="39"/>
      <c r="E43" s="39"/>
      <c r="F43" s="39"/>
      <c r="G43" s="39"/>
      <c r="H43" s="705"/>
      <c r="I43" s="799"/>
      <c r="J43" s="557"/>
      <c r="K43" s="799" t="s">
        <v>356</v>
      </c>
      <c r="L43" s="557"/>
      <c r="M43" s="828" t="s">
        <v>531</v>
      </c>
      <c r="N43" s="829"/>
      <c r="O43" s="817" t="s">
        <v>532</v>
      </c>
      <c r="P43" s="818"/>
    </row>
    <row r="44" spans="1:16" s="18" customFormat="1" ht="15.75" customHeight="1">
      <c r="A44" s="39"/>
      <c r="B44" s="39"/>
      <c r="C44" s="39"/>
      <c r="D44" s="39"/>
      <c r="E44" s="39"/>
      <c r="F44" s="39"/>
      <c r="G44" s="39"/>
      <c r="H44" s="557"/>
      <c r="I44" s="81" t="s">
        <v>162</v>
      </c>
      <c r="J44" s="230" t="s">
        <v>163</v>
      </c>
      <c r="K44" s="81" t="s">
        <v>162</v>
      </c>
      <c r="L44" s="230" t="s">
        <v>163</v>
      </c>
      <c r="M44" s="165" t="s">
        <v>162</v>
      </c>
      <c r="N44" s="230" t="s">
        <v>163</v>
      </c>
      <c r="O44" s="82" t="s">
        <v>162</v>
      </c>
      <c r="P44" s="81" t="s">
        <v>163</v>
      </c>
    </row>
    <row r="45" spans="1:16" ht="15.75" customHeight="1">
      <c r="A45" s="39"/>
      <c r="B45" s="39"/>
      <c r="C45" s="39"/>
      <c r="D45" s="39"/>
      <c r="E45" s="39"/>
      <c r="F45" s="39"/>
      <c r="G45" s="39"/>
      <c r="H45" s="532" t="s">
        <v>535</v>
      </c>
      <c r="I45" s="533">
        <f>SUM(K45,M45,O45)</f>
        <v>144</v>
      </c>
      <c r="J45" s="49" t="s">
        <v>292</v>
      </c>
      <c r="K45" s="50">
        <v>86</v>
      </c>
      <c r="L45" s="49" t="s">
        <v>292</v>
      </c>
      <c r="M45" s="28">
        <v>58</v>
      </c>
      <c r="N45" s="51">
        <v>8116</v>
      </c>
      <c r="O45" s="14" t="s">
        <v>293</v>
      </c>
      <c r="P45" s="14" t="s">
        <v>293</v>
      </c>
    </row>
    <row r="46" spans="1:16" ht="15.75" customHeight="1" thickBot="1">
      <c r="A46" s="231"/>
      <c r="B46" s="231"/>
      <c r="C46" s="231"/>
      <c r="D46" s="231"/>
      <c r="E46" s="231"/>
      <c r="F46" s="231"/>
      <c r="G46" s="169"/>
      <c r="H46" s="232"/>
      <c r="I46" s="215"/>
      <c r="J46" s="233"/>
      <c r="K46" s="213"/>
      <c r="L46" s="233"/>
      <c r="M46" s="53"/>
      <c r="N46" s="54"/>
      <c r="O46" s="233"/>
      <c r="P46" s="233"/>
    </row>
    <row r="47" spans="1:16" ht="15.75" customHeight="1">
      <c r="A47" s="820" t="s">
        <v>380</v>
      </c>
      <c r="B47" s="826" t="s">
        <v>478</v>
      </c>
      <c r="C47" s="827"/>
      <c r="D47" s="827"/>
      <c r="E47" s="827"/>
      <c r="F47" s="827"/>
      <c r="G47" s="213"/>
      <c r="H47" s="214" t="s">
        <v>536</v>
      </c>
      <c r="I47" s="234" t="s">
        <v>294</v>
      </c>
      <c r="J47" s="234" t="s">
        <v>294</v>
      </c>
      <c r="K47" s="234" t="s">
        <v>294</v>
      </c>
      <c r="L47" s="234" t="s">
        <v>294</v>
      </c>
      <c r="M47" s="106">
        <v>58</v>
      </c>
      <c r="N47" s="235">
        <v>8116</v>
      </c>
      <c r="O47" s="236" t="s">
        <v>295</v>
      </c>
      <c r="P47" s="236" t="s">
        <v>295</v>
      </c>
    </row>
    <row r="48" spans="1:16" ht="15.75" customHeight="1">
      <c r="A48" s="821"/>
      <c r="B48" s="297" t="s">
        <v>349</v>
      </c>
      <c r="C48" s="823" t="s">
        <v>296</v>
      </c>
      <c r="D48" s="824" t="s">
        <v>379</v>
      </c>
      <c r="E48" s="825"/>
      <c r="F48" s="825"/>
      <c r="G48" s="213"/>
      <c r="H48" s="214" t="s">
        <v>537</v>
      </c>
      <c r="I48" s="237" t="s">
        <v>297</v>
      </c>
      <c r="J48" s="237" t="s">
        <v>297</v>
      </c>
      <c r="K48" s="237" t="s">
        <v>297</v>
      </c>
      <c r="L48" s="237" t="s">
        <v>297</v>
      </c>
      <c r="M48" s="125" t="s">
        <v>298</v>
      </c>
      <c r="N48" s="125" t="s">
        <v>298</v>
      </c>
      <c r="O48" s="125" t="s">
        <v>298</v>
      </c>
      <c r="P48" s="125" t="s">
        <v>298</v>
      </c>
    </row>
    <row r="49" spans="1:13" ht="15.75" customHeight="1">
      <c r="A49" s="822"/>
      <c r="B49" s="135" t="s">
        <v>168</v>
      </c>
      <c r="C49" s="685"/>
      <c r="D49" s="135" t="s">
        <v>299</v>
      </c>
      <c r="E49" s="133" t="s">
        <v>170</v>
      </c>
      <c r="F49" s="135" t="s">
        <v>171</v>
      </c>
      <c r="G49" s="213"/>
      <c r="H49" s="220" t="s">
        <v>354</v>
      </c>
      <c r="I49" s="169"/>
      <c r="J49" s="169"/>
      <c r="K49" s="169"/>
      <c r="L49" s="169"/>
      <c r="M49" s="169"/>
    </row>
    <row r="50" spans="1:8" ht="15.75" customHeight="1">
      <c r="A50" s="137" t="s">
        <v>348</v>
      </c>
      <c r="B50" s="225">
        <v>5242.4</v>
      </c>
      <c r="C50" s="115">
        <v>37242</v>
      </c>
      <c r="D50" s="115">
        <v>9332031</v>
      </c>
      <c r="E50" s="115">
        <v>8904179</v>
      </c>
      <c r="F50" s="115">
        <v>427852</v>
      </c>
      <c r="G50" s="169"/>
      <c r="H50" s="169" t="s">
        <v>174</v>
      </c>
    </row>
    <row r="51" spans="1:7" ht="15.75" customHeight="1">
      <c r="A51" s="121">
        <v>14</v>
      </c>
      <c r="B51" s="225">
        <v>5109.2</v>
      </c>
      <c r="C51" s="115">
        <v>35638</v>
      </c>
      <c r="D51" s="115">
        <v>9138608</v>
      </c>
      <c r="E51" s="115">
        <v>8729052</v>
      </c>
      <c r="F51" s="115">
        <v>409556</v>
      </c>
      <c r="G51" s="169"/>
    </row>
    <row r="52" spans="1:7" ht="15.75" customHeight="1">
      <c r="A52" s="121">
        <v>15</v>
      </c>
      <c r="B52" s="225">
        <v>5983.4</v>
      </c>
      <c r="C52" s="115">
        <v>34087</v>
      </c>
      <c r="D52" s="115">
        <v>8599604</v>
      </c>
      <c r="E52" s="115">
        <v>8080121</v>
      </c>
      <c r="F52" s="115">
        <v>519483</v>
      </c>
      <c r="G52" s="106"/>
    </row>
    <row r="53" spans="1:16" s="18" customFormat="1" ht="15.75" customHeight="1">
      <c r="A53" s="121">
        <v>16</v>
      </c>
      <c r="B53" s="238">
        <v>6117.79</v>
      </c>
      <c r="C53" s="7">
        <v>31440</v>
      </c>
      <c r="D53" s="7">
        <v>7777395</v>
      </c>
      <c r="E53" s="7">
        <v>6821397</v>
      </c>
      <c r="F53" s="7">
        <v>955998</v>
      </c>
      <c r="G53" s="55"/>
      <c r="H53" s="695" t="s">
        <v>288</v>
      </c>
      <c r="I53" s="695"/>
      <c r="J53" s="695"/>
      <c r="K53" s="695"/>
      <c r="L53" s="695"/>
      <c r="M53" s="695"/>
      <c r="N53" s="695"/>
      <c r="O53" s="695"/>
      <c r="P53" s="695"/>
    </row>
    <row r="54" spans="1:16" s="18" customFormat="1" ht="15.75" customHeight="1">
      <c r="A54" s="318">
        <v>17</v>
      </c>
      <c r="B54" s="521">
        <f>SUM(B56:B58)</f>
        <v>6104.4</v>
      </c>
      <c r="C54" s="9">
        <f>SUM(C56:C58)</f>
        <v>34891</v>
      </c>
      <c r="D54" s="9">
        <f>SUM(D56:D58)</f>
        <v>7851773</v>
      </c>
      <c r="E54" s="9">
        <f>SUM(E56:E58)</f>
        <v>6967701</v>
      </c>
      <c r="F54" s="9">
        <f>SUM(F56:F58)</f>
        <v>884072</v>
      </c>
      <c r="G54" s="10"/>
      <c r="H54" s="609" t="s">
        <v>533</v>
      </c>
      <c r="I54" s="609"/>
      <c r="J54" s="609"/>
      <c r="K54" s="609"/>
      <c r="L54" s="609"/>
      <c r="M54" s="609"/>
      <c r="N54" s="609"/>
      <c r="O54" s="609"/>
      <c r="P54" s="609"/>
    </row>
    <row r="55" spans="1:16" s="18" customFormat="1" ht="15.75" customHeight="1" thickBot="1">
      <c r="A55" s="24"/>
      <c r="G55" s="36"/>
      <c r="O55" s="848" t="s">
        <v>175</v>
      </c>
      <c r="P55" s="848"/>
    </row>
    <row r="56" spans="1:17" s="18" customFormat="1" ht="15.75" customHeight="1">
      <c r="A56" s="239" t="s">
        <v>300</v>
      </c>
      <c r="B56" s="240">
        <v>2668.8</v>
      </c>
      <c r="C56" s="55">
        <v>11991</v>
      </c>
      <c r="D56" s="55">
        <v>4028471</v>
      </c>
      <c r="E56" s="55">
        <v>3449907</v>
      </c>
      <c r="F56" s="55">
        <v>578563</v>
      </c>
      <c r="G56" s="140"/>
      <c r="H56" s="704" t="s">
        <v>176</v>
      </c>
      <c r="I56" s="560" t="s">
        <v>177</v>
      </c>
      <c r="J56" s="600"/>
      <c r="K56" s="600"/>
      <c r="L56" s="600"/>
      <c r="M56" s="600"/>
      <c r="N56" s="600"/>
      <c r="O56" s="600"/>
      <c r="P56" s="600"/>
      <c r="Q56" s="39"/>
    </row>
    <row r="57" spans="1:17" s="18" customFormat="1" ht="15.75" customHeight="1">
      <c r="A57" s="241" t="s">
        <v>301</v>
      </c>
      <c r="B57" s="223">
        <v>65.5</v>
      </c>
      <c r="C57" s="55">
        <v>262</v>
      </c>
      <c r="D57" s="457">
        <f>SUM(E57:F57)</f>
        <v>64450</v>
      </c>
      <c r="E57" s="55">
        <v>62999</v>
      </c>
      <c r="F57" s="55">
        <v>1451</v>
      </c>
      <c r="G57" s="140"/>
      <c r="H57" s="557"/>
      <c r="I57" s="813" t="s">
        <v>178</v>
      </c>
      <c r="J57" s="799"/>
      <c r="K57" s="815" t="s">
        <v>179</v>
      </c>
      <c r="L57" s="816"/>
      <c r="M57" s="799" t="s">
        <v>180</v>
      </c>
      <c r="N57" s="557"/>
      <c r="O57" s="563" t="s">
        <v>181</v>
      </c>
      <c r="P57" s="814"/>
      <c r="Q57" s="39"/>
    </row>
    <row r="58" spans="1:17" s="18" customFormat="1" ht="15.75" customHeight="1">
      <c r="A58" s="420" t="s">
        <v>182</v>
      </c>
      <c r="B58" s="242">
        <v>3370.1</v>
      </c>
      <c r="C58" s="243">
        <v>22638</v>
      </c>
      <c r="D58" s="243">
        <v>3758852</v>
      </c>
      <c r="E58" s="243">
        <v>3454795</v>
      </c>
      <c r="F58" s="243">
        <v>304058</v>
      </c>
      <c r="G58" s="244"/>
      <c r="H58" s="147" t="s">
        <v>357</v>
      </c>
      <c r="I58" s="244"/>
      <c r="J58" s="534">
        <f>SUM(L58,N58,P58)</f>
        <v>124202</v>
      </c>
      <c r="K58" s="19"/>
      <c r="L58" s="240">
        <v>10824</v>
      </c>
      <c r="M58" s="245"/>
      <c r="N58" s="240">
        <v>110814</v>
      </c>
      <c r="P58" s="246">
        <v>2564</v>
      </c>
      <c r="Q58" s="39"/>
    </row>
    <row r="59" spans="1:17" s="18" customFormat="1" ht="15.75" customHeight="1">
      <c r="A59" s="247" t="s">
        <v>350</v>
      </c>
      <c r="B59" s="247"/>
      <c r="C59" s="247"/>
      <c r="D59" s="247"/>
      <c r="E59" s="247"/>
      <c r="F59" s="247"/>
      <c r="G59" s="39"/>
      <c r="H59" s="70">
        <v>16</v>
      </c>
      <c r="I59" s="59"/>
      <c r="J59" s="535">
        <f>SUM(L59,N59,P59)</f>
        <v>109110</v>
      </c>
      <c r="K59" s="19"/>
      <c r="L59" s="240">
        <v>10523</v>
      </c>
      <c r="M59" s="60"/>
      <c r="N59" s="240">
        <v>95630</v>
      </c>
      <c r="P59" s="240">
        <v>2957</v>
      </c>
      <c r="Q59" s="39"/>
    </row>
    <row r="60" spans="1:17" ht="15.75" customHeight="1">
      <c r="A60" s="39" t="s">
        <v>351</v>
      </c>
      <c r="B60" s="39"/>
      <c r="C60" s="39"/>
      <c r="D60" s="39"/>
      <c r="E60" s="39"/>
      <c r="F60" s="39"/>
      <c r="G60" s="39"/>
      <c r="H60" s="321">
        <v>17</v>
      </c>
      <c r="I60" s="30"/>
      <c r="J60" s="324">
        <f>SUM(L60,N60,P60)</f>
        <v>98349</v>
      </c>
      <c r="K60" s="324"/>
      <c r="L60" s="325">
        <v>9595</v>
      </c>
      <c r="M60" s="61"/>
      <c r="N60" s="325">
        <v>84992</v>
      </c>
      <c r="O60" s="20"/>
      <c r="P60" s="326">
        <v>3762</v>
      </c>
      <c r="Q60" s="169"/>
    </row>
    <row r="61" spans="1:16" ht="15" customHeight="1">
      <c r="A61" s="111" t="s">
        <v>352</v>
      </c>
      <c r="G61" s="169"/>
      <c r="H61" s="120" t="s">
        <v>358</v>
      </c>
      <c r="I61" s="62"/>
      <c r="J61" s="63"/>
      <c r="K61" s="64"/>
      <c r="L61" s="65"/>
      <c r="M61" s="64"/>
      <c r="N61" s="168"/>
      <c r="O61" s="64"/>
      <c r="P61" s="66"/>
    </row>
    <row r="62" spans="1:16" ht="15" customHeight="1">
      <c r="A62" s="169" t="s">
        <v>477</v>
      </c>
      <c r="B62" s="169"/>
      <c r="C62" s="169"/>
      <c r="D62" s="169"/>
      <c r="E62" s="169"/>
      <c r="F62" s="169"/>
      <c r="H62" s="169" t="s">
        <v>183</v>
      </c>
      <c r="I62" s="59"/>
      <c r="J62" s="19"/>
      <c r="K62" s="240"/>
      <c r="L62" s="61"/>
      <c r="M62" s="5"/>
      <c r="N62" s="169"/>
      <c r="O62" s="5"/>
      <c r="P62" s="66"/>
    </row>
    <row r="63" spans="10:16" ht="14.25">
      <c r="J63" s="169"/>
      <c r="K63" s="169"/>
      <c r="M63" s="169"/>
      <c r="N63" s="169"/>
      <c r="O63" s="169"/>
      <c r="P63" s="169"/>
    </row>
  </sheetData>
  <sheetProtection/>
  <mergeCells count="93">
    <mergeCell ref="O55:P55"/>
    <mergeCell ref="A5:A7"/>
    <mergeCell ref="B5:E5"/>
    <mergeCell ref="H5:I6"/>
    <mergeCell ref="J5:K6"/>
    <mergeCell ref="L5:L6"/>
    <mergeCell ref="M5:N5"/>
    <mergeCell ref="O5:P5"/>
    <mergeCell ref="B6:B7"/>
    <mergeCell ref="C6:C7"/>
    <mergeCell ref="A2:E2"/>
    <mergeCell ref="H2:P2"/>
    <mergeCell ref="A3:E3"/>
    <mergeCell ref="H3:P3"/>
    <mergeCell ref="O4:P4"/>
    <mergeCell ref="O41:P41"/>
    <mergeCell ref="H7:I7"/>
    <mergeCell ref="J7:K7"/>
    <mergeCell ref="H9:I9"/>
    <mergeCell ref="J9:K9"/>
    <mergeCell ref="D6:D7"/>
    <mergeCell ref="E6:E7"/>
    <mergeCell ref="H12:I12"/>
    <mergeCell ref="J12:K12"/>
    <mergeCell ref="H8:I8"/>
    <mergeCell ref="J8:K8"/>
    <mergeCell ref="H10:I10"/>
    <mergeCell ref="J10:K10"/>
    <mergeCell ref="H11:I11"/>
    <mergeCell ref="J11:K11"/>
    <mergeCell ref="L21:M21"/>
    <mergeCell ref="A16:A18"/>
    <mergeCell ref="B16:E16"/>
    <mergeCell ref="H16:I16"/>
    <mergeCell ref="J16:K16"/>
    <mergeCell ref="B17:B18"/>
    <mergeCell ref="C17:C18"/>
    <mergeCell ref="D17:D18"/>
    <mergeCell ref="E17:E18"/>
    <mergeCell ref="N21:O21"/>
    <mergeCell ref="H24:I24"/>
    <mergeCell ref="H23:I23"/>
    <mergeCell ref="H18:I18"/>
    <mergeCell ref="J18:K18"/>
    <mergeCell ref="J21:K21"/>
    <mergeCell ref="H13:I13"/>
    <mergeCell ref="J13:K13"/>
    <mergeCell ref="H14:I14"/>
    <mergeCell ref="J14:K14"/>
    <mergeCell ref="H17:I17"/>
    <mergeCell ref="J17:K17"/>
    <mergeCell ref="H15:I15"/>
    <mergeCell ref="J15:K15"/>
    <mergeCell ref="A29:F29"/>
    <mergeCell ref="H29:I29"/>
    <mergeCell ref="H19:I19"/>
    <mergeCell ref="H21:I22"/>
    <mergeCell ref="H25:I25"/>
    <mergeCell ref="H26:I26"/>
    <mergeCell ref="H27:I27"/>
    <mergeCell ref="H28:I28"/>
    <mergeCell ref="A30:F30"/>
    <mergeCell ref="H31:I31"/>
    <mergeCell ref="H30:I30"/>
    <mergeCell ref="A32:A34"/>
    <mergeCell ref="C33:C34"/>
    <mergeCell ref="D33:F33"/>
    <mergeCell ref="H33:I33"/>
    <mergeCell ref="H34:I34"/>
    <mergeCell ref="B32:F32"/>
    <mergeCell ref="H32:I32"/>
    <mergeCell ref="A47:A49"/>
    <mergeCell ref="C48:C49"/>
    <mergeCell ref="D48:F48"/>
    <mergeCell ref="B47:F47"/>
    <mergeCell ref="H54:P54"/>
    <mergeCell ref="M43:N43"/>
    <mergeCell ref="M42:P42"/>
    <mergeCell ref="O43:P43"/>
    <mergeCell ref="H42:H44"/>
    <mergeCell ref="I42:J43"/>
    <mergeCell ref="K42:L42"/>
    <mergeCell ref="K43:L43"/>
    <mergeCell ref="H39:P39"/>
    <mergeCell ref="H40:P40"/>
    <mergeCell ref="H53:P53"/>
    <mergeCell ref="H35:I35"/>
    <mergeCell ref="H56:H57"/>
    <mergeCell ref="I57:J57"/>
    <mergeCell ref="M57:N57"/>
    <mergeCell ref="O57:P57"/>
    <mergeCell ref="K57:L57"/>
    <mergeCell ref="I56:P56"/>
  </mergeCells>
  <printOptions/>
  <pageMargins left="1.3779527559055118" right="0" top="0.984251968503937" bottom="0.984251968503937" header="0.5118110236220472" footer="0.5118110236220472"/>
  <pageSetup fitToHeight="1" fitToWidth="1" horizontalDpi="300" verticalDpi="300" orientation="landscape" paperSize="8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16.09765625" style="111" customWidth="1"/>
    <col min="2" max="2" width="12.59765625" style="111" customWidth="1"/>
    <col min="3" max="3" width="16.5" style="111" bestFit="1" customWidth="1"/>
    <col min="4" max="4" width="12.59765625" style="111" customWidth="1"/>
    <col min="5" max="5" width="15" style="111" customWidth="1"/>
    <col min="6" max="6" width="12.59765625" style="111" customWidth="1"/>
    <col min="7" max="7" width="16.5" style="111" bestFit="1" customWidth="1"/>
    <col min="8" max="8" width="12.59765625" style="111" customWidth="1"/>
    <col min="9" max="9" width="16.5" style="111" bestFit="1" customWidth="1"/>
    <col min="10" max="12" width="12.59765625" style="111" customWidth="1"/>
    <col min="13" max="13" width="15.09765625" style="111" bestFit="1" customWidth="1"/>
    <col min="14" max="14" width="12.59765625" style="111" customWidth="1"/>
    <col min="15" max="15" width="18.8984375" style="111" bestFit="1" customWidth="1"/>
    <col min="16" max="16" width="11.69921875" style="111" bestFit="1" customWidth="1"/>
    <col min="17" max="17" width="12.59765625" style="111" customWidth="1"/>
    <col min="18" max="16384" width="10.59765625" style="111" customWidth="1"/>
  </cols>
  <sheetData>
    <row r="1" spans="1:15" s="31" customFormat="1" ht="19.5" customHeight="1">
      <c r="A1" s="11" t="s">
        <v>184</v>
      </c>
      <c r="O1" s="12" t="s">
        <v>185</v>
      </c>
    </row>
    <row r="2" spans="1:15" s="18" customFormat="1" ht="19.5" customHeight="1">
      <c r="A2" s="599" t="s">
        <v>323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</row>
    <row r="3" spans="2:13" s="18" customFormat="1" ht="18" customHeight="1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855" t="s">
        <v>324</v>
      </c>
      <c r="M3" s="855"/>
    </row>
    <row r="4" spans="1:13" s="18" customFormat="1" ht="16.5" customHeight="1">
      <c r="A4" s="581" t="s">
        <v>359</v>
      </c>
      <c r="B4" s="590" t="s">
        <v>186</v>
      </c>
      <c r="C4" s="807"/>
      <c r="D4" s="590" t="s">
        <v>187</v>
      </c>
      <c r="E4" s="807"/>
      <c r="F4" s="590" t="s">
        <v>188</v>
      </c>
      <c r="G4" s="807"/>
      <c r="H4" s="590" t="s">
        <v>189</v>
      </c>
      <c r="I4" s="807"/>
      <c r="J4" s="590" t="s">
        <v>190</v>
      </c>
      <c r="K4" s="807"/>
      <c r="L4" s="590" t="s">
        <v>191</v>
      </c>
      <c r="M4" s="806"/>
    </row>
    <row r="5" spans="1:13" s="18" customFormat="1" ht="16.5" customHeight="1">
      <c r="A5" s="583"/>
      <c r="B5" s="99" t="s">
        <v>192</v>
      </c>
      <c r="C5" s="99" t="s">
        <v>193</v>
      </c>
      <c r="D5" s="99" t="s">
        <v>192</v>
      </c>
      <c r="E5" s="99" t="s">
        <v>193</v>
      </c>
      <c r="F5" s="99" t="s">
        <v>192</v>
      </c>
      <c r="G5" s="99" t="s">
        <v>193</v>
      </c>
      <c r="H5" s="99" t="s">
        <v>192</v>
      </c>
      <c r="I5" s="99" t="s">
        <v>193</v>
      </c>
      <c r="J5" s="99" t="s">
        <v>192</v>
      </c>
      <c r="K5" s="99" t="s">
        <v>193</v>
      </c>
      <c r="L5" s="99" t="s">
        <v>192</v>
      </c>
      <c r="M5" s="89" t="s">
        <v>193</v>
      </c>
    </row>
    <row r="6" spans="1:13" s="18" customFormat="1" ht="16.5" customHeight="1">
      <c r="A6" s="100" t="s">
        <v>360</v>
      </c>
      <c r="B6" s="68">
        <v>799573</v>
      </c>
      <c r="C6" s="55">
        <v>218954431</v>
      </c>
      <c r="D6" s="55">
        <v>798587</v>
      </c>
      <c r="E6" s="55">
        <v>221009041</v>
      </c>
      <c r="F6" s="55">
        <v>1273523</v>
      </c>
      <c r="G6" s="55">
        <v>310145850</v>
      </c>
      <c r="H6" s="55">
        <v>102107</v>
      </c>
      <c r="I6" s="55">
        <v>11715918</v>
      </c>
      <c r="J6" s="55">
        <v>9745</v>
      </c>
      <c r="K6" s="55">
        <v>3696863</v>
      </c>
      <c r="L6" s="55">
        <v>79092</v>
      </c>
      <c r="M6" s="55">
        <v>43572036</v>
      </c>
    </row>
    <row r="7" spans="1:13" s="18" customFormat="1" ht="16.5" customHeight="1">
      <c r="A7" s="542" t="s">
        <v>568</v>
      </c>
      <c r="B7" s="68">
        <v>727975</v>
      </c>
      <c r="C7" s="55">
        <v>168454868</v>
      </c>
      <c r="D7" s="55">
        <v>738316</v>
      </c>
      <c r="E7" s="55">
        <v>184164640</v>
      </c>
      <c r="F7" s="55">
        <v>1182006</v>
      </c>
      <c r="G7" s="55">
        <v>279700721</v>
      </c>
      <c r="H7" s="55">
        <v>87184</v>
      </c>
      <c r="I7" s="55">
        <v>10013808</v>
      </c>
      <c r="J7" s="55">
        <v>8491</v>
      </c>
      <c r="K7" s="55">
        <v>3322548</v>
      </c>
      <c r="L7" s="55">
        <v>63434</v>
      </c>
      <c r="M7" s="55">
        <v>23071696</v>
      </c>
    </row>
    <row r="8" spans="1:13" s="18" customFormat="1" ht="16.5" customHeight="1">
      <c r="A8" s="542" t="s">
        <v>569</v>
      </c>
      <c r="B8" s="68">
        <v>738017</v>
      </c>
      <c r="C8" s="55">
        <v>166283366</v>
      </c>
      <c r="D8" s="55">
        <v>736552</v>
      </c>
      <c r="E8" s="55">
        <v>158698435</v>
      </c>
      <c r="F8" s="55">
        <v>1125386</v>
      </c>
      <c r="G8" s="55">
        <v>284651654</v>
      </c>
      <c r="H8" s="55">
        <v>102530</v>
      </c>
      <c r="I8" s="55">
        <v>11641446</v>
      </c>
      <c r="J8" s="55">
        <v>13852</v>
      </c>
      <c r="K8" s="55">
        <v>4552706</v>
      </c>
      <c r="L8" s="55">
        <v>45891</v>
      </c>
      <c r="M8" s="55">
        <v>15708441</v>
      </c>
    </row>
    <row r="9" spans="1:13" s="18" customFormat="1" ht="16.5" customHeight="1">
      <c r="A9" s="542" t="s">
        <v>570</v>
      </c>
      <c r="B9" s="68">
        <v>784353</v>
      </c>
      <c r="C9" s="55">
        <v>158390098</v>
      </c>
      <c r="D9" s="55">
        <v>789115</v>
      </c>
      <c r="E9" s="55">
        <v>167509980</v>
      </c>
      <c r="F9" s="56">
        <v>1090958</v>
      </c>
      <c r="G9" s="56">
        <v>272926214</v>
      </c>
      <c r="H9" s="55">
        <v>68188</v>
      </c>
      <c r="I9" s="55">
        <v>7964122</v>
      </c>
      <c r="J9" s="55">
        <v>11281</v>
      </c>
      <c r="K9" s="55">
        <v>4011975</v>
      </c>
      <c r="L9" s="55">
        <v>33092</v>
      </c>
      <c r="M9" s="55">
        <v>9903103</v>
      </c>
    </row>
    <row r="10" spans="1:15" s="43" customFormat="1" ht="16.5" customHeight="1">
      <c r="A10" s="318" t="s">
        <v>571</v>
      </c>
      <c r="B10" s="449">
        <f>SUM(B12:B25)</f>
        <v>735166</v>
      </c>
      <c r="C10" s="9">
        <f aca="true" t="shared" si="0" ref="C10:M10">SUM(C12:C25)</f>
        <v>143330709</v>
      </c>
      <c r="D10" s="9">
        <f t="shared" si="0"/>
        <v>730150</v>
      </c>
      <c r="E10" s="9">
        <f t="shared" si="0"/>
        <v>143743784</v>
      </c>
      <c r="F10" s="9">
        <f t="shared" si="0"/>
        <v>1124881</v>
      </c>
      <c r="G10" s="9">
        <f t="shared" si="0"/>
        <v>239273288</v>
      </c>
      <c r="H10" s="9">
        <f t="shared" si="0"/>
        <v>67079</v>
      </c>
      <c r="I10" s="9">
        <f t="shared" si="0"/>
        <v>8170299</v>
      </c>
      <c r="J10" s="9">
        <f t="shared" si="0"/>
        <v>13120</v>
      </c>
      <c r="K10" s="9">
        <f t="shared" si="0"/>
        <v>4438740</v>
      </c>
      <c r="L10" s="9">
        <f t="shared" si="0"/>
        <v>29717</v>
      </c>
      <c r="M10" s="9">
        <f t="shared" si="0"/>
        <v>6944748</v>
      </c>
      <c r="N10" s="327"/>
      <c r="O10" s="327"/>
    </row>
    <row r="11" spans="1:15" s="22" customFormat="1" ht="16.5" customHeight="1">
      <c r="A11" s="192"/>
      <c r="B11" s="536"/>
      <c r="C11" s="537"/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191"/>
      <c r="O11" s="191"/>
    </row>
    <row r="12" spans="1:15" ht="16.5" customHeight="1">
      <c r="A12" s="107" t="s">
        <v>361</v>
      </c>
      <c r="B12" s="524">
        <v>53017</v>
      </c>
      <c r="C12" s="457">
        <v>10363406</v>
      </c>
      <c r="D12" s="457">
        <v>50699</v>
      </c>
      <c r="E12" s="457">
        <v>10210376</v>
      </c>
      <c r="F12" s="457">
        <f aca="true" t="shared" si="1" ref="F12:G15">SUM(H12,J12,L12,B38,D38,F38,H38,J38,L38,N38)</f>
        <v>89796</v>
      </c>
      <c r="G12" s="457">
        <f t="shared" si="1"/>
        <v>19838587</v>
      </c>
      <c r="H12" s="457">
        <v>5400</v>
      </c>
      <c r="I12" s="457">
        <v>648618</v>
      </c>
      <c r="J12" s="457">
        <v>933</v>
      </c>
      <c r="K12" s="457">
        <v>336546</v>
      </c>
      <c r="L12" s="457">
        <v>1990</v>
      </c>
      <c r="M12" s="457">
        <v>725308</v>
      </c>
      <c r="N12" s="191"/>
      <c r="O12" s="191"/>
    </row>
    <row r="13" spans="1:15" ht="16.5" customHeight="1">
      <c r="A13" s="542" t="s">
        <v>557</v>
      </c>
      <c r="B13" s="524">
        <v>58511</v>
      </c>
      <c r="C13" s="457">
        <v>11172075</v>
      </c>
      <c r="D13" s="457">
        <v>55280</v>
      </c>
      <c r="E13" s="457">
        <v>11025506</v>
      </c>
      <c r="F13" s="457">
        <f t="shared" si="1"/>
        <v>93027</v>
      </c>
      <c r="G13" s="457">
        <f t="shared" si="1"/>
        <v>19985156</v>
      </c>
      <c r="H13" s="457">
        <v>5296</v>
      </c>
      <c r="I13" s="457">
        <v>626407</v>
      </c>
      <c r="J13" s="457">
        <v>956</v>
      </c>
      <c r="K13" s="457">
        <v>342746</v>
      </c>
      <c r="L13" s="457">
        <v>2004</v>
      </c>
      <c r="M13" s="457">
        <v>566168</v>
      </c>
      <c r="N13" s="191"/>
      <c r="O13" s="191"/>
    </row>
    <row r="14" spans="1:15" ht="16.5" customHeight="1">
      <c r="A14" s="542" t="s">
        <v>558</v>
      </c>
      <c r="B14" s="524">
        <v>59505</v>
      </c>
      <c r="C14" s="457">
        <v>13125985</v>
      </c>
      <c r="D14" s="457">
        <v>63952</v>
      </c>
      <c r="E14" s="457">
        <v>13374099</v>
      </c>
      <c r="F14" s="457">
        <f t="shared" si="1"/>
        <v>88580</v>
      </c>
      <c r="G14" s="457">
        <f t="shared" si="1"/>
        <v>19737042</v>
      </c>
      <c r="H14" s="457">
        <v>5427</v>
      </c>
      <c r="I14" s="457">
        <v>632975</v>
      </c>
      <c r="J14" s="457">
        <v>1033</v>
      </c>
      <c r="K14" s="457">
        <v>357176</v>
      </c>
      <c r="L14" s="457">
        <v>2111</v>
      </c>
      <c r="M14" s="457">
        <v>581444</v>
      </c>
      <c r="N14" s="191"/>
      <c r="O14" s="191"/>
    </row>
    <row r="15" spans="1:15" ht="16.5" customHeight="1">
      <c r="A15" s="542" t="s">
        <v>559</v>
      </c>
      <c r="B15" s="524">
        <v>67338</v>
      </c>
      <c r="C15" s="457">
        <v>12747477</v>
      </c>
      <c r="D15" s="457">
        <v>60882</v>
      </c>
      <c r="E15" s="457">
        <v>11930657</v>
      </c>
      <c r="F15" s="457">
        <f t="shared" si="1"/>
        <v>95036</v>
      </c>
      <c r="G15" s="457">
        <f t="shared" si="1"/>
        <v>20553862</v>
      </c>
      <c r="H15" s="457">
        <v>5562</v>
      </c>
      <c r="I15" s="457">
        <v>637016</v>
      </c>
      <c r="J15" s="457">
        <v>1162</v>
      </c>
      <c r="K15" s="457">
        <v>385304</v>
      </c>
      <c r="L15" s="457">
        <v>3666</v>
      </c>
      <c r="M15" s="457">
        <v>711658</v>
      </c>
      <c r="N15" s="191"/>
      <c r="O15" s="191"/>
    </row>
    <row r="16" spans="1:15" ht="16.5" customHeight="1">
      <c r="A16" s="107" t="s">
        <v>362</v>
      </c>
      <c r="B16" s="538"/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191"/>
      <c r="O16" s="191"/>
    </row>
    <row r="17" spans="1:15" ht="16.5" customHeight="1">
      <c r="A17" s="542" t="s">
        <v>560</v>
      </c>
      <c r="B17" s="524">
        <v>59679</v>
      </c>
      <c r="C17" s="457">
        <v>11710873</v>
      </c>
      <c r="D17" s="457">
        <v>59366</v>
      </c>
      <c r="E17" s="457">
        <v>11718226</v>
      </c>
      <c r="F17" s="457">
        <f aca="true" t="shared" si="2" ref="F17:G20">SUM(H17,J17,L17,B43,D43,F43,H43,J43,L43,N43)</f>
        <v>95349</v>
      </c>
      <c r="G17" s="457">
        <f t="shared" si="2"/>
        <v>20546509</v>
      </c>
      <c r="H17" s="457">
        <v>5359</v>
      </c>
      <c r="I17" s="457">
        <v>621546</v>
      </c>
      <c r="J17" s="457">
        <v>1190</v>
      </c>
      <c r="K17" s="457">
        <v>388394</v>
      </c>
      <c r="L17" s="457">
        <v>3679</v>
      </c>
      <c r="M17" s="457">
        <v>714940</v>
      </c>
      <c r="N17" s="191"/>
      <c r="O17" s="191"/>
    </row>
    <row r="18" spans="1:15" ht="16.5" customHeight="1">
      <c r="A18" s="542" t="s">
        <v>561</v>
      </c>
      <c r="B18" s="524">
        <v>63031</v>
      </c>
      <c r="C18" s="457">
        <v>12560925</v>
      </c>
      <c r="D18" s="457">
        <v>64990</v>
      </c>
      <c r="E18" s="457">
        <v>12743839</v>
      </c>
      <c r="F18" s="457">
        <f t="shared" si="2"/>
        <v>93390</v>
      </c>
      <c r="G18" s="457">
        <f t="shared" si="2"/>
        <v>20410095</v>
      </c>
      <c r="H18" s="457">
        <v>5066</v>
      </c>
      <c r="I18" s="457">
        <v>582314</v>
      </c>
      <c r="J18" s="457">
        <v>1165</v>
      </c>
      <c r="K18" s="457">
        <v>379870</v>
      </c>
      <c r="L18" s="457">
        <v>2238</v>
      </c>
      <c r="M18" s="457">
        <v>614643</v>
      </c>
      <c r="N18" s="191"/>
      <c r="O18" s="191"/>
    </row>
    <row r="19" spans="1:15" ht="16.5" customHeight="1">
      <c r="A19" s="542" t="s">
        <v>562</v>
      </c>
      <c r="B19" s="524">
        <v>59221</v>
      </c>
      <c r="C19" s="457">
        <v>11522722</v>
      </c>
      <c r="D19" s="457">
        <v>57194</v>
      </c>
      <c r="E19" s="457">
        <v>11733118</v>
      </c>
      <c r="F19" s="457">
        <f t="shared" si="2"/>
        <v>95417</v>
      </c>
      <c r="G19" s="457">
        <f t="shared" si="2"/>
        <v>20199699</v>
      </c>
      <c r="H19" s="457">
        <v>4903</v>
      </c>
      <c r="I19" s="457">
        <v>545044</v>
      </c>
      <c r="J19" s="457">
        <v>1079</v>
      </c>
      <c r="K19" s="457">
        <v>364995</v>
      </c>
      <c r="L19" s="457">
        <v>2364</v>
      </c>
      <c r="M19" s="457">
        <v>577966</v>
      </c>
      <c r="N19" s="191"/>
      <c r="O19" s="191"/>
    </row>
    <row r="20" spans="1:15" ht="16.5" customHeight="1">
      <c r="A20" s="542" t="s">
        <v>563</v>
      </c>
      <c r="B20" s="524">
        <v>58698</v>
      </c>
      <c r="C20" s="457">
        <v>11138635</v>
      </c>
      <c r="D20" s="457">
        <v>58187</v>
      </c>
      <c r="E20" s="457">
        <v>11230096</v>
      </c>
      <c r="F20" s="457">
        <f t="shared" si="2"/>
        <v>95928</v>
      </c>
      <c r="G20" s="457">
        <f t="shared" si="2"/>
        <v>20108238</v>
      </c>
      <c r="H20" s="457">
        <v>4668</v>
      </c>
      <c r="I20" s="457">
        <v>496833</v>
      </c>
      <c r="J20" s="457">
        <v>1056</v>
      </c>
      <c r="K20" s="457">
        <v>358881</v>
      </c>
      <c r="L20" s="457">
        <v>2448</v>
      </c>
      <c r="M20" s="457">
        <v>575829</v>
      </c>
      <c r="N20" s="191"/>
      <c r="O20" s="191"/>
    </row>
    <row r="21" spans="1:15" ht="16.5" customHeight="1">
      <c r="A21" s="107"/>
      <c r="B21" s="538"/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191"/>
      <c r="O21" s="191"/>
    </row>
    <row r="22" spans="1:15" ht="16.5" customHeight="1">
      <c r="A22" s="542" t="s">
        <v>564</v>
      </c>
      <c r="B22" s="524">
        <v>61595</v>
      </c>
      <c r="C22" s="457">
        <v>12108546</v>
      </c>
      <c r="D22" s="457">
        <v>65162</v>
      </c>
      <c r="E22" s="457">
        <v>12858186</v>
      </c>
      <c r="F22" s="457">
        <f aca="true" t="shared" si="3" ref="F22:G25">SUM(H22,J22,L22,B48,D48,F48,H48,J48,L48,N48)</f>
        <v>92361</v>
      </c>
      <c r="G22" s="457">
        <f t="shared" si="3"/>
        <v>19358598</v>
      </c>
      <c r="H22" s="457">
        <v>5732</v>
      </c>
      <c r="I22" s="457">
        <v>717881</v>
      </c>
      <c r="J22" s="457">
        <v>1069</v>
      </c>
      <c r="K22" s="457">
        <v>360114</v>
      </c>
      <c r="L22" s="457">
        <v>2282</v>
      </c>
      <c r="M22" s="457">
        <v>520519</v>
      </c>
      <c r="N22" s="191"/>
      <c r="O22" s="191"/>
    </row>
    <row r="23" spans="1:15" ht="16.5" customHeight="1">
      <c r="A23" s="542" t="s">
        <v>565</v>
      </c>
      <c r="B23" s="524">
        <v>67136</v>
      </c>
      <c r="C23" s="457">
        <v>12695162</v>
      </c>
      <c r="D23" s="457">
        <v>62054</v>
      </c>
      <c r="E23" s="457">
        <v>12270471</v>
      </c>
      <c r="F23" s="457">
        <f t="shared" si="3"/>
        <v>97443</v>
      </c>
      <c r="G23" s="457">
        <f t="shared" si="3"/>
        <v>19783289</v>
      </c>
      <c r="H23" s="457">
        <v>6313</v>
      </c>
      <c r="I23" s="457">
        <v>874882</v>
      </c>
      <c r="J23" s="457">
        <v>1131</v>
      </c>
      <c r="K23" s="457">
        <v>377167</v>
      </c>
      <c r="L23" s="457">
        <v>2266</v>
      </c>
      <c r="M23" s="457">
        <v>479866</v>
      </c>
      <c r="N23" s="191"/>
      <c r="O23" s="191"/>
    </row>
    <row r="24" spans="1:15" ht="16.5" customHeight="1">
      <c r="A24" s="542" t="s">
        <v>566</v>
      </c>
      <c r="B24" s="524">
        <v>63168</v>
      </c>
      <c r="C24" s="457">
        <v>12256490</v>
      </c>
      <c r="D24" s="457">
        <v>64551</v>
      </c>
      <c r="E24" s="457">
        <v>12606548</v>
      </c>
      <c r="F24" s="457">
        <f t="shared" si="3"/>
        <v>96060</v>
      </c>
      <c r="G24" s="457">
        <f t="shared" si="3"/>
        <v>19433231</v>
      </c>
      <c r="H24" s="457">
        <v>6641</v>
      </c>
      <c r="I24" s="457">
        <v>912652</v>
      </c>
      <c r="J24" s="457">
        <v>1178</v>
      </c>
      <c r="K24" s="457">
        <v>395550</v>
      </c>
      <c r="L24" s="457">
        <v>2258</v>
      </c>
      <c r="M24" s="457">
        <v>457962</v>
      </c>
      <c r="N24" s="191"/>
      <c r="O24" s="191"/>
    </row>
    <row r="25" spans="1:15" ht="16.5" customHeight="1">
      <c r="A25" s="543" t="s">
        <v>567</v>
      </c>
      <c r="B25" s="540">
        <v>64267</v>
      </c>
      <c r="C25" s="527">
        <v>11928413</v>
      </c>
      <c r="D25" s="541">
        <v>67833</v>
      </c>
      <c r="E25" s="541">
        <v>12042662</v>
      </c>
      <c r="F25" s="457">
        <f t="shared" si="3"/>
        <v>92494</v>
      </c>
      <c r="G25" s="457">
        <f t="shared" si="3"/>
        <v>19318982</v>
      </c>
      <c r="H25" s="541">
        <v>6712</v>
      </c>
      <c r="I25" s="541">
        <v>874131</v>
      </c>
      <c r="J25" s="541">
        <v>1168</v>
      </c>
      <c r="K25" s="541">
        <v>391997</v>
      </c>
      <c r="L25" s="541">
        <v>2411</v>
      </c>
      <c r="M25" s="541">
        <v>418445</v>
      </c>
      <c r="N25" s="191"/>
      <c r="O25" s="191"/>
    </row>
    <row r="26" spans="1:13" ht="15" customHeight="1">
      <c r="A26" s="197"/>
      <c r="B26" s="106"/>
      <c r="C26" s="106"/>
      <c r="D26" s="106"/>
      <c r="E26" s="198"/>
      <c r="F26" s="198"/>
      <c r="G26" s="198"/>
      <c r="H26" s="106"/>
      <c r="I26" s="106"/>
      <c r="J26" s="106"/>
      <c r="K26" s="106"/>
      <c r="L26" s="106"/>
      <c r="M26" s="106"/>
    </row>
    <row r="27" spans="1:13" ht="15" customHeight="1">
      <c r="A27" s="197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</row>
    <row r="28" ht="15" customHeight="1"/>
    <row r="29" spans="1:15" ht="15" customHeight="1" thickBot="1">
      <c r="A29" s="199" t="s">
        <v>194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200"/>
    </row>
    <row r="30" spans="1:15" ht="16.5" customHeight="1">
      <c r="A30" s="853" t="s">
        <v>363</v>
      </c>
      <c r="B30" s="850" t="s">
        <v>195</v>
      </c>
      <c r="C30" s="851"/>
      <c r="D30" s="850" t="s">
        <v>196</v>
      </c>
      <c r="E30" s="851"/>
      <c r="F30" s="850" t="s">
        <v>260</v>
      </c>
      <c r="G30" s="851"/>
      <c r="H30" s="850" t="s">
        <v>197</v>
      </c>
      <c r="I30" s="851"/>
      <c r="J30" s="850" t="s">
        <v>198</v>
      </c>
      <c r="K30" s="851"/>
      <c r="L30" s="850" t="s">
        <v>199</v>
      </c>
      <c r="M30" s="851"/>
      <c r="N30" s="850" t="s">
        <v>200</v>
      </c>
      <c r="O30" s="852"/>
    </row>
    <row r="31" spans="1:15" ht="16.5" customHeight="1">
      <c r="A31" s="854"/>
      <c r="B31" s="132" t="s">
        <v>192</v>
      </c>
      <c r="C31" s="132" t="s">
        <v>193</v>
      </c>
      <c r="D31" s="132" t="s">
        <v>192</v>
      </c>
      <c r="E31" s="132" t="s">
        <v>193</v>
      </c>
      <c r="F31" s="132" t="s">
        <v>192</v>
      </c>
      <c r="G31" s="132" t="s">
        <v>193</v>
      </c>
      <c r="H31" s="132" t="s">
        <v>192</v>
      </c>
      <c r="I31" s="132" t="s">
        <v>193</v>
      </c>
      <c r="J31" s="132" t="s">
        <v>192</v>
      </c>
      <c r="K31" s="132" t="s">
        <v>193</v>
      </c>
      <c r="L31" s="132" t="s">
        <v>192</v>
      </c>
      <c r="M31" s="132" t="s">
        <v>193</v>
      </c>
      <c r="N31" s="132" t="s">
        <v>192</v>
      </c>
      <c r="O31" s="131" t="s">
        <v>193</v>
      </c>
    </row>
    <row r="32" spans="1:15" s="18" customFormat="1" ht="16.5" customHeight="1">
      <c r="A32" s="100" t="s">
        <v>360</v>
      </c>
      <c r="B32" s="68">
        <v>7958</v>
      </c>
      <c r="C32" s="55">
        <v>420796</v>
      </c>
      <c r="D32" s="55">
        <v>188482</v>
      </c>
      <c r="E32" s="55">
        <v>20111350</v>
      </c>
      <c r="F32" s="55">
        <v>57602</v>
      </c>
      <c r="G32" s="55">
        <v>14780816</v>
      </c>
      <c r="H32" s="55">
        <v>603219</v>
      </c>
      <c r="I32" s="55">
        <v>168475454</v>
      </c>
      <c r="J32" s="55">
        <v>74798</v>
      </c>
      <c r="K32" s="55">
        <v>9598200</v>
      </c>
      <c r="L32" s="55">
        <v>96223</v>
      </c>
      <c r="M32" s="55">
        <v>23439731</v>
      </c>
      <c r="N32" s="55">
        <v>54297</v>
      </c>
      <c r="O32" s="55">
        <v>14334686</v>
      </c>
    </row>
    <row r="33" spans="1:15" s="18" customFormat="1" ht="16.5" customHeight="1">
      <c r="A33" s="542" t="s">
        <v>568</v>
      </c>
      <c r="B33" s="68">
        <v>5685</v>
      </c>
      <c r="C33" s="55">
        <v>424840</v>
      </c>
      <c r="D33" s="55">
        <v>168198</v>
      </c>
      <c r="E33" s="55">
        <v>17852663</v>
      </c>
      <c r="F33" s="55">
        <v>53741</v>
      </c>
      <c r="G33" s="55">
        <v>13433100</v>
      </c>
      <c r="H33" s="55">
        <v>602832</v>
      </c>
      <c r="I33" s="55">
        <v>167923503</v>
      </c>
      <c r="J33" s="55">
        <v>76446</v>
      </c>
      <c r="K33" s="55">
        <v>10548347</v>
      </c>
      <c r="L33" s="55">
        <v>71788</v>
      </c>
      <c r="M33" s="55">
        <v>19060801</v>
      </c>
      <c r="N33" s="55">
        <v>44207</v>
      </c>
      <c r="O33" s="55">
        <v>14049415</v>
      </c>
    </row>
    <row r="34" spans="1:15" s="18" customFormat="1" ht="16.5" customHeight="1">
      <c r="A34" s="542" t="s">
        <v>569</v>
      </c>
      <c r="B34" s="68">
        <v>6107</v>
      </c>
      <c r="C34" s="55">
        <v>393379</v>
      </c>
      <c r="D34" s="55">
        <v>108790</v>
      </c>
      <c r="E34" s="55">
        <v>15508149</v>
      </c>
      <c r="F34" s="55">
        <v>63739</v>
      </c>
      <c r="G34" s="55">
        <v>11448390</v>
      </c>
      <c r="H34" s="55">
        <v>585698</v>
      </c>
      <c r="I34" s="55">
        <v>157894050</v>
      </c>
      <c r="J34" s="55">
        <v>64123</v>
      </c>
      <c r="K34" s="55">
        <v>8264134</v>
      </c>
      <c r="L34" s="55">
        <v>72418</v>
      </c>
      <c r="M34" s="55">
        <v>18050737</v>
      </c>
      <c r="N34" s="55">
        <v>62238</v>
      </c>
      <c r="O34" s="55">
        <v>41190222</v>
      </c>
    </row>
    <row r="35" spans="1:15" s="18" customFormat="1" ht="16.5" customHeight="1">
      <c r="A35" s="542" t="s">
        <v>570</v>
      </c>
      <c r="B35" s="68">
        <v>6846</v>
      </c>
      <c r="C35" s="55">
        <v>454222</v>
      </c>
      <c r="D35" s="55">
        <v>84537</v>
      </c>
      <c r="E35" s="55">
        <v>15074267</v>
      </c>
      <c r="F35" s="55">
        <v>95451</v>
      </c>
      <c r="G35" s="55">
        <v>12640082</v>
      </c>
      <c r="H35" s="55">
        <v>571829</v>
      </c>
      <c r="I35" s="55">
        <v>150813632</v>
      </c>
      <c r="J35" s="55">
        <v>63780</v>
      </c>
      <c r="K35" s="55">
        <v>8899989</v>
      </c>
      <c r="L35" s="55">
        <v>77178</v>
      </c>
      <c r="M35" s="55">
        <v>20066500</v>
      </c>
      <c r="N35" s="55">
        <v>78776</v>
      </c>
      <c r="O35" s="55">
        <v>43098322</v>
      </c>
    </row>
    <row r="36" spans="1:17" s="43" customFormat="1" ht="16.5" customHeight="1">
      <c r="A36" s="318" t="s">
        <v>571</v>
      </c>
      <c r="B36" s="9">
        <f aca="true" t="shared" si="4" ref="B36:O36">SUM(B38:B51)</f>
        <v>7402</v>
      </c>
      <c r="C36" s="9">
        <f t="shared" si="4"/>
        <v>833441</v>
      </c>
      <c r="D36" s="9">
        <f t="shared" si="4"/>
        <v>113969</v>
      </c>
      <c r="E36" s="9">
        <f t="shared" si="4"/>
        <v>21856639</v>
      </c>
      <c r="F36" s="9">
        <f t="shared" si="4"/>
        <v>91628</v>
      </c>
      <c r="G36" s="9">
        <f t="shared" si="4"/>
        <v>12157804</v>
      </c>
      <c r="H36" s="9">
        <f t="shared" si="4"/>
        <v>572967</v>
      </c>
      <c r="I36" s="9">
        <f t="shared" si="4"/>
        <v>143899314</v>
      </c>
      <c r="J36" s="9">
        <f t="shared" si="4"/>
        <v>51213</v>
      </c>
      <c r="K36" s="9">
        <f t="shared" si="4"/>
        <v>7597729</v>
      </c>
      <c r="L36" s="9">
        <f t="shared" si="4"/>
        <v>114032</v>
      </c>
      <c r="M36" s="9">
        <f t="shared" si="4"/>
        <v>21894468</v>
      </c>
      <c r="N36" s="9">
        <f t="shared" si="4"/>
        <v>63754</v>
      </c>
      <c r="O36" s="9">
        <f t="shared" si="4"/>
        <v>11480106</v>
      </c>
      <c r="P36" s="327"/>
      <c r="Q36" s="327"/>
    </row>
    <row r="37" spans="1:17" s="22" customFormat="1" ht="16.5" customHeight="1">
      <c r="A37" s="192"/>
      <c r="B37" s="193"/>
      <c r="C37" s="194"/>
      <c r="D37" s="194"/>
      <c r="E37" s="201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1"/>
      <c r="Q37" s="191"/>
    </row>
    <row r="38" spans="1:17" ht="16.5" customHeight="1">
      <c r="A38" s="107" t="s">
        <v>361</v>
      </c>
      <c r="B38" s="195">
        <v>851</v>
      </c>
      <c r="C38" s="106">
        <v>93094</v>
      </c>
      <c r="D38" s="106">
        <v>8971</v>
      </c>
      <c r="E38" s="201">
        <v>1374007</v>
      </c>
      <c r="F38" s="106">
        <v>5871</v>
      </c>
      <c r="G38" s="106">
        <v>990665</v>
      </c>
      <c r="H38" s="106">
        <v>48146</v>
      </c>
      <c r="I38" s="106">
        <v>12110316</v>
      </c>
      <c r="J38" s="106">
        <v>4543</v>
      </c>
      <c r="K38" s="106">
        <v>604928</v>
      </c>
      <c r="L38" s="106">
        <v>6654</v>
      </c>
      <c r="M38" s="106">
        <v>1489249</v>
      </c>
      <c r="N38" s="106">
        <v>6437</v>
      </c>
      <c r="O38" s="106">
        <v>1465856</v>
      </c>
      <c r="P38" s="191"/>
      <c r="Q38" s="191"/>
    </row>
    <row r="39" spans="1:17" ht="16.5" customHeight="1">
      <c r="A39" s="542" t="s">
        <v>557</v>
      </c>
      <c r="B39" s="195">
        <v>620</v>
      </c>
      <c r="C39" s="106">
        <v>55528</v>
      </c>
      <c r="D39" s="106">
        <v>9376</v>
      </c>
      <c r="E39" s="201">
        <v>1552465</v>
      </c>
      <c r="F39" s="106">
        <v>6781</v>
      </c>
      <c r="G39" s="106">
        <v>982885</v>
      </c>
      <c r="H39" s="106">
        <v>49738</v>
      </c>
      <c r="I39" s="106">
        <v>12240575</v>
      </c>
      <c r="J39" s="106">
        <v>3662</v>
      </c>
      <c r="K39" s="106">
        <v>538978</v>
      </c>
      <c r="L39" s="106">
        <v>7942</v>
      </c>
      <c r="M39" s="106">
        <v>1763678</v>
      </c>
      <c r="N39" s="106">
        <v>6652</v>
      </c>
      <c r="O39" s="106">
        <v>1315726</v>
      </c>
      <c r="P39" s="191"/>
      <c r="Q39" s="191"/>
    </row>
    <row r="40" spans="1:17" ht="16.5" customHeight="1">
      <c r="A40" s="542" t="s">
        <v>558</v>
      </c>
      <c r="B40" s="195">
        <v>614</v>
      </c>
      <c r="C40" s="106">
        <v>57267</v>
      </c>
      <c r="D40" s="106">
        <v>9247</v>
      </c>
      <c r="E40" s="201">
        <v>1930882</v>
      </c>
      <c r="F40" s="106">
        <v>5788</v>
      </c>
      <c r="G40" s="106">
        <v>947587</v>
      </c>
      <c r="H40" s="106">
        <v>47343</v>
      </c>
      <c r="I40" s="106">
        <v>11925943</v>
      </c>
      <c r="J40" s="106">
        <v>2846</v>
      </c>
      <c r="K40" s="106">
        <v>454825</v>
      </c>
      <c r="L40" s="106">
        <v>8274</v>
      </c>
      <c r="M40" s="106">
        <v>1766842</v>
      </c>
      <c r="N40" s="106">
        <v>5897</v>
      </c>
      <c r="O40" s="106">
        <v>1082101</v>
      </c>
      <c r="P40" s="191"/>
      <c r="Q40" s="191"/>
    </row>
    <row r="41" spans="1:17" ht="16.5" customHeight="1">
      <c r="A41" s="542" t="s">
        <v>559</v>
      </c>
      <c r="B41" s="195">
        <v>614</v>
      </c>
      <c r="C41" s="106">
        <v>55830</v>
      </c>
      <c r="D41" s="106">
        <v>9004</v>
      </c>
      <c r="E41" s="201">
        <v>1888274</v>
      </c>
      <c r="F41" s="106">
        <v>6410</v>
      </c>
      <c r="G41" s="106">
        <v>955626</v>
      </c>
      <c r="H41" s="106">
        <v>49018</v>
      </c>
      <c r="I41" s="106">
        <v>12487657</v>
      </c>
      <c r="J41" s="106">
        <v>4850</v>
      </c>
      <c r="K41" s="106">
        <v>701654</v>
      </c>
      <c r="L41" s="106">
        <v>9320</v>
      </c>
      <c r="M41" s="106">
        <v>1730390</v>
      </c>
      <c r="N41" s="106">
        <v>5430</v>
      </c>
      <c r="O41" s="106">
        <v>1000453</v>
      </c>
      <c r="P41" s="191"/>
      <c r="Q41" s="191"/>
    </row>
    <row r="42" spans="1:17" ht="16.5" customHeight="1">
      <c r="A42" s="107" t="s">
        <v>362</v>
      </c>
      <c r="B42" s="108"/>
      <c r="C42" s="109"/>
      <c r="D42" s="109"/>
      <c r="E42" s="201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91"/>
      <c r="Q42" s="191"/>
    </row>
    <row r="43" spans="1:17" ht="16.5" customHeight="1">
      <c r="A43" s="542" t="s">
        <v>560</v>
      </c>
      <c r="B43" s="195">
        <v>603</v>
      </c>
      <c r="C43" s="106">
        <v>54211</v>
      </c>
      <c r="D43" s="106">
        <v>8633</v>
      </c>
      <c r="E43" s="201">
        <v>1762293</v>
      </c>
      <c r="F43" s="201">
        <v>8107</v>
      </c>
      <c r="G43" s="201">
        <v>1048134</v>
      </c>
      <c r="H43" s="201">
        <v>48939</v>
      </c>
      <c r="I43" s="201">
        <v>12405707</v>
      </c>
      <c r="J43" s="201">
        <v>4304</v>
      </c>
      <c r="K43" s="201">
        <v>690888</v>
      </c>
      <c r="L43" s="201">
        <v>9544</v>
      </c>
      <c r="M43" s="201">
        <v>1941536</v>
      </c>
      <c r="N43" s="201">
        <v>4991</v>
      </c>
      <c r="O43" s="201">
        <v>918860</v>
      </c>
      <c r="P43" s="191"/>
      <c r="Q43" s="191"/>
    </row>
    <row r="44" spans="1:17" ht="16.5" customHeight="1">
      <c r="A44" s="542" t="s">
        <v>561</v>
      </c>
      <c r="B44" s="195">
        <v>599</v>
      </c>
      <c r="C44" s="106">
        <v>54046</v>
      </c>
      <c r="D44" s="106">
        <v>8242</v>
      </c>
      <c r="E44" s="201">
        <v>1778771</v>
      </c>
      <c r="F44" s="201">
        <v>7628</v>
      </c>
      <c r="G44" s="201">
        <v>972747</v>
      </c>
      <c r="H44" s="201">
        <v>48683</v>
      </c>
      <c r="I44" s="201">
        <v>12343407</v>
      </c>
      <c r="J44" s="201">
        <v>5072</v>
      </c>
      <c r="K44" s="201">
        <v>834849</v>
      </c>
      <c r="L44" s="201">
        <v>9947</v>
      </c>
      <c r="M44" s="201">
        <v>1972928</v>
      </c>
      <c r="N44" s="201">
        <v>4750</v>
      </c>
      <c r="O44" s="201">
        <v>876520</v>
      </c>
      <c r="P44" s="191"/>
      <c r="Q44" s="191"/>
    </row>
    <row r="45" spans="1:17" ht="16.5" customHeight="1">
      <c r="A45" s="542" t="s">
        <v>562</v>
      </c>
      <c r="B45" s="195">
        <v>562</v>
      </c>
      <c r="C45" s="106">
        <v>52147</v>
      </c>
      <c r="D45" s="106">
        <v>9779</v>
      </c>
      <c r="E45" s="201">
        <v>1936020</v>
      </c>
      <c r="F45" s="201">
        <v>8383</v>
      </c>
      <c r="G45" s="201">
        <v>966825</v>
      </c>
      <c r="H45" s="201">
        <v>47771</v>
      </c>
      <c r="I45" s="201">
        <v>11847179</v>
      </c>
      <c r="J45" s="201">
        <v>5306</v>
      </c>
      <c r="K45" s="201">
        <v>825196</v>
      </c>
      <c r="L45" s="201">
        <v>10606</v>
      </c>
      <c r="M45" s="201">
        <v>2223250</v>
      </c>
      <c r="N45" s="201">
        <v>4664</v>
      </c>
      <c r="O45" s="201">
        <v>861077</v>
      </c>
      <c r="P45" s="191"/>
      <c r="Q45" s="191"/>
    </row>
    <row r="46" spans="1:17" ht="16.5" customHeight="1">
      <c r="A46" s="542" t="s">
        <v>563</v>
      </c>
      <c r="B46" s="195">
        <v>575</v>
      </c>
      <c r="C46" s="106">
        <v>81668</v>
      </c>
      <c r="D46" s="106">
        <v>12193</v>
      </c>
      <c r="E46" s="201">
        <v>1998338</v>
      </c>
      <c r="F46" s="201">
        <v>6589</v>
      </c>
      <c r="G46" s="201">
        <v>910704</v>
      </c>
      <c r="H46" s="201">
        <v>48112</v>
      </c>
      <c r="I46" s="201">
        <v>11881815</v>
      </c>
      <c r="J46" s="201">
        <v>4437</v>
      </c>
      <c r="K46" s="201">
        <v>701929</v>
      </c>
      <c r="L46" s="201">
        <v>10764</v>
      </c>
      <c r="M46" s="201">
        <v>2267186</v>
      </c>
      <c r="N46" s="201">
        <v>5086</v>
      </c>
      <c r="O46" s="201">
        <v>835055</v>
      </c>
      <c r="P46" s="191"/>
      <c r="Q46" s="191"/>
    </row>
    <row r="47" spans="1:17" ht="16.5" customHeight="1">
      <c r="A47" s="107"/>
      <c r="B47" s="108"/>
      <c r="C47" s="109"/>
      <c r="E47" s="201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91"/>
      <c r="Q47" s="191"/>
    </row>
    <row r="48" spans="1:17" ht="16.5" customHeight="1">
      <c r="A48" s="542" t="s">
        <v>564</v>
      </c>
      <c r="B48" s="195">
        <v>579</v>
      </c>
      <c r="C48" s="106">
        <v>81222</v>
      </c>
      <c r="D48" s="287">
        <v>11136</v>
      </c>
      <c r="E48" s="201">
        <v>1931033</v>
      </c>
      <c r="F48" s="106">
        <v>6903</v>
      </c>
      <c r="G48" s="106">
        <v>953182</v>
      </c>
      <c r="H48" s="106">
        <v>45721</v>
      </c>
      <c r="I48" s="106">
        <v>11219837</v>
      </c>
      <c r="J48" s="106">
        <v>3371</v>
      </c>
      <c r="K48" s="106">
        <v>554843</v>
      </c>
      <c r="L48" s="106">
        <v>11119</v>
      </c>
      <c r="M48" s="106">
        <v>2210736</v>
      </c>
      <c r="N48" s="106">
        <v>4449</v>
      </c>
      <c r="O48" s="106">
        <v>809231</v>
      </c>
      <c r="P48" s="191"/>
      <c r="Q48" s="191"/>
    </row>
    <row r="49" spans="1:17" ht="16.5" customHeight="1">
      <c r="A49" s="542" t="s">
        <v>565</v>
      </c>
      <c r="B49" s="195">
        <v>604</v>
      </c>
      <c r="C49" s="106">
        <v>85698</v>
      </c>
      <c r="D49" s="117">
        <v>10098</v>
      </c>
      <c r="E49" s="106">
        <v>1917545</v>
      </c>
      <c r="F49" s="106">
        <v>10070</v>
      </c>
      <c r="G49" s="106">
        <v>1099164</v>
      </c>
      <c r="H49" s="106">
        <v>46363</v>
      </c>
      <c r="I49" s="106">
        <v>11794481</v>
      </c>
      <c r="J49" s="106">
        <v>3947</v>
      </c>
      <c r="K49" s="106">
        <v>539563</v>
      </c>
      <c r="L49" s="106">
        <v>11441</v>
      </c>
      <c r="M49" s="106">
        <v>1824934</v>
      </c>
      <c r="N49" s="106">
        <v>5210</v>
      </c>
      <c r="O49" s="106">
        <v>789989</v>
      </c>
      <c r="P49" s="191"/>
      <c r="Q49" s="191"/>
    </row>
    <row r="50" spans="1:17" ht="16.5" customHeight="1">
      <c r="A50" s="542" t="s">
        <v>566</v>
      </c>
      <c r="B50" s="195">
        <v>557</v>
      </c>
      <c r="C50" s="106">
        <v>78374</v>
      </c>
      <c r="D50" s="117">
        <v>9073</v>
      </c>
      <c r="E50" s="106">
        <v>1862582</v>
      </c>
      <c r="F50" s="106">
        <v>10073</v>
      </c>
      <c r="G50" s="106">
        <v>1030031</v>
      </c>
      <c r="H50" s="106">
        <v>46414</v>
      </c>
      <c r="I50" s="106">
        <v>11842578</v>
      </c>
      <c r="J50" s="106">
        <v>4556</v>
      </c>
      <c r="K50" s="106">
        <v>574432</v>
      </c>
      <c r="L50" s="106">
        <v>10127</v>
      </c>
      <c r="M50" s="106">
        <v>1499411</v>
      </c>
      <c r="N50" s="106">
        <v>5183</v>
      </c>
      <c r="O50" s="106">
        <v>779659</v>
      </c>
      <c r="P50" s="191"/>
      <c r="Q50" s="191"/>
    </row>
    <row r="51" spans="1:17" ht="16.5" customHeight="1">
      <c r="A51" s="543" t="s">
        <v>567</v>
      </c>
      <c r="B51" s="196">
        <v>624</v>
      </c>
      <c r="C51" s="122">
        <v>84356</v>
      </c>
      <c r="D51" s="125">
        <v>8217</v>
      </c>
      <c r="E51" s="122">
        <v>1924429</v>
      </c>
      <c r="F51" s="122">
        <v>9025</v>
      </c>
      <c r="G51" s="122">
        <v>1300254</v>
      </c>
      <c r="H51" s="122">
        <v>46719</v>
      </c>
      <c r="I51" s="122">
        <v>11799819</v>
      </c>
      <c r="J51" s="122">
        <v>4319</v>
      </c>
      <c r="K51" s="122">
        <v>575644</v>
      </c>
      <c r="L51" s="122">
        <v>8294</v>
      </c>
      <c r="M51" s="122">
        <v>1204328</v>
      </c>
      <c r="N51" s="122">
        <v>5005</v>
      </c>
      <c r="O51" s="122">
        <v>745579</v>
      </c>
      <c r="P51" s="191"/>
      <c r="Q51" s="191"/>
    </row>
    <row r="52" spans="1:15" ht="15" customHeight="1">
      <c r="A52" s="129" t="s">
        <v>201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</row>
    <row r="54" spans="1:15" ht="14.25">
      <c r="A54" s="129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</row>
    <row r="55" spans="1:15" ht="14.25">
      <c r="A55" s="129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</row>
    <row r="56" spans="1:15" ht="14.25">
      <c r="A56" s="129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</row>
    <row r="57" spans="1:15" ht="14.25">
      <c r="A57" s="129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</row>
  </sheetData>
  <sheetProtection/>
  <mergeCells count="17">
    <mergeCell ref="A2:O2"/>
    <mergeCell ref="A4:A5"/>
    <mergeCell ref="B4:C4"/>
    <mergeCell ref="D4:E4"/>
    <mergeCell ref="F4:G4"/>
    <mergeCell ref="H4:I4"/>
    <mergeCell ref="J4:K4"/>
    <mergeCell ref="L4:M4"/>
    <mergeCell ref="L3:M3"/>
    <mergeCell ref="L30:M30"/>
    <mergeCell ref="N30:O30"/>
    <mergeCell ref="A30:A31"/>
    <mergeCell ref="B30:C30"/>
    <mergeCell ref="D30:E30"/>
    <mergeCell ref="F30:G30"/>
    <mergeCell ref="H30:I30"/>
    <mergeCell ref="J30:K30"/>
  </mergeCells>
  <printOptions/>
  <pageMargins left="1.3779527559055118" right="0.3937007874015748" top="0.984251968503937" bottom="0.984251968503937" header="0.5118110236220472" footer="0.5118110236220472"/>
  <pageSetup fitToHeight="1" fitToWidth="1" horizontalDpi="300" verticalDpi="300" orientation="landscape" paperSize="8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zoomScale="65" zoomScaleNormal="65" zoomScalePageLayoutView="0" workbookViewId="0" topLeftCell="A1">
      <selection activeCell="A1" sqref="A1"/>
    </sheetView>
  </sheetViews>
  <sheetFormatPr defaultColWidth="10.59765625" defaultRowHeight="15"/>
  <cols>
    <col min="1" max="1" width="14.5" style="111" customWidth="1"/>
    <col min="2" max="5" width="11.09765625" style="111" customWidth="1"/>
    <col min="6" max="6" width="10.09765625" style="111" customWidth="1"/>
    <col min="7" max="7" width="12.19921875" style="111" bestFit="1" customWidth="1"/>
    <col min="8" max="9" width="10.09765625" style="111" customWidth="1"/>
    <col min="10" max="12" width="11.09765625" style="111" customWidth="1"/>
    <col min="13" max="13" width="12.59765625" style="111" customWidth="1"/>
    <col min="14" max="14" width="16.69921875" style="111" customWidth="1"/>
    <col min="15" max="16" width="12.59765625" style="111" customWidth="1"/>
    <col min="17" max="17" width="16.69921875" style="111" customWidth="1"/>
    <col min="18" max="24" width="12.59765625" style="111" customWidth="1"/>
    <col min="25" max="16384" width="10.59765625" style="111" customWidth="1"/>
  </cols>
  <sheetData>
    <row r="1" spans="1:20" s="31" customFormat="1" ht="19.5" customHeight="1">
      <c r="A1" s="11" t="s">
        <v>202</v>
      </c>
      <c r="T1" s="12" t="s">
        <v>203</v>
      </c>
    </row>
    <row r="2" spans="1:20" s="18" customFormat="1" ht="19.5" customHeight="1">
      <c r="A2" s="599" t="s">
        <v>374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154"/>
      <c r="N2" s="599" t="s">
        <v>322</v>
      </c>
      <c r="O2" s="599"/>
      <c r="P2" s="599"/>
      <c r="Q2" s="599"/>
      <c r="R2" s="599"/>
      <c r="S2" s="599"/>
      <c r="T2" s="599"/>
    </row>
    <row r="3" spans="1:20" s="18" customFormat="1" ht="19.5" customHeight="1">
      <c r="A3" s="800"/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156"/>
      <c r="M3" s="154"/>
      <c r="N3" s="800" t="s">
        <v>498</v>
      </c>
      <c r="O3" s="800"/>
      <c r="P3" s="800"/>
      <c r="Q3" s="800"/>
      <c r="R3" s="800"/>
      <c r="S3" s="800"/>
      <c r="T3" s="800"/>
    </row>
    <row r="4" spans="11:13" s="18" customFormat="1" ht="18" customHeight="1" thickBot="1">
      <c r="K4" s="848" t="s">
        <v>204</v>
      </c>
      <c r="L4" s="848"/>
      <c r="M4" s="154"/>
    </row>
    <row r="5" spans="1:20" s="18" customFormat="1" ht="18" customHeight="1">
      <c r="A5" s="856" t="s">
        <v>480</v>
      </c>
      <c r="B5" s="590" t="s">
        <v>539</v>
      </c>
      <c r="C5" s="806"/>
      <c r="D5" s="807"/>
      <c r="E5" s="803" t="s">
        <v>205</v>
      </c>
      <c r="F5" s="590" t="s">
        <v>481</v>
      </c>
      <c r="G5" s="806"/>
      <c r="H5" s="806"/>
      <c r="I5" s="807"/>
      <c r="J5" s="857" t="s">
        <v>397</v>
      </c>
      <c r="K5" s="862" t="s">
        <v>482</v>
      </c>
      <c r="L5" s="160" t="s">
        <v>206</v>
      </c>
      <c r="M5" s="154"/>
      <c r="N5" s="856" t="s">
        <v>495</v>
      </c>
      <c r="O5" s="803" t="s">
        <v>138</v>
      </c>
      <c r="P5" s="161" t="s">
        <v>207</v>
      </c>
      <c r="Q5" s="590" t="s">
        <v>208</v>
      </c>
      <c r="R5" s="807"/>
      <c r="S5" s="865" t="s">
        <v>209</v>
      </c>
      <c r="T5" s="860" t="s">
        <v>496</v>
      </c>
    </row>
    <row r="6" spans="1:20" s="18" customFormat="1" ht="18" customHeight="1">
      <c r="A6" s="705"/>
      <c r="B6" s="863" t="s">
        <v>29</v>
      </c>
      <c r="C6" s="863" t="s">
        <v>210</v>
      </c>
      <c r="D6" s="863" t="s">
        <v>211</v>
      </c>
      <c r="E6" s="804"/>
      <c r="F6" s="797" t="s">
        <v>29</v>
      </c>
      <c r="G6" s="104"/>
      <c r="H6" s="104"/>
      <c r="I6" s="104"/>
      <c r="J6" s="858"/>
      <c r="K6" s="809"/>
      <c r="L6" s="52" t="s">
        <v>212</v>
      </c>
      <c r="M6" s="154"/>
      <c r="N6" s="557"/>
      <c r="O6" s="805"/>
      <c r="P6" s="96" t="s">
        <v>213</v>
      </c>
      <c r="Q6" s="99" t="s">
        <v>213</v>
      </c>
      <c r="R6" s="96" t="s">
        <v>214</v>
      </c>
      <c r="S6" s="799"/>
      <c r="T6" s="861"/>
    </row>
    <row r="7" spans="1:20" s="18" customFormat="1" ht="18" customHeight="1">
      <c r="A7" s="557"/>
      <c r="B7" s="805"/>
      <c r="C7" s="805"/>
      <c r="D7" s="805"/>
      <c r="E7" s="805"/>
      <c r="F7" s="799"/>
      <c r="G7" s="99" t="s">
        <v>215</v>
      </c>
      <c r="H7" s="99" t="s">
        <v>483</v>
      </c>
      <c r="I7" s="99" t="s">
        <v>484</v>
      </c>
      <c r="J7" s="859"/>
      <c r="K7" s="810"/>
      <c r="L7" s="52" t="s">
        <v>216</v>
      </c>
      <c r="N7" s="100" t="s">
        <v>497</v>
      </c>
      <c r="O7" s="401">
        <f>SUM(P7:S7)</f>
        <v>342</v>
      </c>
      <c r="P7" s="435">
        <v>11</v>
      </c>
      <c r="Q7" s="435">
        <v>51</v>
      </c>
      <c r="R7" s="435">
        <v>190</v>
      </c>
      <c r="S7" s="435">
        <v>90</v>
      </c>
      <c r="T7" s="435">
        <v>1</v>
      </c>
    </row>
    <row r="8" spans="1:20" s="18" customFormat="1" ht="18" customHeight="1">
      <c r="A8" s="100" t="s">
        <v>485</v>
      </c>
      <c r="B8" s="522">
        <f>SUM(C8:D8)</f>
        <v>538749</v>
      </c>
      <c r="C8" s="523">
        <v>184958</v>
      </c>
      <c r="D8" s="523">
        <v>353791</v>
      </c>
      <c r="E8" s="523">
        <v>1025</v>
      </c>
      <c r="F8" s="523">
        <f>SUM(G8:I8)</f>
        <v>6314</v>
      </c>
      <c r="G8" s="421">
        <v>4979</v>
      </c>
      <c r="H8" s="421">
        <v>1102</v>
      </c>
      <c r="I8" s="422">
        <v>233</v>
      </c>
      <c r="J8" s="422">
        <v>690424</v>
      </c>
      <c r="K8" s="422">
        <v>42585</v>
      </c>
      <c r="L8" s="422">
        <v>168000</v>
      </c>
      <c r="N8" s="423">
        <v>14</v>
      </c>
      <c r="O8" s="401">
        <f>SUM(P8:S8)</f>
        <v>343</v>
      </c>
      <c r="P8" s="435">
        <v>11</v>
      </c>
      <c r="Q8" s="435">
        <v>51</v>
      </c>
      <c r="R8" s="435">
        <v>193</v>
      </c>
      <c r="S8" s="435">
        <v>88</v>
      </c>
      <c r="T8" s="435">
        <v>1</v>
      </c>
    </row>
    <row r="9" spans="1:20" s="18" customFormat="1" ht="18" customHeight="1">
      <c r="A9" s="423">
        <v>14</v>
      </c>
      <c r="B9" s="524">
        <f>SUM(C9:D9)</f>
        <v>529298</v>
      </c>
      <c r="C9" s="457">
        <v>178274</v>
      </c>
      <c r="D9" s="457">
        <v>351024</v>
      </c>
      <c r="E9" s="457">
        <v>1013</v>
      </c>
      <c r="F9" s="457">
        <f>SUM(G9:I9)</f>
        <v>5384</v>
      </c>
      <c r="G9" s="409">
        <v>4026</v>
      </c>
      <c r="H9" s="409">
        <v>1058</v>
      </c>
      <c r="I9" s="424">
        <v>300</v>
      </c>
      <c r="J9" s="424">
        <v>737088</v>
      </c>
      <c r="K9" s="424">
        <v>41538</v>
      </c>
      <c r="L9" s="424" t="s">
        <v>217</v>
      </c>
      <c r="N9" s="423">
        <v>15</v>
      </c>
      <c r="O9" s="401">
        <f>SUM(P9:S9)</f>
        <v>339</v>
      </c>
      <c r="P9" s="435">
        <v>11</v>
      </c>
      <c r="Q9" s="435">
        <v>51</v>
      </c>
      <c r="R9" s="435">
        <v>193</v>
      </c>
      <c r="S9" s="435">
        <v>84</v>
      </c>
      <c r="T9" s="435">
        <v>1</v>
      </c>
    </row>
    <row r="10" spans="1:20" s="18" customFormat="1" ht="18" customHeight="1">
      <c r="A10" s="423">
        <v>15</v>
      </c>
      <c r="B10" s="524">
        <f>SUM(C10:D10)</f>
        <v>522035</v>
      </c>
      <c r="C10" s="457">
        <v>172874</v>
      </c>
      <c r="D10" s="457">
        <v>349161</v>
      </c>
      <c r="E10" s="457">
        <v>999</v>
      </c>
      <c r="F10" s="457">
        <f>SUM(G10:I10)</f>
        <v>4619</v>
      </c>
      <c r="G10" s="409">
        <v>3295</v>
      </c>
      <c r="H10" s="409">
        <v>1039</v>
      </c>
      <c r="I10" s="424">
        <v>285</v>
      </c>
      <c r="J10" s="424">
        <v>784012</v>
      </c>
      <c r="K10" s="424">
        <v>40265</v>
      </c>
      <c r="L10" s="425" t="s">
        <v>217</v>
      </c>
      <c r="M10" s="167"/>
      <c r="N10" s="423">
        <v>16</v>
      </c>
      <c r="O10" s="401">
        <f>SUM(P10:S10)</f>
        <v>338</v>
      </c>
      <c r="P10" s="435">
        <v>11</v>
      </c>
      <c r="Q10" s="435">
        <v>51</v>
      </c>
      <c r="R10" s="435">
        <v>193</v>
      </c>
      <c r="S10" s="435">
        <v>83</v>
      </c>
      <c r="T10" s="435">
        <v>1</v>
      </c>
    </row>
    <row r="11" spans="1:20" ht="18" customHeight="1">
      <c r="A11" s="423">
        <v>16</v>
      </c>
      <c r="B11" s="524">
        <f>SUM(C11:D11)</f>
        <v>512625</v>
      </c>
      <c r="C11" s="457">
        <v>167067</v>
      </c>
      <c r="D11" s="457">
        <v>345558</v>
      </c>
      <c r="E11" s="457">
        <v>978</v>
      </c>
      <c r="F11" s="457">
        <f>SUM(G11:I11)</f>
        <v>4091</v>
      </c>
      <c r="G11" s="409">
        <v>2832</v>
      </c>
      <c r="H11" s="409">
        <v>1013</v>
      </c>
      <c r="I11" s="424">
        <v>246</v>
      </c>
      <c r="J11" s="424">
        <v>818276</v>
      </c>
      <c r="K11" s="424">
        <v>36641</v>
      </c>
      <c r="L11" s="425" t="s">
        <v>217</v>
      </c>
      <c r="M11" s="167"/>
      <c r="N11" s="331">
        <v>17</v>
      </c>
      <c r="O11" s="71">
        <f>SUM(P11:S11)</f>
        <v>338</v>
      </c>
      <c r="P11" s="288">
        <v>11</v>
      </c>
      <c r="Q11" s="288">
        <v>50</v>
      </c>
      <c r="R11" s="288">
        <v>194</v>
      </c>
      <c r="S11" s="288">
        <v>83</v>
      </c>
      <c r="T11" s="288">
        <v>1</v>
      </c>
    </row>
    <row r="12" spans="1:20" ht="18" customHeight="1">
      <c r="A12" s="318">
        <v>17</v>
      </c>
      <c r="B12" s="544">
        <f>SUM(C12:D12)</f>
        <v>484887</v>
      </c>
      <c r="C12" s="328">
        <v>159195</v>
      </c>
      <c r="D12" s="328">
        <v>325692</v>
      </c>
      <c r="E12" s="328">
        <v>558</v>
      </c>
      <c r="F12" s="328">
        <f>SUM(G12:I12)</f>
        <v>3678</v>
      </c>
      <c r="G12" s="328">
        <v>2663</v>
      </c>
      <c r="H12" s="328">
        <v>1015</v>
      </c>
      <c r="I12" s="329" t="s">
        <v>538</v>
      </c>
      <c r="J12" s="329">
        <v>828790</v>
      </c>
      <c r="K12" s="329">
        <v>30510</v>
      </c>
      <c r="L12" s="330" t="s">
        <v>217</v>
      </c>
      <c r="M12" s="129"/>
      <c r="N12" s="168" t="s">
        <v>218</v>
      </c>
      <c r="P12" s="169"/>
      <c r="Q12" s="22"/>
      <c r="R12" s="22"/>
      <c r="S12" s="22"/>
      <c r="T12" s="22"/>
    </row>
    <row r="13" spans="1:12" ht="15" customHeight="1">
      <c r="A13" s="426" t="s">
        <v>486</v>
      </c>
      <c r="B13" s="154"/>
      <c r="C13" s="154"/>
      <c r="D13" s="154"/>
      <c r="E13" s="154"/>
      <c r="F13" s="154"/>
      <c r="G13" s="154"/>
      <c r="H13" s="154"/>
      <c r="I13" s="129"/>
      <c r="J13" s="129"/>
      <c r="K13" s="129"/>
      <c r="L13" s="129"/>
    </row>
    <row r="14" spans="1:13" ht="15" customHeight="1">
      <c r="A14" s="18" t="s">
        <v>487</v>
      </c>
      <c r="B14" s="18"/>
      <c r="C14" s="18"/>
      <c r="D14" s="18"/>
      <c r="E14" s="18"/>
      <c r="F14" s="18"/>
      <c r="G14" s="18"/>
      <c r="H14" s="18"/>
      <c r="M14" s="129"/>
    </row>
    <row r="15" spans="1:13" ht="15" customHeight="1">
      <c r="A15" s="104" t="s">
        <v>219</v>
      </c>
      <c r="B15" s="154"/>
      <c r="C15" s="154"/>
      <c r="D15" s="154"/>
      <c r="E15" s="154"/>
      <c r="F15" s="154"/>
      <c r="G15" s="154"/>
      <c r="H15" s="154"/>
      <c r="I15" s="129"/>
      <c r="J15" s="129"/>
      <c r="K15" s="129"/>
      <c r="L15" s="129"/>
      <c r="M15" s="129"/>
    </row>
    <row r="16" ht="15" customHeight="1">
      <c r="M16" s="129"/>
    </row>
    <row r="17" spans="12:13" s="18" customFormat="1" ht="19.5" customHeight="1">
      <c r="L17" s="2"/>
      <c r="M17" s="154"/>
    </row>
    <row r="18" spans="1:20" s="18" customFormat="1" ht="19.5" customHeight="1">
      <c r="A18" s="599" t="s">
        <v>373</v>
      </c>
      <c r="B18" s="599"/>
      <c r="C18" s="599"/>
      <c r="D18" s="599"/>
      <c r="E18" s="599"/>
      <c r="F18" s="599"/>
      <c r="G18" s="599"/>
      <c r="H18" s="599"/>
      <c r="I18" s="599"/>
      <c r="J18" s="67"/>
      <c r="K18" s="67"/>
      <c r="L18" s="156"/>
      <c r="M18" s="154"/>
      <c r="N18" s="599" t="s">
        <v>250</v>
      </c>
      <c r="O18" s="599"/>
      <c r="P18" s="599"/>
      <c r="Q18" s="599"/>
      <c r="R18" s="599"/>
      <c r="S18" s="599"/>
      <c r="T18" s="599"/>
    </row>
    <row r="19" spans="1:20" s="18" customFormat="1" ht="18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M19" s="154"/>
      <c r="N19" s="800" t="s">
        <v>542</v>
      </c>
      <c r="O19" s="800"/>
      <c r="P19" s="800"/>
      <c r="Q19" s="800"/>
      <c r="R19" s="800"/>
      <c r="S19" s="800"/>
      <c r="T19" s="800"/>
    </row>
    <row r="20" spans="8:20" s="18" customFormat="1" ht="18" customHeight="1" thickBot="1">
      <c r="H20" s="170" t="s">
        <v>220</v>
      </c>
      <c r="J20" s="83"/>
      <c r="K20" s="83"/>
      <c r="L20" s="36"/>
      <c r="M20" s="156"/>
      <c r="O20" s="157"/>
      <c r="P20" s="157"/>
      <c r="Q20" s="157"/>
      <c r="R20" s="157"/>
      <c r="S20" s="157"/>
      <c r="T20" s="166" t="s">
        <v>221</v>
      </c>
    </row>
    <row r="21" spans="1:20" s="18" customFormat="1" ht="18" customHeight="1">
      <c r="A21" s="856" t="s">
        <v>249</v>
      </c>
      <c r="B21" s="819" t="s">
        <v>35</v>
      </c>
      <c r="C21" s="601"/>
      <c r="D21" s="88"/>
      <c r="E21" s="158"/>
      <c r="F21" s="158"/>
      <c r="G21" s="158"/>
      <c r="H21" s="158"/>
      <c r="I21" s="158"/>
      <c r="J21" s="83"/>
      <c r="K21" s="83"/>
      <c r="L21" s="36"/>
      <c r="M21" s="154"/>
      <c r="N21" s="395" t="s">
        <v>501</v>
      </c>
      <c r="O21" s="159" t="s">
        <v>138</v>
      </c>
      <c r="P21" s="87" t="s">
        <v>502</v>
      </c>
      <c r="Q21" s="394"/>
      <c r="R21" s="159" t="s">
        <v>503</v>
      </c>
      <c r="S21" s="159" t="s">
        <v>504</v>
      </c>
      <c r="T21" s="162" t="s">
        <v>505</v>
      </c>
    </row>
    <row r="22" spans="1:20" s="18" customFormat="1" ht="18" customHeight="1">
      <c r="A22" s="597"/>
      <c r="B22" s="799"/>
      <c r="C22" s="567"/>
      <c r="D22" s="563" t="s">
        <v>251</v>
      </c>
      <c r="E22" s="575"/>
      <c r="F22" s="569" t="s">
        <v>252</v>
      </c>
      <c r="G22" s="570"/>
      <c r="H22" s="569" t="s">
        <v>253</v>
      </c>
      <c r="I22" s="573"/>
      <c r="J22" s="83"/>
      <c r="K22" s="83"/>
      <c r="L22" s="57"/>
      <c r="M22" s="154"/>
      <c r="N22" s="82"/>
      <c r="O22" s="164"/>
      <c r="P22" s="95" t="s">
        <v>222</v>
      </c>
      <c r="Q22" s="95" t="s">
        <v>223</v>
      </c>
      <c r="R22" s="164"/>
      <c r="S22" s="164"/>
      <c r="T22" s="165"/>
    </row>
    <row r="23" spans="1:20" s="18" customFormat="1" ht="18" customHeight="1">
      <c r="A23" s="100" t="s">
        <v>396</v>
      </c>
      <c r="B23" s="172"/>
      <c r="C23" s="166" t="s">
        <v>217</v>
      </c>
      <c r="D23" s="39"/>
      <c r="E23" s="173">
        <v>15140</v>
      </c>
      <c r="F23" s="39"/>
      <c r="G23" s="173">
        <v>14289</v>
      </c>
      <c r="H23" s="104"/>
      <c r="I23" s="173" t="s">
        <v>6</v>
      </c>
      <c r="J23" s="83"/>
      <c r="K23" s="83"/>
      <c r="L23" s="57"/>
      <c r="M23" s="154"/>
      <c r="N23" s="100" t="s">
        <v>506</v>
      </c>
      <c r="O23" s="436">
        <v>149714</v>
      </c>
      <c r="P23" s="174">
        <v>76123</v>
      </c>
      <c r="Q23" s="174">
        <v>10083</v>
      </c>
      <c r="R23" s="174">
        <v>61130</v>
      </c>
      <c r="S23" s="174">
        <v>2278</v>
      </c>
      <c r="T23" s="174">
        <v>100</v>
      </c>
    </row>
    <row r="24" spans="1:20" s="18" customFormat="1" ht="18" customHeight="1">
      <c r="A24" s="70">
        <v>14</v>
      </c>
      <c r="B24" s="172"/>
      <c r="C24" s="545">
        <f>SUM(E24:I24)</f>
        <v>73355</v>
      </c>
      <c r="D24" s="39"/>
      <c r="E24" s="173">
        <v>19866</v>
      </c>
      <c r="F24" s="39"/>
      <c r="G24" s="173">
        <v>50881</v>
      </c>
      <c r="H24" s="55"/>
      <c r="I24" s="173">
        <v>2608</v>
      </c>
      <c r="J24" s="83"/>
      <c r="K24" s="83"/>
      <c r="L24" s="57"/>
      <c r="M24" s="175"/>
      <c r="N24" s="70">
        <v>14</v>
      </c>
      <c r="O24" s="401">
        <v>158234</v>
      </c>
      <c r="P24" s="69">
        <v>79793</v>
      </c>
      <c r="Q24" s="69">
        <v>9342</v>
      </c>
      <c r="R24" s="69">
        <v>66667</v>
      </c>
      <c r="S24" s="69">
        <v>2348</v>
      </c>
      <c r="T24" s="69">
        <v>84</v>
      </c>
    </row>
    <row r="25" spans="1:20" s="18" customFormat="1" ht="18" customHeight="1">
      <c r="A25" s="70">
        <v>15</v>
      </c>
      <c r="B25" s="172"/>
      <c r="C25" s="545">
        <f>SUM(E25:I25)</f>
        <v>119560</v>
      </c>
      <c r="D25" s="39"/>
      <c r="E25" s="173">
        <v>23367</v>
      </c>
      <c r="F25" s="39"/>
      <c r="G25" s="173">
        <v>87009</v>
      </c>
      <c r="H25" s="55"/>
      <c r="I25" s="173">
        <v>9184</v>
      </c>
      <c r="J25" s="83"/>
      <c r="K25" s="83"/>
      <c r="L25" s="57"/>
      <c r="M25" s="154"/>
      <c r="N25" s="70">
        <v>15</v>
      </c>
      <c r="O25" s="401">
        <v>149781</v>
      </c>
      <c r="P25" s="69">
        <v>75832</v>
      </c>
      <c r="Q25" s="69">
        <v>8064</v>
      </c>
      <c r="R25" s="69">
        <v>63671</v>
      </c>
      <c r="S25" s="69">
        <v>2137</v>
      </c>
      <c r="T25" s="69">
        <v>77</v>
      </c>
    </row>
    <row r="26" spans="1:20" ht="18" customHeight="1">
      <c r="A26" s="70">
        <v>16</v>
      </c>
      <c r="B26" s="72"/>
      <c r="C26" s="545">
        <f>SUM(E26:I26)</f>
        <v>153825</v>
      </c>
      <c r="D26" s="59"/>
      <c r="E26" s="173">
        <v>26207</v>
      </c>
      <c r="F26" s="59"/>
      <c r="G26" s="173">
        <v>108175</v>
      </c>
      <c r="H26" s="7"/>
      <c r="I26" s="176">
        <v>19443</v>
      </c>
      <c r="J26" s="83"/>
      <c r="K26" s="83"/>
      <c r="L26" s="76"/>
      <c r="N26" s="70">
        <v>16</v>
      </c>
      <c r="O26" s="401">
        <v>146309</v>
      </c>
      <c r="P26" s="69">
        <v>69284</v>
      </c>
      <c r="Q26" s="69">
        <v>6935</v>
      </c>
      <c r="R26" s="69">
        <v>64547</v>
      </c>
      <c r="S26" s="69">
        <v>1972</v>
      </c>
      <c r="T26" s="69">
        <v>62</v>
      </c>
    </row>
    <row r="27" spans="1:20" ht="15" customHeight="1">
      <c r="A27" s="331">
        <v>17</v>
      </c>
      <c r="B27" s="73"/>
      <c r="C27" s="546">
        <f>SUM(E27:I27)</f>
        <v>182508</v>
      </c>
      <c r="D27" s="74"/>
      <c r="E27" s="332">
        <v>27551</v>
      </c>
      <c r="F27" s="74"/>
      <c r="G27" s="332">
        <v>117322</v>
      </c>
      <c r="H27" s="75"/>
      <c r="I27" s="333">
        <v>37635</v>
      </c>
      <c r="J27" s="114"/>
      <c r="K27" s="114"/>
      <c r="L27" s="334"/>
      <c r="M27" s="129"/>
      <c r="N27" s="331">
        <v>17</v>
      </c>
      <c r="O27" s="71">
        <v>134864</v>
      </c>
      <c r="P27" s="288">
        <v>64014</v>
      </c>
      <c r="Q27" s="288">
        <v>6470</v>
      </c>
      <c r="R27" s="288">
        <v>59213</v>
      </c>
      <c r="S27" s="288">
        <v>1817</v>
      </c>
      <c r="T27" s="288">
        <v>45</v>
      </c>
    </row>
    <row r="28" spans="1:14" ht="15" customHeight="1">
      <c r="A28" s="396" t="s">
        <v>398</v>
      </c>
      <c r="B28" s="396"/>
      <c r="C28" s="396"/>
      <c r="D28" s="396"/>
      <c r="E28" s="396"/>
      <c r="F28" s="396"/>
      <c r="G28" s="396"/>
      <c r="H28" s="396"/>
      <c r="I28" s="396"/>
      <c r="J28" s="334"/>
      <c r="K28" s="334"/>
      <c r="L28" s="129"/>
      <c r="M28" s="129"/>
      <c r="N28" s="168" t="s">
        <v>218</v>
      </c>
    </row>
    <row r="29" spans="1:13" ht="15" customHeight="1">
      <c r="A29" s="79" t="s">
        <v>399</v>
      </c>
      <c r="B29" s="79"/>
      <c r="C29" s="79"/>
      <c r="D29" s="79"/>
      <c r="E29" s="79"/>
      <c r="F29" s="79"/>
      <c r="G29" s="79"/>
      <c r="H29" s="79"/>
      <c r="I29" s="79"/>
      <c r="L29" s="129"/>
      <c r="M29" s="129"/>
    </row>
    <row r="30" spans="1:13" ht="15" customHeight="1">
      <c r="A30" s="120" t="s">
        <v>224</v>
      </c>
      <c r="B30" s="120"/>
      <c r="C30" s="120"/>
      <c r="D30" s="120"/>
      <c r="E30" s="120"/>
      <c r="F30" s="120"/>
      <c r="G30" s="120"/>
      <c r="H30" s="120"/>
      <c r="I30" s="120"/>
      <c r="J30" s="129"/>
      <c r="K30" s="129"/>
      <c r="L30" s="129"/>
      <c r="M30" s="129"/>
    </row>
    <row r="31" spans="1:13" ht="1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</row>
    <row r="32" ht="15" customHeight="1">
      <c r="M32" s="129"/>
    </row>
    <row r="33" spans="1:20" s="18" customFormat="1" ht="19.5" customHeight="1">
      <c r="A33" s="599" t="s">
        <v>254</v>
      </c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2"/>
      <c r="M33" s="154"/>
      <c r="N33" s="599" t="s">
        <v>364</v>
      </c>
      <c r="O33" s="599"/>
      <c r="P33" s="599"/>
      <c r="Q33" s="599"/>
      <c r="R33" s="599"/>
      <c r="S33" s="599"/>
      <c r="T33" s="67"/>
    </row>
    <row r="34" spans="1:19" s="18" customFormat="1" ht="19.5" customHeight="1">
      <c r="A34" s="800" t="s">
        <v>540</v>
      </c>
      <c r="B34" s="800"/>
      <c r="C34" s="800"/>
      <c r="D34" s="800"/>
      <c r="E34" s="800"/>
      <c r="F34" s="800"/>
      <c r="G34" s="800"/>
      <c r="H34" s="800"/>
      <c r="I34" s="800"/>
      <c r="J34" s="800"/>
      <c r="K34" s="800"/>
      <c r="L34" s="157"/>
      <c r="M34" s="154"/>
      <c r="N34" s="800" t="s">
        <v>365</v>
      </c>
      <c r="O34" s="800"/>
      <c r="P34" s="800"/>
      <c r="Q34" s="800"/>
      <c r="R34" s="800"/>
      <c r="S34" s="800"/>
    </row>
    <row r="35" spans="13:19" s="18" customFormat="1" ht="18" customHeight="1" thickBot="1">
      <c r="M35" s="154"/>
      <c r="O35" s="157"/>
      <c r="P35" s="157"/>
      <c r="Q35" s="157"/>
      <c r="R35" s="157"/>
      <c r="S35" s="166" t="s">
        <v>221</v>
      </c>
    </row>
    <row r="36" spans="1:19" s="18" customFormat="1" ht="18" customHeight="1">
      <c r="A36" s="856" t="s">
        <v>255</v>
      </c>
      <c r="B36" s="590" t="s">
        <v>256</v>
      </c>
      <c r="C36" s="806"/>
      <c r="D36" s="806"/>
      <c r="E36" s="806"/>
      <c r="F36" s="806"/>
      <c r="G36" s="806"/>
      <c r="H36" s="807"/>
      <c r="I36" s="590" t="s">
        <v>257</v>
      </c>
      <c r="J36" s="806"/>
      <c r="K36" s="806"/>
      <c r="L36" s="157"/>
      <c r="M36" s="154"/>
      <c r="N36" s="178"/>
      <c r="O36" s="590" t="s">
        <v>225</v>
      </c>
      <c r="P36" s="591"/>
      <c r="Q36" s="864"/>
      <c r="R36" s="159"/>
      <c r="S36" s="162"/>
    </row>
    <row r="37" spans="1:19" s="18" customFormat="1" ht="18" customHeight="1">
      <c r="A37" s="705"/>
      <c r="B37" s="797" t="s">
        <v>366</v>
      </c>
      <c r="C37" s="796"/>
      <c r="D37" s="569" t="s">
        <v>488</v>
      </c>
      <c r="E37" s="573"/>
      <c r="F37" s="573"/>
      <c r="G37" s="570"/>
      <c r="H37" s="863" t="s">
        <v>226</v>
      </c>
      <c r="I37" s="863" t="s">
        <v>138</v>
      </c>
      <c r="J37" s="867" t="s">
        <v>227</v>
      </c>
      <c r="K37" s="869" t="s">
        <v>489</v>
      </c>
      <c r="L37" s="179"/>
      <c r="M37" s="154"/>
      <c r="N37" s="156" t="s">
        <v>258</v>
      </c>
      <c r="O37" s="863" t="s">
        <v>366</v>
      </c>
      <c r="P37" s="863" t="s">
        <v>228</v>
      </c>
      <c r="Q37" s="867" t="s">
        <v>507</v>
      </c>
      <c r="R37" s="163" t="s">
        <v>229</v>
      </c>
      <c r="S37" s="52" t="s">
        <v>230</v>
      </c>
    </row>
    <row r="38" spans="1:19" ht="22.5" customHeight="1">
      <c r="A38" s="557"/>
      <c r="B38" s="799"/>
      <c r="C38" s="557"/>
      <c r="D38" s="430" t="s">
        <v>491</v>
      </c>
      <c r="E38" s="430" t="s">
        <v>490</v>
      </c>
      <c r="F38" s="429" t="s">
        <v>231</v>
      </c>
      <c r="G38" s="429" t="s">
        <v>232</v>
      </c>
      <c r="H38" s="835"/>
      <c r="I38" s="835"/>
      <c r="J38" s="871"/>
      <c r="K38" s="870"/>
      <c r="L38" s="181"/>
      <c r="M38" s="129"/>
      <c r="N38" s="182"/>
      <c r="O38" s="835"/>
      <c r="P38" s="835"/>
      <c r="Q38" s="868"/>
      <c r="R38" s="180"/>
      <c r="S38" s="183"/>
    </row>
    <row r="39" spans="1:19" s="18" customFormat="1" ht="18" customHeight="1">
      <c r="A39" s="137" t="s">
        <v>372</v>
      </c>
      <c r="B39" s="184"/>
      <c r="C39" s="547">
        <f>SUM(D39:H39)</f>
        <v>2</v>
      </c>
      <c r="D39" s="548">
        <v>2</v>
      </c>
      <c r="E39" s="548" t="s">
        <v>6</v>
      </c>
      <c r="F39" s="548" t="s">
        <v>6</v>
      </c>
      <c r="G39" s="548" t="s">
        <v>6</v>
      </c>
      <c r="H39" s="548" t="s">
        <v>6</v>
      </c>
      <c r="I39" s="548">
        <f>SUM(J39:K39)</f>
        <v>4565</v>
      </c>
      <c r="J39" s="118">
        <v>4565</v>
      </c>
      <c r="K39" s="118" t="s">
        <v>6</v>
      </c>
      <c r="L39" s="113"/>
      <c r="M39" s="129"/>
      <c r="N39" s="137" t="s">
        <v>346</v>
      </c>
      <c r="O39" s="522">
        <f>SUM(P39:Q39)</f>
        <v>5181</v>
      </c>
      <c r="P39" s="174">
        <v>1274</v>
      </c>
      <c r="Q39" s="174">
        <v>3907</v>
      </c>
      <c r="R39" s="174">
        <v>41116</v>
      </c>
      <c r="S39" s="174">
        <v>389</v>
      </c>
    </row>
    <row r="40" spans="1:19" s="18" customFormat="1" ht="18" customHeight="1">
      <c r="A40" s="70">
        <v>14</v>
      </c>
      <c r="B40" s="172"/>
      <c r="C40" s="547">
        <f>SUM(D40:H40)</f>
        <v>3</v>
      </c>
      <c r="D40" s="548">
        <v>3</v>
      </c>
      <c r="E40" s="548" t="s">
        <v>6</v>
      </c>
      <c r="F40" s="548" t="s">
        <v>6</v>
      </c>
      <c r="G40" s="548" t="s">
        <v>6</v>
      </c>
      <c r="H40" s="548" t="s">
        <v>6</v>
      </c>
      <c r="I40" s="548">
        <f>SUM(J40:K40)</f>
        <v>5891</v>
      </c>
      <c r="J40" s="144">
        <v>5891</v>
      </c>
      <c r="K40" s="144" t="s">
        <v>6</v>
      </c>
      <c r="L40" s="166"/>
      <c r="M40" s="154"/>
      <c r="N40" s="70">
        <v>14</v>
      </c>
      <c r="O40" s="524">
        <f>SUM(P40:Q40)</f>
        <v>4516</v>
      </c>
      <c r="P40" s="69">
        <v>1112</v>
      </c>
      <c r="Q40" s="69">
        <v>3404</v>
      </c>
      <c r="R40" s="69">
        <v>39069</v>
      </c>
      <c r="S40" s="69">
        <v>32</v>
      </c>
    </row>
    <row r="41" spans="1:19" s="18" customFormat="1" ht="18" customHeight="1">
      <c r="A41" s="70">
        <v>15</v>
      </c>
      <c r="B41" s="172"/>
      <c r="C41" s="547">
        <f>SUM(D41:H41)</f>
        <v>3</v>
      </c>
      <c r="D41" s="548">
        <v>3</v>
      </c>
      <c r="E41" s="548" t="s">
        <v>6</v>
      </c>
      <c r="F41" s="548" t="s">
        <v>6</v>
      </c>
      <c r="G41" s="548" t="s">
        <v>6</v>
      </c>
      <c r="H41" s="548" t="s">
        <v>6</v>
      </c>
      <c r="I41" s="548">
        <f>SUM(J41:K41)</f>
        <v>5955</v>
      </c>
      <c r="J41" s="144">
        <v>5905</v>
      </c>
      <c r="K41" s="144">
        <v>50</v>
      </c>
      <c r="L41" s="166"/>
      <c r="M41" s="154"/>
      <c r="N41" s="70">
        <v>15</v>
      </c>
      <c r="O41" s="524">
        <f>SUM(P41:Q41)</f>
        <v>3453</v>
      </c>
      <c r="P41" s="69">
        <v>1026</v>
      </c>
      <c r="Q41" s="69">
        <v>2427</v>
      </c>
      <c r="R41" s="69">
        <v>38972</v>
      </c>
      <c r="S41" s="69">
        <v>852</v>
      </c>
    </row>
    <row r="42" spans="1:19" s="18" customFormat="1" ht="18" customHeight="1">
      <c r="A42" s="70">
        <v>16</v>
      </c>
      <c r="B42" s="77"/>
      <c r="C42" s="547">
        <f>SUM(D42:H42)</f>
        <v>3</v>
      </c>
      <c r="D42" s="548">
        <v>3</v>
      </c>
      <c r="E42" s="548" t="s">
        <v>6</v>
      </c>
      <c r="F42" s="548" t="s">
        <v>6</v>
      </c>
      <c r="G42" s="548" t="s">
        <v>6</v>
      </c>
      <c r="H42" s="548" t="s">
        <v>6</v>
      </c>
      <c r="I42" s="548">
        <f>SUM(J42:K42)</f>
        <v>5868</v>
      </c>
      <c r="J42" s="118">
        <v>5814</v>
      </c>
      <c r="K42" s="118">
        <v>54</v>
      </c>
      <c r="L42" s="113"/>
      <c r="M42" s="109"/>
      <c r="N42" s="121">
        <v>16</v>
      </c>
      <c r="O42" s="524">
        <f>SUM(P42:Q42)</f>
        <v>3509</v>
      </c>
      <c r="P42" s="69">
        <v>971</v>
      </c>
      <c r="Q42" s="69">
        <v>2538</v>
      </c>
      <c r="R42" s="69">
        <v>38034</v>
      </c>
      <c r="S42" s="69">
        <v>439</v>
      </c>
    </row>
    <row r="43" spans="1:19" ht="18" customHeight="1">
      <c r="A43" s="331">
        <v>17</v>
      </c>
      <c r="B43" s="78"/>
      <c r="C43" s="549">
        <f>SUM(D43:H43)</f>
        <v>3</v>
      </c>
      <c r="D43" s="335">
        <v>3</v>
      </c>
      <c r="E43" s="335" t="s">
        <v>6</v>
      </c>
      <c r="F43" s="335" t="s">
        <v>6</v>
      </c>
      <c r="G43" s="335" t="s">
        <v>6</v>
      </c>
      <c r="H43" s="335" t="s">
        <v>6</v>
      </c>
      <c r="I43" s="335">
        <f>SUM(J43:K43)</f>
        <v>5981</v>
      </c>
      <c r="J43" s="335">
        <v>5924</v>
      </c>
      <c r="K43" s="335">
        <v>57</v>
      </c>
      <c r="L43" s="8"/>
      <c r="M43" s="129"/>
      <c r="N43" s="331">
        <v>17</v>
      </c>
      <c r="O43" s="554">
        <f>SUM(P43:Q43)</f>
        <v>3305</v>
      </c>
      <c r="P43" s="288">
        <v>727</v>
      </c>
      <c r="Q43" s="288">
        <v>2578</v>
      </c>
      <c r="R43" s="288">
        <v>37201</v>
      </c>
      <c r="S43" s="288">
        <v>640</v>
      </c>
    </row>
    <row r="44" spans="1:14" ht="15" customHeight="1">
      <c r="A44" s="168" t="s">
        <v>233</v>
      </c>
      <c r="B44" s="129"/>
      <c r="C44" s="129"/>
      <c r="D44" s="120"/>
      <c r="E44" s="129"/>
      <c r="F44" s="129"/>
      <c r="G44" s="129"/>
      <c r="H44" s="129"/>
      <c r="I44" s="129"/>
      <c r="J44" s="129"/>
      <c r="K44" s="129"/>
      <c r="L44" s="129"/>
      <c r="M44" s="129"/>
      <c r="N44" s="79" t="s">
        <v>368</v>
      </c>
    </row>
    <row r="45" spans="13:14" ht="15" customHeight="1">
      <c r="M45" s="129"/>
      <c r="N45" s="80" t="s">
        <v>234</v>
      </c>
    </row>
    <row r="46" spans="2:14" ht="15" customHeight="1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79" t="s">
        <v>367</v>
      </c>
    </row>
    <row r="47" spans="13:14" ht="15" customHeight="1">
      <c r="M47" s="129"/>
      <c r="N47" s="169" t="s">
        <v>218</v>
      </c>
    </row>
    <row r="48" spans="1:24" s="18" customFormat="1" ht="19.5" customHeight="1">
      <c r="A48" s="599" t="s">
        <v>371</v>
      </c>
      <c r="B48" s="599"/>
      <c r="C48" s="599"/>
      <c r="D48" s="599"/>
      <c r="E48" s="599"/>
      <c r="F48" s="599"/>
      <c r="G48" s="599"/>
      <c r="H48" s="599"/>
      <c r="I48" s="599"/>
      <c r="J48" s="599"/>
      <c r="K48" s="599"/>
      <c r="L48" s="2"/>
      <c r="M48" s="154"/>
      <c r="N48" s="39"/>
      <c r="T48" s="2"/>
      <c r="U48" s="177"/>
      <c r="V48" s="177"/>
      <c r="W48" s="177"/>
      <c r="X48" s="177"/>
    </row>
    <row r="49" spans="1:24" s="18" customFormat="1" ht="19.5" customHeight="1">
      <c r="A49" s="866" t="s">
        <v>541</v>
      </c>
      <c r="B49" s="800"/>
      <c r="C49" s="800"/>
      <c r="D49" s="800"/>
      <c r="E49" s="800"/>
      <c r="F49" s="800"/>
      <c r="G49" s="800"/>
      <c r="H49" s="800"/>
      <c r="I49" s="800"/>
      <c r="J49" s="800"/>
      <c r="K49" s="800"/>
      <c r="L49" s="156"/>
      <c r="M49" s="154"/>
      <c r="S49" s="336"/>
      <c r="T49" s="177"/>
      <c r="U49" s="177"/>
      <c r="V49" s="177"/>
      <c r="W49" s="177"/>
      <c r="X49" s="177"/>
    </row>
    <row r="50" spans="2:19" s="18" customFormat="1" ht="18" customHeight="1" thickBot="1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4"/>
      <c r="S50" s="104"/>
    </row>
    <row r="51" spans="1:24" s="18" customFormat="1" ht="18" customHeight="1">
      <c r="A51" s="856" t="s">
        <v>259</v>
      </c>
      <c r="B51" s="590" t="s">
        <v>499</v>
      </c>
      <c r="C51" s="806"/>
      <c r="D51" s="806"/>
      <c r="E51" s="806"/>
      <c r="F51" s="806"/>
      <c r="G51" s="807"/>
      <c r="H51" s="590" t="s">
        <v>235</v>
      </c>
      <c r="I51" s="806"/>
      <c r="J51" s="806"/>
      <c r="K51" s="806"/>
      <c r="L51" s="157"/>
      <c r="M51" s="154"/>
      <c r="N51" s="599" t="s">
        <v>250</v>
      </c>
      <c r="O51" s="599"/>
      <c r="P51" s="599"/>
      <c r="Q51" s="599"/>
      <c r="R51" s="599"/>
      <c r="T51" s="36"/>
      <c r="U51" s="36"/>
      <c r="V51" s="36"/>
      <c r="W51" s="36"/>
      <c r="X51" s="36"/>
    </row>
    <row r="52" spans="1:24" s="18" customFormat="1" ht="18" customHeight="1">
      <c r="A52" s="705"/>
      <c r="B52" s="569" t="s">
        <v>500</v>
      </c>
      <c r="C52" s="573"/>
      <c r="D52" s="573"/>
      <c r="E52" s="573"/>
      <c r="F52" s="570"/>
      <c r="G52" s="863" t="s">
        <v>237</v>
      </c>
      <c r="H52" s="569" t="s">
        <v>494</v>
      </c>
      <c r="I52" s="573"/>
      <c r="J52" s="570"/>
      <c r="K52" s="172"/>
      <c r="L52" s="104"/>
      <c r="M52" s="154"/>
      <c r="N52" s="800" t="s">
        <v>369</v>
      </c>
      <c r="O52" s="800"/>
      <c r="P52" s="800"/>
      <c r="Q52" s="800"/>
      <c r="R52" s="800"/>
      <c r="S52" s="36"/>
      <c r="T52" s="156"/>
      <c r="U52" s="36"/>
      <c r="V52" s="156"/>
      <c r="W52" s="156"/>
      <c r="X52" s="36"/>
    </row>
    <row r="53" spans="1:24" s="18" customFormat="1" ht="18" customHeight="1" thickBot="1">
      <c r="A53" s="705"/>
      <c r="B53" s="863" t="s">
        <v>138</v>
      </c>
      <c r="C53" s="427" t="s">
        <v>492</v>
      </c>
      <c r="D53" s="863" t="s">
        <v>241</v>
      </c>
      <c r="E53" s="863" t="s">
        <v>242</v>
      </c>
      <c r="F53" s="863" t="s">
        <v>243</v>
      </c>
      <c r="G53" s="804"/>
      <c r="H53" s="863" t="s">
        <v>138</v>
      </c>
      <c r="I53" s="431" t="s">
        <v>244</v>
      </c>
      <c r="J53" s="432" t="s">
        <v>245</v>
      </c>
      <c r="K53" s="186" t="s">
        <v>237</v>
      </c>
      <c r="L53" s="156"/>
      <c r="M53" s="154"/>
      <c r="R53" s="166" t="s">
        <v>236</v>
      </c>
      <c r="S53" s="156"/>
      <c r="T53" s="39"/>
      <c r="U53" s="39"/>
      <c r="V53" s="39"/>
      <c r="W53" s="39"/>
      <c r="X53" s="39"/>
    </row>
    <row r="54" spans="1:24" s="18" customFormat="1" ht="18" customHeight="1">
      <c r="A54" s="557"/>
      <c r="B54" s="872"/>
      <c r="C54" s="428" t="s">
        <v>493</v>
      </c>
      <c r="D54" s="805"/>
      <c r="E54" s="805"/>
      <c r="F54" s="805"/>
      <c r="G54" s="805"/>
      <c r="H54" s="805"/>
      <c r="I54" s="433" t="s">
        <v>246</v>
      </c>
      <c r="J54" s="434" t="s">
        <v>247</v>
      </c>
      <c r="K54" s="187"/>
      <c r="L54" s="104"/>
      <c r="N54" s="88" t="s">
        <v>508</v>
      </c>
      <c r="O54" s="185" t="s">
        <v>509</v>
      </c>
      <c r="P54" s="161" t="s">
        <v>238</v>
      </c>
      <c r="Q54" s="161" t="s">
        <v>239</v>
      </c>
      <c r="R54" s="87" t="s">
        <v>240</v>
      </c>
      <c r="S54" s="39"/>
      <c r="T54" s="39"/>
      <c r="U54" s="39"/>
      <c r="V54" s="39"/>
      <c r="W54" s="39"/>
      <c r="X54" s="39"/>
    </row>
    <row r="55" spans="1:24" s="18" customFormat="1" ht="18" customHeight="1">
      <c r="A55" s="100" t="s">
        <v>370</v>
      </c>
      <c r="B55" s="550">
        <f>SUM(C55:F55)</f>
        <v>473</v>
      </c>
      <c r="C55" s="551">
        <v>169</v>
      </c>
      <c r="D55" s="551">
        <v>289</v>
      </c>
      <c r="E55" s="551">
        <v>10</v>
      </c>
      <c r="F55" s="551">
        <v>5</v>
      </c>
      <c r="G55" s="551">
        <v>86894</v>
      </c>
      <c r="H55" s="548">
        <f>SUM(I55:J55)</f>
        <v>867</v>
      </c>
      <c r="I55" s="188">
        <v>148</v>
      </c>
      <c r="J55" s="188">
        <v>719</v>
      </c>
      <c r="K55" s="188">
        <v>120282</v>
      </c>
      <c r="L55" s="55"/>
      <c r="N55" s="100" t="s">
        <v>510</v>
      </c>
      <c r="O55" s="524">
        <f>SUM(P55:R55)</f>
        <v>2289</v>
      </c>
      <c r="P55" s="437">
        <v>1940</v>
      </c>
      <c r="Q55" s="437">
        <v>314</v>
      </c>
      <c r="R55" s="437">
        <v>35</v>
      </c>
      <c r="S55" s="39"/>
      <c r="T55" s="39"/>
      <c r="U55" s="39"/>
      <c r="V55" s="39"/>
      <c r="W55" s="39"/>
      <c r="X55" s="39"/>
    </row>
    <row r="56" spans="1:24" s="18" customFormat="1" ht="18" customHeight="1">
      <c r="A56" s="70">
        <v>14</v>
      </c>
      <c r="B56" s="552">
        <f>SUM(C56:F56)</f>
        <v>480</v>
      </c>
      <c r="C56" s="548">
        <v>127</v>
      </c>
      <c r="D56" s="548">
        <v>336</v>
      </c>
      <c r="E56" s="548">
        <v>12</v>
      </c>
      <c r="F56" s="548">
        <v>5</v>
      </c>
      <c r="G56" s="548">
        <v>96863</v>
      </c>
      <c r="H56" s="548">
        <f>SUM(I56:J56)</f>
        <v>838</v>
      </c>
      <c r="I56" s="144">
        <v>143</v>
      </c>
      <c r="J56" s="144">
        <v>695</v>
      </c>
      <c r="K56" s="144">
        <v>129051</v>
      </c>
      <c r="L56" s="55"/>
      <c r="N56" s="423">
        <v>14</v>
      </c>
      <c r="O56" s="524">
        <f>SUM(P56:R56)</f>
        <v>2187</v>
      </c>
      <c r="P56" s="435">
        <v>1604</v>
      </c>
      <c r="Q56" s="435">
        <v>556</v>
      </c>
      <c r="R56" s="435">
        <v>27</v>
      </c>
      <c r="S56" s="39"/>
      <c r="T56" s="39"/>
      <c r="U56" s="39"/>
      <c r="V56" s="39"/>
      <c r="W56" s="39"/>
      <c r="X56" s="39"/>
    </row>
    <row r="57" spans="1:24" ht="18" customHeight="1">
      <c r="A57" s="70">
        <v>15</v>
      </c>
      <c r="B57" s="552">
        <f>SUM(C57:F57)</f>
        <v>482</v>
      </c>
      <c r="C57" s="548">
        <v>123</v>
      </c>
      <c r="D57" s="548">
        <v>341</v>
      </c>
      <c r="E57" s="548">
        <v>13</v>
      </c>
      <c r="F57" s="548">
        <v>5</v>
      </c>
      <c r="G57" s="548">
        <v>114898</v>
      </c>
      <c r="H57" s="548">
        <f>SUM(I57:J57)</f>
        <v>835</v>
      </c>
      <c r="I57" s="144">
        <v>142</v>
      </c>
      <c r="J57" s="144">
        <v>693</v>
      </c>
      <c r="K57" s="144">
        <v>140442</v>
      </c>
      <c r="L57" s="55"/>
      <c r="M57" s="18"/>
      <c r="N57" s="423">
        <v>15</v>
      </c>
      <c r="O57" s="524">
        <f>SUM(P57:R57)</f>
        <v>2987</v>
      </c>
      <c r="P57" s="435">
        <v>2546</v>
      </c>
      <c r="Q57" s="435">
        <v>393</v>
      </c>
      <c r="R57" s="435">
        <v>48</v>
      </c>
      <c r="S57" s="169"/>
      <c r="T57" s="169"/>
      <c r="U57" s="169"/>
      <c r="V57" s="169"/>
      <c r="W57" s="169"/>
      <c r="X57" s="169"/>
    </row>
    <row r="58" spans="1:19" s="18" customFormat="1" ht="18" customHeight="1">
      <c r="A58" s="121">
        <v>16</v>
      </c>
      <c r="B58" s="552">
        <f>SUM(C58:F58)</f>
        <v>484</v>
      </c>
      <c r="C58" s="548">
        <v>124</v>
      </c>
      <c r="D58" s="548">
        <v>342</v>
      </c>
      <c r="E58" s="548">
        <v>13</v>
      </c>
      <c r="F58" s="548">
        <v>5</v>
      </c>
      <c r="G58" s="548">
        <v>120998</v>
      </c>
      <c r="H58" s="548">
        <f>SUM(I58:J58)</f>
        <v>817</v>
      </c>
      <c r="I58" s="144">
        <v>143</v>
      </c>
      <c r="J58" s="144">
        <v>674</v>
      </c>
      <c r="K58" s="144">
        <v>151686</v>
      </c>
      <c r="L58" s="55"/>
      <c r="N58" s="423">
        <v>16</v>
      </c>
      <c r="O58" s="524">
        <f>SUM(P58:R58)</f>
        <v>8078</v>
      </c>
      <c r="P58" s="435">
        <v>7527</v>
      </c>
      <c r="Q58" s="435">
        <v>513</v>
      </c>
      <c r="R58" s="435">
        <v>38</v>
      </c>
      <c r="S58" s="39"/>
    </row>
    <row r="59" spans="1:18" ht="18" customHeight="1">
      <c r="A59" s="331">
        <v>17</v>
      </c>
      <c r="B59" s="553">
        <f>SUM(C59:F59)</f>
        <v>480</v>
      </c>
      <c r="C59" s="335">
        <v>117</v>
      </c>
      <c r="D59" s="335">
        <v>344</v>
      </c>
      <c r="E59" s="335">
        <v>13</v>
      </c>
      <c r="F59" s="335">
        <v>6</v>
      </c>
      <c r="G59" s="335">
        <v>122124</v>
      </c>
      <c r="H59" s="335">
        <f>SUM(I59:J59)</f>
        <v>812</v>
      </c>
      <c r="I59" s="335">
        <v>139</v>
      </c>
      <c r="J59" s="335">
        <v>673</v>
      </c>
      <c r="K59" s="335">
        <v>169518</v>
      </c>
      <c r="L59" s="9"/>
      <c r="N59" s="331">
        <v>17</v>
      </c>
      <c r="O59" s="554">
        <f>SUM(P59:R59)</f>
        <v>15471</v>
      </c>
      <c r="P59" s="288">
        <v>15281</v>
      </c>
      <c r="Q59" s="288">
        <v>161</v>
      </c>
      <c r="R59" s="288">
        <v>29</v>
      </c>
    </row>
    <row r="60" spans="1:18" ht="15" customHeight="1">
      <c r="A60" s="168" t="s">
        <v>233</v>
      </c>
      <c r="N60" s="189" t="s">
        <v>218</v>
      </c>
      <c r="O60" s="18"/>
      <c r="P60" s="18"/>
      <c r="Q60" s="18"/>
      <c r="R60" s="18"/>
    </row>
    <row r="61" ht="15" customHeight="1"/>
    <row r="62" ht="15" customHeight="1"/>
    <row r="63" ht="15" customHeight="1"/>
  </sheetData>
  <sheetProtection/>
  <mergeCells count="60">
    <mergeCell ref="G52:G54"/>
    <mergeCell ref="B53:B54"/>
    <mergeCell ref="H53:H54"/>
    <mergeCell ref="A51:A54"/>
    <mergeCell ref="B51:G51"/>
    <mergeCell ref="B52:F52"/>
    <mergeCell ref="H52:J52"/>
    <mergeCell ref="H51:K51"/>
    <mergeCell ref="I37:I38"/>
    <mergeCell ref="A48:K48"/>
    <mergeCell ref="N51:R51"/>
    <mergeCell ref="N52:R52"/>
    <mergeCell ref="A36:A38"/>
    <mergeCell ref="Q37:Q38"/>
    <mergeCell ref="I36:K36"/>
    <mergeCell ref="K37:K38"/>
    <mergeCell ref="O37:O38"/>
    <mergeCell ref="J37:J38"/>
    <mergeCell ref="Q5:R5"/>
    <mergeCell ref="S5:S6"/>
    <mergeCell ref="B37:C38"/>
    <mergeCell ref="D53:D54"/>
    <mergeCell ref="E53:E54"/>
    <mergeCell ref="F53:F54"/>
    <mergeCell ref="A49:K49"/>
    <mergeCell ref="P37:P38"/>
    <mergeCell ref="D37:G37"/>
    <mergeCell ref="H37:H38"/>
    <mergeCell ref="O36:Q36"/>
    <mergeCell ref="B36:H36"/>
    <mergeCell ref="A33:K33"/>
    <mergeCell ref="N33:S33"/>
    <mergeCell ref="N34:S34"/>
    <mergeCell ref="A34:K34"/>
    <mergeCell ref="T5:T6"/>
    <mergeCell ref="K5:K7"/>
    <mergeCell ref="A18:I18"/>
    <mergeCell ref="K4:L4"/>
    <mergeCell ref="B6:B7"/>
    <mergeCell ref="C6:C7"/>
    <mergeCell ref="D6:D7"/>
    <mergeCell ref="F6:F7"/>
    <mergeCell ref="N5:N6"/>
    <mergeCell ref="O5:O6"/>
    <mergeCell ref="A2:L2"/>
    <mergeCell ref="N18:T18"/>
    <mergeCell ref="N2:T2"/>
    <mergeCell ref="N3:T3"/>
    <mergeCell ref="A3:K3"/>
    <mergeCell ref="A5:A7"/>
    <mergeCell ref="B5:D5"/>
    <mergeCell ref="E5:E7"/>
    <mergeCell ref="F5:I5"/>
    <mergeCell ref="J5:J7"/>
    <mergeCell ref="A21:A22"/>
    <mergeCell ref="N19:T19"/>
    <mergeCell ref="F22:G22"/>
    <mergeCell ref="H22:I22"/>
    <mergeCell ref="D22:E22"/>
    <mergeCell ref="B21:C22"/>
  </mergeCells>
  <printOptions/>
  <pageMargins left="1.3779527559055118" right="0.3937007874015748" top="0.984251968503937" bottom="0.984251968503937" header="0.5118110236220472" footer="0.5118110236220472"/>
  <pageSetup fitToHeight="1" fitToWidth="1" horizontalDpi="300" verticalDpi="3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kimie-h</dc:creator>
  <cp:keywords/>
  <dc:description/>
  <cp:lastModifiedBy>yutaka-k</cp:lastModifiedBy>
  <cp:lastPrinted>2011-05-25T06:42:52Z</cp:lastPrinted>
  <dcterms:created xsi:type="dcterms:W3CDTF">2007-03-25T07:25:10Z</dcterms:created>
  <dcterms:modified xsi:type="dcterms:W3CDTF">2012-06-15T06:58:28Z</dcterms:modified>
  <cp:category/>
  <cp:version/>
  <cp:contentType/>
  <cp:contentStatus/>
</cp:coreProperties>
</file>