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２０４" sheetId="1" r:id="rId1"/>
  </sheets>
  <definedNames/>
  <calcPr fullCalcOnLoad="1"/>
</workbook>
</file>

<file path=xl/sharedStrings.xml><?xml version="1.0" encoding="utf-8"?>
<sst xmlns="http://schemas.openxmlformats.org/spreadsheetml/2006/main" count="244" uniqueCount="130">
  <si>
    <t>（単位：人）</t>
  </si>
  <si>
    <t>区　　　　　　　　　分</t>
  </si>
  <si>
    <t>課・所数</t>
  </si>
  <si>
    <t>教  員</t>
  </si>
  <si>
    <t>警察官</t>
  </si>
  <si>
    <t>選挙当日の有権者数（人）</t>
  </si>
  <si>
    <t>事  務</t>
  </si>
  <si>
    <t>その他</t>
  </si>
  <si>
    <t>総　数</t>
  </si>
  <si>
    <t>男</t>
  </si>
  <si>
    <t>女</t>
  </si>
  <si>
    <t>知事部局（出先を含む）</t>
  </si>
  <si>
    <t>総 　務　 部</t>
  </si>
  <si>
    <t>県民文化局</t>
  </si>
  <si>
    <t>商工労働部</t>
  </si>
  <si>
    <t>農林水産部</t>
  </si>
  <si>
    <t>競馬事業局</t>
  </si>
  <si>
    <t>土  木  部</t>
  </si>
  <si>
    <t>出  納  課</t>
  </si>
  <si>
    <t>看護大学</t>
  </si>
  <si>
    <t>県 立 病 院</t>
  </si>
  <si>
    <t>企  業  局</t>
  </si>
  <si>
    <t>議会事務局</t>
  </si>
  <si>
    <t>―</t>
  </si>
  <si>
    <t>総  数</t>
  </si>
  <si>
    <t>自  民</t>
  </si>
  <si>
    <t>民　主</t>
  </si>
  <si>
    <t>共　産</t>
  </si>
  <si>
    <t>無所属</t>
  </si>
  <si>
    <t>教育委員会事務局</t>
  </si>
  <si>
    <t>教育委員会の所管する学校</t>
  </si>
  <si>
    <t>教育委員会の所管する学校以外の教育機関等</t>
  </si>
  <si>
    <t>選挙管理委員会事務局</t>
  </si>
  <si>
    <t>－</t>
  </si>
  <si>
    <t>監査委員事務局</t>
  </si>
  <si>
    <t>人事委員会事務局</t>
  </si>
  <si>
    <t>地方労働委員会事務局</t>
  </si>
  <si>
    <t>海区漁業調整委員会</t>
  </si>
  <si>
    <t>警  察  職  員</t>
  </si>
  <si>
    <t>七尾市</t>
  </si>
  <si>
    <t>輪島市</t>
  </si>
  <si>
    <t>金沢市</t>
  </si>
  <si>
    <t>珠洲市</t>
  </si>
  <si>
    <t>羽咋市</t>
  </si>
  <si>
    <t>市町村別</t>
  </si>
  <si>
    <t>小松市</t>
  </si>
  <si>
    <t>河北郡</t>
  </si>
  <si>
    <t>能美郡</t>
  </si>
  <si>
    <t>加賀市</t>
  </si>
  <si>
    <t>川北町</t>
  </si>
  <si>
    <t>穴水町</t>
  </si>
  <si>
    <t>石川郡</t>
  </si>
  <si>
    <t>羽咋郡</t>
  </si>
  <si>
    <t>野々市町</t>
  </si>
  <si>
    <t>津幡町</t>
  </si>
  <si>
    <t>鹿島郡</t>
  </si>
  <si>
    <t>内灘町</t>
  </si>
  <si>
    <t>第二区計</t>
  </si>
  <si>
    <t>第三区計</t>
  </si>
  <si>
    <t>１０９　　公　　　　　　　務　　　　　　　員</t>
  </si>
  <si>
    <t>１１０　　主　  要　  選　  挙　  投　  票　  状　  況</t>
  </si>
  <si>
    <t>職　員　総　数</t>
  </si>
  <si>
    <t>一　 般　 職　 員</t>
  </si>
  <si>
    <t>投 票 者 数（人）</t>
  </si>
  <si>
    <t>投  票  率（％）</t>
  </si>
  <si>
    <t>総　　　　　　　　　数</t>
  </si>
  <si>
    <t>衆議院議員</t>
  </si>
  <si>
    <t>(小選挙区)</t>
  </si>
  <si>
    <r>
      <t>1</t>
    </r>
    <r>
      <rPr>
        <sz val="12"/>
        <rFont val="ＭＳ 明朝"/>
        <family val="1"/>
      </rPr>
      <t>7.9.11</t>
    </r>
  </si>
  <si>
    <t>衆議院議員</t>
  </si>
  <si>
    <t>企画振興部</t>
  </si>
  <si>
    <t>(比例代表)</t>
  </si>
  <si>
    <t>最高裁判所裁判官国民審査</t>
  </si>
  <si>
    <t>健　康　福　祉  部</t>
  </si>
  <si>
    <t>環境安全部</t>
  </si>
  <si>
    <r>
      <t>1</t>
    </r>
    <r>
      <rPr>
        <sz val="12"/>
        <rFont val="ＭＳ 明朝"/>
        <family val="1"/>
      </rPr>
      <t>8.3.19</t>
    </r>
  </si>
  <si>
    <t>知事</t>
  </si>
  <si>
    <t>観光交流局</t>
  </si>
  <si>
    <t>資料　石川県選挙管理委員会</t>
  </si>
  <si>
    <t>県立大学</t>
  </si>
  <si>
    <t>社会民主</t>
  </si>
  <si>
    <t>国民新</t>
  </si>
  <si>
    <t>公　明</t>
  </si>
  <si>
    <t>その他</t>
  </si>
  <si>
    <t>18.3.19</t>
  </si>
  <si>
    <t>資料　石川県選挙管理委員会</t>
  </si>
  <si>
    <t>１０９　　公　　　　　　　務　　　　　　　員（つづき）</t>
  </si>
  <si>
    <t>第一区計</t>
  </si>
  <si>
    <t>かほく市</t>
  </si>
  <si>
    <t>総　　数</t>
  </si>
  <si>
    <t>総　　数</t>
  </si>
  <si>
    <t>鳳珠郡</t>
  </si>
  <si>
    <t>白山市</t>
  </si>
  <si>
    <t>能登町</t>
  </si>
  <si>
    <t>能美市</t>
  </si>
  <si>
    <t>志賀町</t>
  </si>
  <si>
    <t>宝達志水町</t>
  </si>
  <si>
    <t>石川郡</t>
  </si>
  <si>
    <t>中能登町</t>
  </si>
  <si>
    <t>志賀町</t>
  </si>
  <si>
    <t>白山市</t>
  </si>
  <si>
    <t>中能登町</t>
  </si>
  <si>
    <t>資料　石川県地方課</t>
  </si>
  <si>
    <t>公務員及び選挙 205</t>
  </si>
  <si>
    <t xml:space="preserve"> 204公務員及び選挙</t>
  </si>
  <si>
    <t>資料　石川県行政経営課､石川県教育委員会事務局庶務課､石川県警察本部警務課｡</t>
  </si>
  <si>
    <t>平成17.9.11</t>
  </si>
  <si>
    <t>注　  県立学校教員及び県費負担教職員並びに警察職員以外は平成18年4月11日現在である｡</t>
  </si>
  <si>
    <t>１１１　　市町別選挙人名簿登録者数（平成18年9月2日現在）</t>
  </si>
  <si>
    <t>（単位：人）</t>
  </si>
  <si>
    <t>合　　計</t>
  </si>
  <si>
    <t>一般行
政職員</t>
  </si>
  <si>
    <t>その他
の職員</t>
  </si>
  <si>
    <t>注    比例代表選出については、得票数の単位以下を四捨五入しているため、その合計と総数が合わない場合がある。</t>
  </si>
  <si>
    <t>津幡町</t>
  </si>
  <si>
    <t>内灘町</t>
  </si>
  <si>
    <t>穴水町</t>
  </si>
  <si>
    <t>１８　　　公　　　　　務　　　　　員　　　　　及　　　　　び　　　　　選　　　　　挙</t>
  </si>
  <si>
    <t>資料　石川県選挙管理委員会</t>
  </si>
  <si>
    <t>１１０　　主　要　選　挙　投　票　状　況（つづき）</t>
  </si>
  <si>
    <t>市 町 別</t>
  </si>
  <si>
    <t>(1)    　県　　　職　　　員　　　数 （平成18年4月1日現在）</t>
  </si>
  <si>
    <t>(1)  　当日有権者、投票者数及び投票率</t>
  </si>
  <si>
    <t>(2)    　党　　派　　別　　得　　票　　数</t>
  </si>
  <si>
    <t>(2)   　市　　　町　　　村　　　職　　　員　　　数（平成1年4月1日現在）</t>
  </si>
  <si>
    <t xml:space="preserve"> 選 挙  執 行　　　 　</t>
  </si>
  <si>
    <t xml:space="preserve"> 年   月   日</t>
  </si>
  <si>
    <t>選  挙  名</t>
  </si>
  <si>
    <t>選 挙  執 行　　　　　　年   月   日</t>
  </si>
  <si>
    <t>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</si>
</sst>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"/>
    <numFmt numFmtId="178" formatCode="#,##0_);[Red]\(#,##0\)"/>
    <numFmt numFmtId="179" formatCode="#,##0_ "/>
  </numFmts>
  <fonts count="5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1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12" fillId="0" borderId="15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distributed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 applyProtection="1">
      <alignment horizontal="center" vertical="top"/>
      <protection/>
    </xf>
    <xf numFmtId="0" fontId="0" fillId="0" borderId="16" xfId="0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7" fontId="0" fillId="0" borderId="19" xfId="0" applyNumberFormat="1" applyFont="1" applyFill="1" applyBorder="1" applyAlignment="1" applyProtection="1" quotePrefix="1">
      <alignment horizontal="right" vertical="center"/>
      <protection/>
    </xf>
    <xf numFmtId="37" fontId="0" fillId="0" borderId="15" xfId="0" applyNumberFormat="1" applyFont="1" applyFill="1" applyBorder="1" applyAlignment="1" applyProtection="1" quotePrefix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37" fontId="12" fillId="0" borderId="21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37" fontId="12" fillId="0" borderId="22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37" fontId="11" fillId="0" borderId="21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37" fontId="12" fillId="0" borderId="23" xfId="0" applyNumberFormat="1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37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>
      <alignment vertical="center"/>
    </xf>
    <xf numFmtId="37" fontId="12" fillId="0" borderId="25" xfId="0" applyNumberFormat="1" applyFont="1" applyFill="1" applyBorder="1" applyAlignment="1" applyProtection="1">
      <alignment vertical="center"/>
      <protection/>
    </xf>
    <xf numFmtId="37" fontId="12" fillId="0" borderId="14" xfId="0" applyNumberFormat="1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distributed" vertical="center"/>
      <protection/>
    </xf>
    <xf numFmtId="37" fontId="12" fillId="0" borderId="24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0" fontId="12" fillId="0" borderId="12" xfId="0" applyFont="1" applyFill="1" applyBorder="1" applyAlignment="1">
      <alignment horizontal="distributed" vertical="center"/>
    </xf>
    <xf numFmtId="37" fontId="11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37" fontId="0" fillId="0" borderId="23" xfId="0" applyNumberFormat="1" applyFont="1" applyFill="1" applyBorder="1" applyAlignment="1" applyProtection="1">
      <alignment horizontal="distributed" vertical="center"/>
      <protection/>
    </xf>
    <xf numFmtId="37" fontId="0" fillId="0" borderId="23" xfId="0" applyNumberFormat="1" applyFont="1" applyFill="1" applyBorder="1" applyAlignment="1" applyProtection="1">
      <alignment horizontal="distributed" vertical="center"/>
      <protection/>
    </xf>
    <xf numFmtId="37" fontId="0" fillId="0" borderId="23" xfId="0" applyNumberFormat="1" applyFont="1" applyFill="1" applyBorder="1" applyAlignment="1" applyProtection="1">
      <alignment horizontal="distributed" vertical="center"/>
      <protection/>
    </xf>
    <xf numFmtId="37" fontId="0" fillId="0" borderId="23" xfId="0" applyNumberFormat="1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7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9" fontId="0" fillId="0" borderId="21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12" fillId="0" borderId="21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37" fontId="12" fillId="0" borderId="22" xfId="0" applyNumberFormat="1" applyFont="1" applyFill="1" applyBorder="1" applyAlignment="1" applyProtection="1">
      <alignment horizontal="center" vertical="center"/>
      <protection/>
    </xf>
    <xf numFmtId="37" fontId="12" fillId="0" borderId="19" xfId="0" applyNumberFormat="1" applyFont="1" applyFill="1" applyBorder="1" applyAlignment="1" applyProtection="1">
      <alignment vertical="center"/>
      <protection/>
    </xf>
    <xf numFmtId="37" fontId="12" fillId="0" borderId="15" xfId="0" applyNumberFormat="1" applyFont="1" applyFill="1" applyBorder="1" applyAlignment="1" applyProtection="1">
      <alignment vertical="center"/>
      <protection/>
    </xf>
    <xf numFmtId="37" fontId="12" fillId="0" borderId="27" xfId="0" applyNumberFormat="1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horizontal="distributed" vertical="center"/>
      <protection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37" fontId="12" fillId="0" borderId="23" xfId="0" applyNumberFormat="1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horizontal="distributed" vertical="center"/>
      <protection/>
    </xf>
    <xf numFmtId="37" fontId="12" fillId="0" borderId="17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37" fontId="0" fillId="0" borderId="0" xfId="0" applyNumberFormat="1" applyFont="1" applyFill="1" applyBorder="1" applyAlignment="1" applyProtection="1">
      <alignment horizontal="distributed" vertical="center" wrapText="1"/>
      <protection/>
    </xf>
    <xf numFmtId="37" fontId="0" fillId="0" borderId="17" xfId="0" applyNumberFormat="1" applyFont="1" applyFill="1" applyBorder="1" applyAlignment="1" applyProtection="1">
      <alignment horizontal="distributed" vertical="center" wrapText="1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0" fontId="12" fillId="0" borderId="17" xfId="0" applyFont="1" applyFill="1" applyBorder="1" applyAlignment="1" applyProtection="1">
      <alignment horizontal="distributed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12" fillId="0" borderId="29" xfId="0" applyNumberFormat="1" applyFont="1" applyFill="1" applyBorder="1" applyAlignment="1" applyProtection="1">
      <alignment horizontal="distributed" vertical="center"/>
      <protection/>
    </xf>
    <xf numFmtId="37" fontId="12" fillId="0" borderId="30" xfId="0" applyNumberFormat="1" applyFont="1" applyFill="1" applyBorder="1" applyAlignment="1" applyProtection="1">
      <alignment horizontal="distributed" vertical="center"/>
      <protection/>
    </xf>
    <xf numFmtId="0" fontId="12" fillId="0" borderId="29" xfId="0" applyFont="1" applyFill="1" applyBorder="1" applyAlignment="1" applyProtection="1">
      <alignment horizontal="distributed" vertical="center"/>
      <protection/>
    </xf>
    <xf numFmtId="0" fontId="12" fillId="0" borderId="30" xfId="0" applyFont="1" applyFill="1" applyBorder="1" applyAlignment="1" applyProtection="1">
      <alignment horizontal="distributed" vertical="center"/>
      <protection/>
    </xf>
    <xf numFmtId="0" fontId="12" fillId="0" borderId="23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12" fillId="0" borderId="15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7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3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left" vertical="center"/>
    </xf>
    <xf numFmtId="0" fontId="0" fillId="0" borderId="34" xfId="0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40" xfId="0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15" fillId="0" borderId="43" xfId="0" applyFont="1" applyFill="1" applyBorder="1" applyAlignment="1" applyProtection="1">
      <alignment horizontal="center" vertical="center" wrapText="1"/>
      <protection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67"/>
  <sheetViews>
    <sheetView tabSelected="1" defaultGridColor="0" zoomScale="75" zoomScaleNormal="75" zoomScalePageLayoutView="0" colorId="27" workbookViewId="0" topLeftCell="A1">
      <selection activeCell="A1" sqref="A1"/>
    </sheetView>
  </sheetViews>
  <sheetFormatPr defaultColWidth="10.59765625" defaultRowHeight="15"/>
  <cols>
    <col min="1" max="1" width="2.59765625" style="4" customWidth="1"/>
    <col min="2" max="2" width="9.59765625" style="4" customWidth="1"/>
    <col min="3" max="3" width="10.59765625" style="4" customWidth="1"/>
    <col min="4" max="5" width="11.59765625" style="4" customWidth="1"/>
    <col min="6" max="6" width="2.59765625" style="4" customWidth="1"/>
    <col min="7" max="7" width="11.19921875" style="4" customWidth="1"/>
    <col min="8" max="8" width="10.59765625" style="4" customWidth="1"/>
    <col min="9" max="10" width="11.59765625" style="4" customWidth="1"/>
    <col min="11" max="11" width="2.59765625" style="4" customWidth="1"/>
    <col min="12" max="12" width="10" style="4" customWidth="1"/>
    <col min="13" max="13" width="11.19921875" style="4" customWidth="1"/>
    <col min="14" max="15" width="11.59765625" style="4" customWidth="1"/>
    <col min="16" max="16" width="7.09765625" style="4" customWidth="1"/>
    <col min="17" max="18" width="2.59765625" style="4" customWidth="1"/>
    <col min="19" max="19" width="9.59765625" style="4" customWidth="1"/>
    <col min="20" max="20" width="14.5" style="4" customWidth="1"/>
    <col min="21" max="21" width="11.19921875" style="4" customWidth="1"/>
    <col min="22" max="22" width="10.09765625" style="4" bestFit="1" customWidth="1"/>
    <col min="23" max="23" width="2.59765625" style="4" customWidth="1"/>
    <col min="24" max="24" width="4" style="4" customWidth="1"/>
    <col min="25" max="25" width="9.3984375" style="4" customWidth="1"/>
    <col min="26" max="26" width="11.19921875" style="4" customWidth="1"/>
    <col min="27" max="28" width="11.59765625" style="4" customWidth="1"/>
    <col min="29" max="29" width="2.59765625" style="4" customWidth="1"/>
    <col min="30" max="30" width="9.19921875" style="4" customWidth="1"/>
    <col min="31" max="32" width="10.5" style="4" customWidth="1"/>
    <col min="33" max="33" width="10.69921875" style="4" customWidth="1"/>
    <col min="34" max="35" width="8.59765625" style="4" customWidth="1"/>
    <col min="36" max="36" width="8.09765625" style="4" customWidth="1"/>
    <col min="37" max="16384" width="10.59765625" style="4" customWidth="1"/>
  </cols>
  <sheetData>
    <row r="1" spans="1:32" s="2" customFormat="1" ht="19.5" customHeight="1">
      <c r="A1" s="1" t="s">
        <v>104</v>
      </c>
      <c r="AF1" s="3" t="s">
        <v>103</v>
      </c>
    </row>
    <row r="2" spans="1:33" ht="24.75" customHeight="1">
      <c r="A2" s="192" t="s">
        <v>117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</row>
    <row r="3" spans="1:33" ht="19.5" customHeight="1">
      <c r="A3" s="154" t="s">
        <v>59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5"/>
      <c r="O3" s="5"/>
      <c r="P3" s="6"/>
      <c r="Q3" s="154" t="s">
        <v>60</v>
      </c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7"/>
    </row>
    <row r="4" spans="1:32" ht="19.5" customHeight="1">
      <c r="A4" s="181" t="s">
        <v>121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8"/>
      <c r="O4" s="8"/>
      <c r="Q4" s="181" t="s">
        <v>122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</row>
    <row r="5" spans="1:16" ht="18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 t="s">
        <v>0</v>
      </c>
      <c r="N5" s="10"/>
      <c r="O5" s="11"/>
      <c r="P5" s="12"/>
    </row>
    <row r="6" spans="1:32" ht="18.75" customHeight="1">
      <c r="A6" s="172" t="s">
        <v>1</v>
      </c>
      <c r="B6" s="180"/>
      <c r="C6" s="180"/>
      <c r="D6" s="173"/>
      <c r="E6" s="156" t="s">
        <v>2</v>
      </c>
      <c r="F6" s="171" t="s">
        <v>61</v>
      </c>
      <c r="G6" s="172"/>
      <c r="H6" s="173"/>
      <c r="I6" s="178" t="s">
        <v>62</v>
      </c>
      <c r="J6" s="179"/>
      <c r="K6" s="171" t="s">
        <v>3</v>
      </c>
      <c r="L6" s="173"/>
      <c r="M6" s="171" t="s">
        <v>4</v>
      </c>
      <c r="N6" s="8"/>
      <c r="O6" s="8"/>
      <c r="Q6" s="188" t="s">
        <v>125</v>
      </c>
      <c r="R6" s="189"/>
      <c r="S6" s="190"/>
      <c r="T6" s="196" t="s">
        <v>127</v>
      </c>
      <c r="U6" s="178" t="s">
        <v>5</v>
      </c>
      <c r="V6" s="186"/>
      <c r="W6" s="186"/>
      <c r="X6" s="186"/>
      <c r="Y6" s="179"/>
      <c r="Z6" s="178" t="s">
        <v>63</v>
      </c>
      <c r="AA6" s="186"/>
      <c r="AB6" s="179"/>
      <c r="AC6" s="178" t="s">
        <v>64</v>
      </c>
      <c r="AD6" s="186"/>
      <c r="AE6" s="186"/>
      <c r="AF6" s="186"/>
    </row>
    <row r="7" spans="1:32" ht="18.75" customHeight="1">
      <c r="A7" s="175"/>
      <c r="B7" s="175"/>
      <c r="C7" s="175"/>
      <c r="D7" s="176"/>
      <c r="E7" s="177"/>
      <c r="F7" s="174"/>
      <c r="G7" s="175"/>
      <c r="H7" s="176"/>
      <c r="I7" s="15" t="s">
        <v>6</v>
      </c>
      <c r="J7" s="16" t="s">
        <v>7</v>
      </c>
      <c r="K7" s="174"/>
      <c r="L7" s="176"/>
      <c r="M7" s="174"/>
      <c r="N7" s="9"/>
      <c r="O7" s="9"/>
      <c r="P7" s="12"/>
      <c r="Q7" s="206" t="s">
        <v>126</v>
      </c>
      <c r="R7" s="207"/>
      <c r="S7" s="208"/>
      <c r="T7" s="177"/>
      <c r="U7" s="17" t="s">
        <v>8</v>
      </c>
      <c r="V7" s="17" t="s">
        <v>9</v>
      </c>
      <c r="W7" s="184" t="s">
        <v>10</v>
      </c>
      <c r="X7" s="193"/>
      <c r="Y7" s="185"/>
      <c r="Z7" s="17" t="s">
        <v>8</v>
      </c>
      <c r="AA7" s="17" t="s">
        <v>9</v>
      </c>
      <c r="AB7" s="17" t="s">
        <v>10</v>
      </c>
      <c r="AC7" s="184" t="s">
        <v>8</v>
      </c>
      <c r="AD7" s="185"/>
      <c r="AE7" s="17" t="s">
        <v>9</v>
      </c>
      <c r="AF7" s="18" t="s">
        <v>10</v>
      </c>
    </row>
    <row r="8" spans="1:32" ht="18.75" customHeight="1">
      <c r="A8" s="153" t="s">
        <v>65</v>
      </c>
      <c r="B8" s="167"/>
      <c r="C8" s="167"/>
      <c r="D8" s="168"/>
      <c r="E8" s="19">
        <f>SUM(E10,E22,E23,E24,E25,E26,E27,E28,E29,E30,E31,E32,E33,E34,E35,)</f>
        <v>629</v>
      </c>
      <c r="F8" s="19"/>
      <c r="G8" s="19"/>
      <c r="H8" s="19">
        <f>SUM(H10,H22,H23,H24,H25,H26,H27,H28,H29,H30,H31,H32,H33,H34,H35,)</f>
        <v>16738</v>
      </c>
      <c r="I8" s="19">
        <f>SUM(I10,I22,I23,I24,I25,I26,I27,I28,I29,I30,I31,I32,I33,I34,I35,)</f>
        <v>2912</v>
      </c>
      <c r="J8" s="19">
        <f>SUM(J10,J22,J23,J24,J25,J26,J27,J28,J29,J30,J31,J32,J33,J34,J35,)</f>
        <v>3299</v>
      </c>
      <c r="K8" s="19"/>
      <c r="L8" s="19">
        <f>SUM(L10,L22,L23,L24,L25,L26,L27,L28,L29,L30,L31,L32,L33,L34,L35,)</f>
        <v>8621</v>
      </c>
      <c r="M8" s="19">
        <f>SUM(M10,M22,M23,M24,M25,M26,M27,M28,M29,M30,M31,M32,M33,M34,M35,)</f>
        <v>1906</v>
      </c>
      <c r="N8" s="20"/>
      <c r="O8" s="21"/>
      <c r="P8" s="12"/>
      <c r="Q8" s="9"/>
      <c r="R8" s="9"/>
      <c r="S8" s="9"/>
      <c r="T8" s="22"/>
      <c r="U8" s="9"/>
      <c r="V8" s="9"/>
      <c r="W8" s="9"/>
      <c r="X8" s="9"/>
      <c r="Y8" s="9"/>
      <c r="Z8" s="9"/>
      <c r="AA8" s="9"/>
      <c r="AB8" s="9"/>
      <c r="AC8" s="9"/>
      <c r="AD8" s="23"/>
      <c r="AE8" s="23"/>
      <c r="AF8" s="23"/>
    </row>
    <row r="9" spans="1:32" ht="18.75" customHeight="1">
      <c r="A9" s="21"/>
      <c r="B9" s="21"/>
      <c r="C9" s="21"/>
      <c r="D9" s="24"/>
      <c r="E9" s="99"/>
      <c r="F9" s="100"/>
      <c r="G9" s="100"/>
      <c r="H9" s="100"/>
      <c r="I9" s="100"/>
      <c r="J9" s="100"/>
      <c r="K9" s="101"/>
      <c r="L9" s="101"/>
      <c r="M9" s="100"/>
      <c r="N9" s="9"/>
      <c r="O9" s="9"/>
      <c r="P9" s="12"/>
      <c r="Q9" s="194" t="s">
        <v>106</v>
      </c>
      <c r="R9" s="194"/>
      <c r="S9" s="195"/>
      <c r="T9" s="27" t="s">
        <v>66</v>
      </c>
      <c r="U9" s="28">
        <f>SUM(V9,Y9)</f>
        <v>944729</v>
      </c>
      <c r="V9" s="28">
        <v>449025</v>
      </c>
      <c r="W9" s="28"/>
      <c r="X9" s="28"/>
      <c r="Y9" s="28">
        <v>495704</v>
      </c>
      <c r="Z9" s="28">
        <f>SUM(AA9:AB9)</f>
        <v>673270</v>
      </c>
      <c r="AA9" s="28">
        <v>319241</v>
      </c>
      <c r="AB9" s="28">
        <v>354029</v>
      </c>
      <c r="AC9" s="28"/>
      <c r="AD9" s="23">
        <f>Z9/U9*100</f>
        <v>71.26593975626872</v>
      </c>
      <c r="AE9" s="23">
        <f>AA9/V9*100</f>
        <v>71.0964868325817</v>
      </c>
      <c r="AF9" s="23">
        <f>AB9/Y9*100</f>
        <v>71.41943579232768</v>
      </c>
    </row>
    <row r="10" spans="1:32" ht="18.75" customHeight="1">
      <c r="A10" s="151" t="s">
        <v>11</v>
      </c>
      <c r="B10" s="169"/>
      <c r="C10" s="169"/>
      <c r="D10" s="170"/>
      <c r="E10" s="102">
        <f>SUM(E11:E21)</f>
        <v>142</v>
      </c>
      <c r="F10" s="103"/>
      <c r="G10" s="103"/>
      <c r="H10" s="104">
        <f>SUM(H11:H21)</f>
        <v>3776</v>
      </c>
      <c r="I10" s="104">
        <f>SUM(I11:I21)</f>
        <v>1739</v>
      </c>
      <c r="J10" s="104">
        <f>SUM(J11:J21)</f>
        <v>2037</v>
      </c>
      <c r="K10" s="105"/>
      <c r="L10" s="105" t="s">
        <v>129</v>
      </c>
      <c r="M10" s="105" t="s">
        <v>129</v>
      </c>
      <c r="N10" s="20"/>
      <c r="O10" s="21"/>
      <c r="P10" s="12"/>
      <c r="Q10" s="9"/>
      <c r="T10" s="29" t="s">
        <v>67</v>
      </c>
      <c r="U10" s="28"/>
      <c r="V10" s="28"/>
      <c r="W10" s="28"/>
      <c r="X10" s="28"/>
      <c r="Y10" s="28"/>
      <c r="Z10" s="28"/>
      <c r="AA10" s="28"/>
      <c r="AB10" s="28"/>
      <c r="AC10" s="28"/>
      <c r="AD10" s="23"/>
      <c r="AE10" s="23"/>
      <c r="AF10" s="23"/>
    </row>
    <row r="11" spans="1:32" ht="18.75" customHeight="1">
      <c r="A11" s="21"/>
      <c r="B11" s="151" t="s">
        <v>12</v>
      </c>
      <c r="C11" s="169"/>
      <c r="D11" s="170"/>
      <c r="E11" s="106">
        <v>14</v>
      </c>
      <c r="F11" s="100"/>
      <c r="G11" s="100"/>
      <c r="H11" s="101">
        <f>SUM(I11:M11)</f>
        <v>533</v>
      </c>
      <c r="I11" s="101">
        <v>413</v>
      </c>
      <c r="J11" s="101">
        <v>120</v>
      </c>
      <c r="K11" s="105"/>
      <c r="L11" s="105" t="s">
        <v>129</v>
      </c>
      <c r="M11" s="105" t="s">
        <v>129</v>
      </c>
      <c r="N11" s="9"/>
      <c r="O11" s="9"/>
      <c r="P11" s="12"/>
      <c r="Q11" s="9"/>
      <c r="S11" s="26" t="s">
        <v>68</v>
      </c>
      <c r="T11" s="22" t="s">
        <v>69</v>
      </c>
      <c r="U11" s="28">
        <f>SUM(V11,Y11)</f>
        <v>945095</v>
      </c>
      <c r="V11" s="28">
        <v>449191</v>
      </c>
      <c r="W11" s="28"/>
      <c r="X11" s="28"/>
      <c r="Y11" s="28">
        <v>495904</v>
      </c>
      <c r="Z11" s="28">
        <f>SUM(AA11:AB11)</f>
        <v>673247</v>
      </c>
      <c r="AA11" s="28">
        <v>319220</v>
      </c>
      <c r="AB11" s="28">
        <v>354027</v>
      </c>
      <c r="AC11" s="28"/>
      <c r="AD11" s="23">
        <f>Z11/U11*100</f>
        <v>71.23590750136229</v>
      </c>
      <c r="AE11" s="23">
        <f>AA11/V11*100</f>
        <v>71.06553782244079</v>
      </c>
      <c r="AF11" s="23">
        <f>AB11/Y11*100</f>
        <v>71.39022875395239</v>
      </c>
    </row>
    <row r="12" spans="1:32" ht="18.75" customHeight="1">
      <c r="A12" s="21"/>
      <c r="B12" s="151" t="s">
        <v>70</v>
      </c>
      <c r="C12" s="169"/>
      <c r="D12" s="170"/>
      <c r="E12" s="106">
        <v>6</v>
      </c>
      <c r="F12" s="100"/>
      <c r="G12" s="100"/>
      <c r="H12" s="101">
        <f aca="true" t="shared" si="0" ref="H12:H34">SUM(I12:M12)</f>
        <v>100</v>
      </c>
      <c r="I12" s="101">
        <v>97</v>
      </c>
      <c r="J12" s="101">
        <v>3</v>
      </c>
      <c r="K12" s="105"/>
      <c r="L12" s="105" t="s">
        <v>129</v>
      </c>
      <c r="M12" s="105" t="s">
        <v>129</v>
      </c>
      <c r="N12" s="21"/>
      <c r="O12" s="21"/>
      <c r="P12" s="12"/>
      <c r="Q12" s="9"/>
      <c r="T12" s="30" t="s">
        <v>71</v>
      </c>
      <c r="U12" s="28"/>
      <c r="V12" s="28"/>
      <c r="W12" s="28"/>
      <c r="X12" s="28"/>
      <c r="Y12" s="28"/>
      <c r="Z12" s="28"/>
      <c r="AB12" s="28"/>
      <c r="AC12" s="28"/>
      <c r="AD12" s="23"/>
      <c r="AE12" s="23"/>
      <c r="AF12" s="23"/>
    </row>
    <row r="13" spans="1:32" ht="18.75" customHeight="1">
      <c r="A13" s="21"/>
      <c r="B13" s="151" t="s">
        <v>13</v>
      </c>
      <c r="C13" s="169"/>
      <c r="D13" s="170"/>
      <c r="E13" s="106">
        <v>11</v>
      </c>
      <c r="F13" s="100"/>
      <c r="G13" s="100"/>
      <c r="H13" s="101">
        <f t="shared" si="0"/>
        <v>161</v>
      </c>
      <c r="I13" s="101">
        <v>130</v>
      </c>
      <c r="J13" s="101">
        <v>31</v>
      </c>
      <c r="K13" s="105"/>
      <c r="L13" s="105" t="s">
        <v>129</v>
      </c>
      <c r="M13" s="105" t="s">
        <v>129</v>
      </c>
      <c r="N13" s="21"/>
      <c r="O13" s="21"/>
      <c r="P13" s="12"/>
      <c r="S13" s="26" t="s">
        <v>68</v>
      </c>
      <c r="T13" s="191" t="s">
        <v>72</v>
      </c>
      <c r="U13" s="28">
        <f>SUM(V13,Y13)</f>
        <v>944729</v>
      </c>
      <c r="V13" s="28">
        <v>449025</v>
      </c>
      <c r="W13" s="28"/>
      <c r="X13" s="28"/>
      <c r="Y13" s="28">
        <v>495704</v>
      </c>
      <c r="Z13" s="28">
        <f>SUM(AA13:AB13)</f>
        <v>657034</v>
      </c>
      <c r="AA13" s="28">
        <v>310830</v>
      </c>
      <c r="AB13" s="28">
        <v>346204</v>
      </c>
      <c r="AC13" s="28"/>
      <c r="AD13" s="23">
        <f>Z13/U13*100</f>
        <v>69.54735167439551</v>
      </c>
      <c r="AE13" s="23">
        <f>AA13/V13*100</f>
        <v>69.22331718723902</v>
      </c>
      <c r="AF13" s="23">
        <f>AB13/Y13*100</f>
        <v>69.84087277891645</v>
      </c>
    </row>
    <row r="14" spans="1:32" ht="33" customHeight="1">
      <c r="A14" s="21"/>
      <c r="B14" s="151" t="s">
        <v>73</v>
      </c>
      <c r="C14" s="169"/>
      <c r="D14" s="170"/>
      <c r="E14" s="106">
        <v>34</v>
      </c>
      <c r="F14" s="100"/>
      <c r="G14" s="100"/>
      <c r="H14" s="101">
        <f t="shared" si="0"/>
        <v>611</v>
      </c>
      <c r="I14" s="101">
        <v>362</v>
      </c>
      <c r="J14" s="101">
        <v>249</v>
      </c>
      <c r="K14" s="105"/>
      <c r="L14" s="105" t="s">
        <v>129</v>
      </c>
      <c r="M14" s="105" t="s">
        <v>129</v>
      </c>
      <c r="N14" s="9"/>
      <c r="O14" s="9"/>
      <c r="P14" s="12"/>
      <c r="T14" s="191"/>
      <c r="U14" s="28"/>
      <c r="V14" s="28"/>
      <c r="W14" s="28"/>
      <c r="X14" s="28"/>
      <c r="Y14" s="28"/>
      <c r="Z14" s="28"/>
      <c r="AA14" s="28"/>
      <c r="AB14" s="28"/>
      <c r="AC14" s="28"/>
      <c r="AD14" s="23"/>
      <c r="AE14" s="23"/>
      <c r="AF14" s="23"/>
    </row>
    <row r="15" spans="1:32" ht="18.75" customHeight="1">
      <c r="A15" s="21"/>
      <c r="B15" s="151" t="s">
        <v>74</v>
      </c>
      <c r="C15" s="169"/>
      <c r="D15" s="170"/>
      <c r="E15" s="106">
        <v>7</v>
      </c>
      <c r="F15" s="100"/>
      <c r="G15" s="100"/>
      <c r="H15" s="101">
        <f t="shared" si="0"/>
        <v>147</v>
      </c>
      <c r="I15" s="101">
        <v>75</v>
      </c>
      <c r="J15" s="101">
        <v>72</v>
      </c>
      <c r="K15" s="105"/>
      <c r="L15" s="105" t="s">
        <v>129</v>
      </c>
      <c r="M15" s="105" t="s">
        <v>129</v>
      </c>
      <c r="P15" s="12"/>
      <c r="R15" s="9"/>
      <c r="S15" s="9" t="s">
        <v>75</v>
      </c>
      <c r="T15" s="22" t="s">
        <v>76</v>
      </c>
      <c r="U15" s="28">
        <f>SUM(V15,Y15)</f>
        <v>938640</v>
      </c>
      <c r="V15" s="31">
        <v>445992</v>
      </c>
      <c r="W15" s="31"/>
      <c r="X15" s="31"/>
      <c r="Y15" s="31">
        <v>492648</v>
      </c>
      <c r="Z15" s="28">
        <f>SUM(AA15:AB15)</f>
        <v>376354</v>
      </c>
      <c r="AA15" s="31">
        <v>176698</v>
      </c>
      <c r="AB15" s="31">
        <v>199656</v>
      </c>
      <c r="AC15" s="31"/>
      <c r="AD15" s="23">
        <f>Z15/U15*100</f>
        <v>40.09567033154351</v>
      </c>
      <c r="AE15" s="23">
        <f>AA15/V15*100</f>
        <v>39.619096306660204</v>
      </c>
      <c r="AF15" s="23">
        <f>AB15/Y15*100</f>
        <v>40.52711063477371</v>
      </c>
    </row>
    <row r="16" spans="1:32" ht="18.75" customHeight="1">
      <c r="A16" s="21"/>
      <c r="B16" s="151" t="s">
        <v>14</v>
      </c>
      <c r="C16" s="169"/>
      <c r="D16" s="170"/>
      <c r="E16" s="106">
        <v>13</v>
      </c>
      <c r="F16" s="100"/>
      <c r="G16" s="100"/>
      <c r="H16" s="101">
        <f t="shared" si="0"/>
        <v>239</v>
      </c>
      <c r="I16" s="101">
        <v>117</v>
      </c>
      <c r="J16" s="101">
        <v>122</v>
      </c>
      <c r="K16" s="105"/>
      <c r="L16" s="105" t="s">
        <v>129</v>
      </c>
      <c r="M16" s="105" t="s">
        <v>129</v>
      </c>
      <c r="N16" s="12"/>
      <c r="O16" s="12"/>
      <c r="P16" s="12"/>
      <c r="R16" s="9"/>
      <c r="S16" s="9"/>
      <c r="T16" s="30"/>
      <c r="U16" s="31"/>
      <c r="V16" s="31"/>
      <c r="W16" s="31"/>
      <c r="X16" s="31"/>
      <c r="Y16" s="31"/>
      <c r="Z16" s="31"/>
      <c r="AA16" s="9"/>
      <c r="AB16" s="31"/>
      <c r="AC16" s="31"/>
      <c r="AD16" s="23"/>
      <c r="AE16" s="23"/>
      <c r="AF16" s="23"/>
    </row>
    <row r="17" spans="1:32" ht="18.75" customHeight="1">
      <c r="A17" s="21"/>
      <c r="B17" s="151" t="s">
        <v>77</v>
      </c>
      <c r="C17" s="169"/>
      <c r="D17" s="170"/>
      <c r="E17" s="106">
        <v>6</v>
      </c>
      <c r="F17" s="100"/>
      <c r="G17" s="100"/>
      <c r="H17" s="101">
        <f t="shared" si="0"/>
        <v>87</v>
      </c>
      <c r="I17" s="101">
        <v>72</v>
      </c>
      <c r="J17" s="101">
        <v>15</v>
      </c>
      <c r="K17" s="105"/>
      <c r="L17" s="105" t="s">
        <v>129</v>
      </c>
      <c r="M17" s="105" t="s">
        <v>129</v>
      </c>
      <c r="N17" s="12"/>
      <c r="O17" s="12"/>
      <c r="P17" s="12"/>
      <c r="Q17" s="82"/>
      <c r="R17" s="187" t="s">
        <v>118</v>
      </c>
      <c r="S17" s="187"/>
      <c r="T17" s="187"/>
      <c r="U17" s="187"/>
      <c r="V17" s="83"/>
      <c r="W17" s="83"/>
      <c r="X17" s="83"/>
      <c r="Y17" s="83"/>
      <c r="Z17" s="83"/>
      <c r="AA17" s="83"/>
      <c r="AB17" s="83"/>
      <c r="AC17" s="83"/>
      <c r="AD17" s="84"/>
      <c r="AE17" s="84"/>
      <c r="AF17" s="84"/>
    </row>
    <row r="18" spans="1:32" ht="18.75" customHeight="1">
      <c r="A18" s="21"/>
      <c r="B18" s="151" t="s">
        <v>15</v>
      </c>
      <c r="C18" s="169"/>
      <c r="D18" s="170"/>
      <c r="E18" s="106">
        <v>20</v>
      </c>
      <c r="F18" s="100"/>
      <c r="G18" s="100"/>
      <c r="H18" s="101">
        <f t="shared" si="0"/>
        <v>926</v>
      </c>
      <c r="I18" s="101">
        <v>174</v>
      </c>
      <c r="J18" s="101">
        <v>752</v>
      </c>
      <c r="K18" s="105"/>
      <c r="L18" s="105" t="s">
        <v>129</v>
      </c>
      <c r="M18" s="105" t="s">
        <v>129</v>
      </c>
      <c r="N18" s="32"/>
      <c r="O18" s="32"/>
      <c r="P18" s="12"/>
      <c r="Q18" s="9"/>
      <c r="R18" s="9"/>
      <c r="S18" s="9"/>
      <c r="T18" s="86"/>
      <c r="U18" s="31"/>
      <c r="V18" s="31"/>
      <c r="W18" s="31"/>
      <c r="X18" s="31"/>
      <c r="Y18" s="31"/>
      <c r="Z18" s="31"/>
      <c r="AA18" s="31"/>
      <c r="AB18" s="31"/>
      <c r="AC18" s="31"/>
      <c r="AD18" s="23"/>
      <c r="AE18" s="23"/>
      <c r="AF18" s="23"/>
    </row>
    <row r="19" spans="1:32" ht="18.75" customHeight="1">
      <c r="A19" s="21"/>
      <c r="B19" s="151" t="s">
        <v>16</v>
      </c>
      <c r="C19" s="169"/>
      <c r="D19" s="170"/>
      <c r="E19" s="106">
        <v>2</v>
      </c>
      <c r="F19" s="100"/>
      <c r="G19" s="100"/>
      <c r="H19" s="101">
        <f t="shared" si="0"/>
        <v>26</v>
      </c>
      <c r="I19" s="101">
        <v>16</v>
      </c>
      <c r="J19" s="101">
        <v>10</v>
      </c>
      <c r="K19" s="105"/>
      <c r="L19" s="105" t="s">
        <v>129</v>
      </c>
      <c r="M19" s="105" t="s">
        <v>129</v>
      </c>
      <c r="N19" s="10"/>
      <c r="O19" s="10"/>
      <c r="P19" s="12"/>
      <c r="Q19" s="9"/>
      <c r="R19" s="9"/>
      <c r="S19" s="9"/>
      <c r="T19" s="9"/>
      <c r="U19" s="31"/>
      <c r="V19" s="31"/>
      <c r="W19" s="31"/>
      <c r="X19" s="31"/>
      <c r="Y19" s="31"/>
      <c r="Z19" s="31"/>
      <c r="AA19" s="31"/>
      <c r="AB19" s="9"/>
      <c r="AC19" s="31"/>
      <c r="AD19" s="31"/>
      <c r="AE19" s="31"/>
      <c r="AF19" s="31"/>
    </row>
    <row r="20" spans="1:32" ht="18.75" customHeight="1">
      <c r="A20" s="21"/>
      <c r="B20" s="151" t="s">
        <v>17</v>
      </c>
      <c r="C20" s="169"/>
      <c r="D20" s="170"/>
      <c r="E20" s="106">
        <v>28</v>
      </c>
      <c r="F20" s="100"/>
      <c r="G20" s="100"/>
      <c r="H20" s="101">
        <f t="shared" si="0"/>
        <v>911</v>
      </c>
      <c r="I20" s="101">
        <v>249</v>
      </c>
      <c r="J20" s="101">
        <v>662</v>
      </c>
      <c r="K20" s="105"/>
      <c r="L20" s="105" t="s">
        <v>129</v>
      </c>
      <c r="M20" s="105" t="s">
        <v>129</v>
      </c>
      <c r="N20" s="10"/>
      <c r="O20" s="10"/>
      <c r="P20" s="12"/>
      <c r="Q20" s="2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8.75" customHeight="1">
      <c r="A21" s="21"/>
      <c r="B21" s="151" t="s">
        <v>18</v>
      </c>
      <c r="C21" s="169"/>
      <c r="D21" s="170"/>
      <c r="E21" s="106">
        <v>1</v>
      </c>
      <c r="F21" s="100"/>
      <c r="G21" s="100"/>
      <c r="H21" s="101">
        <f t="shared" si="0"/>
        <v>35</v>
      </c>
      <c r="I21" s="101">
        <v>34</v>
      </c>
      <c r="J21" s="105">
        <v>1</v>
      </c>
      <c r="K21" s="105"/>
      <c r="L21" s="105" t="s">
        <v>129</v>
      </c>
      <c r="M21" s="105" t="s">
        <v>129</v>
      </c>
      <c r="N21" s="21"/>
      <c r="O21" s="21"/>
      <c r="Q21" s="154" t="s">
        <v>119</v>
      </c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</row>
    <row r="22" spans="1:32" ht="18.75" customHeight="1">
      <c r="A22" s="183" t="s">
        <v>19</v>
      </c>
      <c r="B22" s="183"/>
      <c r="C22" s="183"/>
      <c r="D22" s="170"/>
      <c r="E22" s="106">
        <v>1</v>
      </c>
      <c r="F22" s="100"/>
      <c r="G22" s="100"/>
      <c r="H22" s="101">
        <f t="shared" si="0"/>
        <v>62</v>
      </c>
      <c r="I22" s="101">
        <v>12</v>
      </c>
      <c r="J22" s="101">
        <v>2</v>
      </c>
      <c r="K22" s="105"/>
      <c r="L22" s="105">
        <v>48</v>
      </c>
      <c r="M22" s="105" t="s">
        <v>129</v>
      </c>
      <c r="N22" s="21"/>
      <c r="O22" s="21"/>
      <c r="Q22" s="181" t="s">
        <v>123</v>
      </c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</row>
    <row r="23" spans="1:13" ht="18.75" customHeight="1" thickBot="1">
      <c r="A23" s="151" t="s">
        <v>79</v>
      </c>
      <c r="B23" s="183"/>
      <c r="C23" s="183"/>
      <c r="D23" s="170"/>
      <c r="E23" s="106">
        <v>2</v>
      </c>
      <c r="F23" s="100"/>
      <c r="G23" s="100"/>
      <c r="H23" s="101">
        <f t="shared" si="0"/>
        <v>94</v>
      </c>
      <c r="I23" s="101">
        <v>16</v>
      </c>
      <c r="J23" s="101">
        <v>17</v>
      </c>
      <c r="K23" s="105"/>
      <c r="L23" s="105">
        <v>61</v>
      </c>
      <c r="M23" s="105" t="s">
        <v>129</v>
      </c>
    </row>
    <row r="24" spans="1:32" ht="18.75" customHeight="1">
      <c r="A24" s="151" t="s">
        <v>20</v>
      </c>
      <c r="B24" s="183"/>
      <c r="C24" s="183"/>
      <c r="D24" s="170"/>
      <c r="E24" s="106">
        <v>2</v>
      </c>
      <c r="F24" s="100"/>
      <c r="G24" s="100"/>
      <c r="H24" s="101">
        <f t="shared" si="0"/>
        <v>905</v>
      </c>
      <c r="I24" s="101">
        <v>47</v>
      </c>
      <c r="J24" s="101">
        <v>858</v>
      </c>
      <c r="K24" s="105"/>
      <c r="L24" s="105" t="s">
        <v>129</v>
      </c>
      <c r="M24" s="105" t="s">
        <v>129</v>
      </c>
      <c r="N24" s="34"/>
      <c r="Q24" s="209" t="s">
        <v>128</v>
      </c>
      <c r="R24" s="210"/>
      <c r="S24" s="211"/>
      <c r="T24" s="196" t="s">
        <v>127</v>
      </c>
      <c r="U24" s="156" t="s">
        <v>24</v>
      </c>
      <c r="V24" s="156" t="s">
        <v>25</v>
      </c>
      <c r="W24" s="171" t="s">
        <v>80</v>
      </c>
      <c r="X24" s="172"/>
      <c r="Y24" s="155"/>
      <c r="Z24" s="156" t="s">
        <v>26</v>
      </c>
      <c r="AA24" s="156" t="s">
        <v>81</v>
      </c>
      <c r="AB24" s="203" t="s">
        <v>82</v>
      </c>
      <c r="AC24" s="171" t="s">
        <v>27</v>
      </c>
      <c r="AD24" s="155"/>
      <c r="AE24" s="156" t="s">
        <v>83</v>
      </c>
      <c r="AF24" s="171" t="s">
        <v>28</v>
      </c>
    </row>
    <row r="25" spans="1:32" ht="18.75" customHeight="1">
      <c r="A25" s="151" t="s">
        <v>21</v>
      </c>
      <c r="B25" s="151"/>
      <c r="C25" s="151"/>
      <c r="D25" s="152"/>
      <c r="E25" s="106">
        <v>4</v>
      </c>
      <c r="F25" s="100"/>
      <c r="G25" s="100"/>
      <c r="H25" s="101">
        <f t="shared" si="0"/>
        <v>88</v>
      </c>
      <c r="I25" s="101">
        <v>16</v>
      </c>
      <c r="J25" s="105">
        <v>72</v>
      </c>
      <c r="K25" s="105"/>
      <c r="L25" s="105" t="s">
        <v>129</v>
      </c>
      <c r="M25" s="105" t="s">
        <v>129</v>
      </c>
      <c r="N25" s="35"/>
      <c r="Q25" s="212"/>
      <c r="R25" s="212"/>
      <c r="S25" s="213"/>
      <c r="T25" s="158"/>
      <c r="U25" s="158"/>
      <c r="V25" s="158"/>
      <c r="W25" s="197"/>
      <c r="X25" s="218"/>
      <c r="Y25" s="157"/>
      <c r="Z25" s="158"/>
      <c r="AA25" s="158"/>
      <c r="AB25" s="177"/>
      <c r="AC25" s="197"/>
      <c r="AD25" s="157"/>
      <c r="AE25" s="158"/>
      <c r="AF25" s="197"/>
    </row>
    <row r="26" spans="1:35" ht="18.75" customHeight="1">
      <c r="A26" s="151" t="s">
        <v>22</v>
      </c>
      <c r="B26" s="151"/>
      <c r="C26" s="151"/>
      <c r="D26" s="152"/>
      <c r="E26" s="106">
        <v>4</v>
      </c>
      <c r="F26" s="100"/>
      <c r="G26" s="100"/>
      <c r="H26" s="101">
        <f t="shared" si="0"/>
        <v>30</v>
      </c>
      <c r="I26" s="101">
        <v>25</v>
      </c>
      <c r="J26" s="105">
        <v>5</v>
      </c>
      <c r="K26" s="105"/>
      <c r="L26" s="105" t="s">
        <v>23</v>
      </c>
      <c r="M26" s="105" t="s">
        <v>23</v>
      </c>
      <c r="N26" s="35"/>
      <c r="T26" s="36"/>
      <c r="U26" s="37"/>
      <c r="V26" s="38"/>
      <c r="W26" s="39"/>
      <c r="X26" s="39"/>
      <c r="Y26" s="39"/>
      <c r="Z26" s="39"/>
      <c r="AA26" s="38"/>
      <c r="AB26" s="39"/>
      <c r="AC26" s="38"/>
      <c r="AD26" s="87"/>
      <c r="AE26" s="38"/>
      <c r="AF26" s="38"/>
      <c r="AI26" s="32"/>
    </row>
    <row r="27" spans="1:36" ht="18.75" customHeight="1">
      <c r="A27" s="151" t="s">
        <v>29</v>
      </c>
      <c r="B27" s="151"/>
      <c r="C27" s="151"/>
      <c r="D27" s="152"/>
      <c r="E27" s="106">
        <v>10</v>
      </c>
      <c r="F27" s="100"/>
      <c r="G27" s="100"/>
      <c r="H27" s="101">
        <f t="shared" si="0"/>
        <v>184</v>
      </c>
      <c r="I27" s="101">
        <v>181</v>
      </c>
      <c r="J27" s="105">
        <v>3</v>
      </c>
      <c r="K27" s="105"/>
      <c r="L27" s="105" t="s">
        <v>23</v>
      </c>
      <c r="M27" s="105" t="s">
        <v>23</v>
      </c>
      <c r="N27" s="35"/>
      <c r="Q27" s="194" t="s">
        <v>106</v>
      </c>
      <c r="R27" s="194"/>
      <c r="S27" s="195"/>
      <c r="T27" s="22" t="s">
        <v>69</v>
      </c>
      <c r="U27" s="40">
        <f>SUM(V27:AF27)</f>
        <v>659224</v>
      </c>
      <c r="V27" s="40">
        <v>375142</v>
      </c>
      <c r="W27" s="40"/>
      <c r="X27" s="40"/>
      <c r="Y27" s="41" t="s">
        <v>23</v>
      </c>
      <c r="Z27" s="40">
        <v>260765</v>
      </c>
      <c r="AA27" s="41" t="s">
        <v>23</v>
      </c>
      <c r="AB27" s="41" t="s">
        <v>23</v>
      </c>
      <c r="AC27" s="204">
        <v>23317</v>
      </c>
      <c r="AD27" s="204"/>
      <c r="AE27" s="41" t="s">
        <v>23</v>
      </c>
      <c r="AF27" s="41" t="s">
        <v>23</v>
      </c>
      <c r="AI27" s="8"/>
      <c r="AJ27" s="8"/>
    </row>
    <row r="28" spans="1:32" ht="18.75" customHeight="1">
      <c r="A28" s="151" t="s">
        <v>30</v>
      </c>
      <c r="B28" s="151"/>
      <c r="C28" s="151"/>
      <c r="D28" s="152"/>
      <c r="E28" s="107">
        <v>405</v>
      </c>
      <c r="F28" s="100"/>
      <c r="G28" s="100"/>
      <c r="H28" s="101">
        <f t="shared" si="0"/>
        <v>9201</v>
      </c>
      <c r="I28" s="105">
        <v>482</v>
      </c>
      <c r="J28" s="101">
        <v>207</v>
      </c>
      <c r="K28" s="105"/>
      <c r="L28" s="105">
        <v>8512</v>
      </c>
      <c r="M28" s="105" t="s">
        <v>23</v>
      </c>
      <c r="N28" s="35"/>
      <c r="Q28" s="9"/>
      <c r="R28" s="9"/>
      <c r="T28" s="29" t="s">
        <v>67</v>
      </c>
      <c r="U28" s="40"/>
      <c r="V28" s="40"/>
      <c r="W28" s="40"/>
      <c r="X28" s="40"/>
      <c r="Y28" s="40"/>
      <c r="Z28" s="40"/>
      <c r="AA28" s="40"/>
      <c r="AB28" s="40"/>
      <c r="AC28" s="42"/>
      <c r="AD28" s="87"/>
      <c r="AE28" s="40"/>
      <c r="AF28" s="40"/>
    </row>
    <row r="29" spans="1:32" ht="18.75" customHeight="1">
      <c r="A29" s="161" t="s">
        <v>31</v>
      </c>
      <c r="B29" s="161"/>
      <c r="C29" s="161"/>
      <c r="D29" s="162"/>
      <c r="E29" s="107">
        <v>11</v>
      </c>
      <c r="F29" s="100"/>
      <c r="G29" s="100"/>
      <c r="H29" s="101">
        <f t="shared" si="0"/>
        <v>82</v>
      </c>
      <c r="I29" s="105">
        <v>67</v>
      </c>
      <c r="J29" s="105">
        <v>15</v>
      </c>
      <c r="K29" s="105"/>
      <c r="L29" s="105" t="s">
        <v>23</v>
      </c>
      <c r="M29" s="105" t="s">
        <v>23</v>
      </c>
      <c r="N29" s="35"/>
      <c r="O29" s="12"/>
      <c r="P29" s="12"/>
      <c r="Q29" s="9"/>
      <c r="R29" s="9"/>
      <c r="S29" s="26" t="s">
        <v>68</v>
      </c>
      <c r="T29" s="22" t="s">
        <v>69</v>
      </c>
      <c r="U29" s="40">
        <f>SUM(V29:AF29)</f>
        <v>652805</v>
      </c>
      <c r="V29" s="40">
        <v>306233</v>
      </c>
      <c r="W29" s="40"/>
      <c r="X29" s="40"/>
      <c r="Y29" s="40">
        <v>23164</v>
      </c>
      <c r="Z29" s="40">
        <v>203361</v>
      </c>
      <c r="AA29" s="41">
        <v>31725</v>
      </c>
      <c r="AB29" s="40">
        <v>57699</v>
      </c>
      <c r="AC29" s="204">
        <v>30623</v>
      </c>
      <c r="AD29" s="204"/>
      <c r="AE29" s="41" t="s">
        <v>23</v>
      </c>
      <c r="AF29" s="41" t="s">
        <v>23</v>
      </c>
    </row>
    <row r="30" spans="1:32" ht="18.75" customHeight="1">
      <c r="A30" s="151" t="s">
        <v>32</v>
      </c>
      <c r="B30" s="151"/>
      <c r="C30" s="151"/>
      <c r="D30" s="152"/>
      <c r="E30" s="108" t="s">
        <v>33</v>
      </c>
      <c r="F30" s="100"/>
      <c r="G30" s="100"/>
      <c r="H30" s="101">
        <f t="shared" si="0"/>
        <v>1</v>
      </c>
      <c r="I30" s="101">
        <v>1</v>
      </c>
      <c r="J30" s="105" t="s">
        <v>33</v>
      </c>
      <c r="K30" s="105"/>
      <c r="L30" s="105" t="s">
        <v>129</v>
      </c>
      <c r="M30" s="105" t="s">
        <v>129</v>
      </c>
      <c r="N30" s="35"/>
      <c r="O30" s="12"/>
      <c r="P30" s="12"/>
      <c r="Q30" s="9"/>
      <c r="R30" s="9"/>
      <c r="T30" s="30" t="s">
        <v>71</v>
      </c>
      <c r="U30" s="40"/>
      <c r="V30" s="40"/>
      <c r="W30" s="40"/>
      <c r="X30" s="40"/>
      <c r="Y30" s="40"/>
      <c r="Z30" s="40"/>
      <c r="AA30" s="40"/>
      <c r="AB30" s="40"/>
      <c r="AC30" s="42"/>
      <c r="AD30" s="87"/>
      <c r="AE30" s="40"/>
      <c r="AF30" s="40"/>
    </row>
    <row r="31" spans="1:33" ht="18.75" customHeight="1">
      <c r="A31" s="151" t="s">
        <v>34</v>
      </c>
      <c r="B31" s="151"/>
      <c r="C31" s="151"/>
      <c r="D31" s="152"/>
      <c r="E31" s="106">
        <v>3</v>
      </c>
      <c r="F31" s="100"/>
      <c r="G31" s="100"/>
      <c r="H31" s="101">
        <f t="shared" si="0"/>
        <v>16</v>
      </c>
      <c r="I31" s="101">
        <v>15</v>
      </c>
      <c r="J31" s="105">
        <v>1</v>
      </c>
      <c r="K31" s="101"/>
      <c r="L31" s="105" t="s">
        <v>129</v>
      </c>
      <c r="M31" s="105" t="s">
        <v>129</v>
      </c>
      <c r="N31" s="35"/>
      <c r="O31" s="12"/>
      <c r="P31" s="12"/>
      <c r="S31" s="26" t="s">
        <v>84</v>
      </c>
      <c r="T31" s="27" t="s">
        <v>76</v>
      </c>
      <c r="U31" s="40">
        <f>SUM(V31:AF31)</f>
        <v>368782</v>
      </c>
      <c r="V31" s="42" t="s">
        <v>23</v>
      </c>
      <c r="W31" s="42"/>
      <c r="X31" s="42"/>
      <c r="Y31" s="41" t="s">
        <v>23</v>
      </c>
      <c r="Z31" s="42" t="s">
        <v>23</v>
      </c>
      <c r="AA31" s="41" t="s">
        <v>23</v>
      </c>
      <c r="AB31" s="41" t="s">
        <v>23</v>
      </c>
      <c r="AC31" s="204" t="s">
        <v>23</v>
      </c>
      <c r="AD31" s="204"/>
      <c r="AE31" s="41" t="s">
        <v>23</v>
      </c>
      <c r="AF31" s="41">
        <v>368782</v>
      </c>
      <c r="AG31" s="40"/>
    </row>
    <row r="32" spans="1:32" ht="18.75" customHeight="1">
      <c r="A32" s="151" t="s">
        <v>35</v>
      </c>
      <c r="B32" s="151"/>
      <c r="C32" s="151"/>
      <c r="D32" s="152"/>
      <c r="E32" s="106">
        <v>2</v>
      </c>
      <c r="F32" s="100"/>
      <c r="G32" s="100"/>
      <c r="H32" s="101">
        <f t="shared" si="0"/>
        <v>10</v>
      </c>
      <c r="I32" s="101">
        <v>10</v>
      </c>
      <c r="J32" s="105" t="s">
        <v>33</v>
      </c>
      <c r="K32" s="101"/>
      <c r="L32" s="105" t="s">
        <v>129</v>
      </c>
      <c r="M32" s="105" t="s">
        <v>129</v>
      </c>
      <c r="N32" s="35"/>
      <c r="O32" s="12"/>
      <c r="P32" s="12"/>
      <c r="Q32" s="33"/>
      <c r="T32" s="29"/>
      <c r="U32" s="40"/>
      <c r="V32" s="40"/>
      <c r="W32" s="40"/>
      <c r="X32" s="40"/>
      <c r="Y32" s="40"/>
      <c r="Z32" s="40"/>
      <c r="AA32" s="40"/>
      <c r="AB32" s="40"/>
      <c r="AC32" s="40"/>
      <c r="AE32" s="40"/>
      <c r="AF32" s="40"/>
    </row>
    <row r="33" spans="1:32" ht="18.75" customHeight="1">
      <c r="A33" s="151" t="s">
        <v>36</v>
      </c>
      <c r="B33" s="165"/>
      <c r="C33" s="165"/>
      <c r="D33" s="166"/>
      <c r="E33" s="107">
        <v>2</v>
      </c>
      <c r="F33" s="100"/>
      <c r="G33" s="100"/>
      <c r="H33" s="101">
        <f t="shared" si="0"/>
        <v>6</v>
      </c>
      <c r="I33" s="105">
        <v>6</v>
      </c>
      <c r="J33" s="105" t="s">
        <v>33</v>
      </c>
      <c r="K33" s="101"/>
      <c r="L33" s="105" t="s">
        <v>129</v>
      </c>
      <c r="M33" s="105" t="s">
        <v>129</v>
      </c>
      <c r="N33" s="35"/>
      <c r="O33" s="12"/>
      <c r="P33" s="12"/>
      <c r="R33" s="85" t="s">
        <v>113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</row>
    <row r="34" spans="1:32" ht="18.75" customHeight="1">
      <c r="A34" s="151" t="s">
        <v>37</v>
      </c>
      <c r="B34" s="151"/>
      <c r="C34" s="151"/>
      <c r="D34" s="152"/>
      <c r="E34" s="108" t="s">
        <v>33</v>
      </c>
      <c r="F34" s="100"/>
      <c r="G34" s="100"/>
      <c r="H34" s="101">
        <f t="shared" si="0"/>
        <v>5</v>
      </c>
      <c r="I34" s="105" t="s">
        <v>33</v>
      </c>
      <c r="J34" s="101">
        <v>5</v>
      </c>
      <c r="K34" s="105"/>
      <c r="L34" s="105" t="s">
        <v>129</v>
      </c>
      <c r="M34" s="105" t="s">
        <v>129</v>
      </c>
      <c r="N34" s="35"/>
      <c r="O34" s="12"/>
      <c r="P34" s="12"/>
      <c r="R34" s="21" t="s">
        <v>85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8.75" customHeight="1">
      <c r="A35" s="163" t="s">
        <v>38</v>
      </c>
      <c r="B35" s="163"/>
      <c r="C35" s="163"/>
      <c r="D35" s="164"/>
      <c r="E35" s="109">
        <v>41</v>
      </c>
      <c r="F35" s="110"/>
      <c r="G35" s="110"/>
      <c r="H35" s="111">
        <f>SUM(I35:M35)</f>
        <v>2278</v>
      </c>
      <c r="I35" s="110">
        <v>295</v>
      </c>
      <c r="J35" s="110">
        <v>77</v>
      </c>
      <c r="K35" s="110"/>
      <c r="L35" s="112" t="s">
        <v>23</v>
      </c>
      <c r="M35" s="111">
        <v>1906</v>
      </c>
      <c r="N35" s="35"/>
      <c r="O35" s="12"/>
      <c r="P35" s="12"/>
      <c r="Q35" s="9"/>
      <c r="R35" s="9"/>
      <c r="S35" s="9"/>
      <c r="T35" s="9"/>
      <c r="U35" s="31"/>
      <c r="V35" s="31"/>
      <c r="W35" s="31"/>
      <c r="X35" s="31"/>
      <c r="Y35" s="31"/>
      <c r="Z35" s="31"/>
      <c r="AA35" s="31"/>
      <c r="AB35" s="31"/>
      <c r="AC35" s="31"/>
      <c r="AD35" s="9"/>
      <c r="AE35" s="31"/>
      <c r="AF35" s="31"/>
    </row>
    <row r="36" spans="1:16" ht="18.75" customHeight="1">
      <c r="A36" s="71" t="s">
        <v>107</v>
      </c>
      <c r="B36" s="12"/>
      <c r="C36" s="12"/>
      <c r="D36" s="12"/>
      <c r="N36" s="35"/>
      <c r="O36" s="12"/>
      <c r="P36" s="12"/>
    </row>
    <row r="37" spans="1:33" ht="18.75" customHeight="1">
      <c r="A37" s="72" t="s">
        <v>105</v>
      </c>
      <c r="N37" s="35"/>
      <c r="O37" s="12"/>
      <c r="P37" s="12"/>
      <c r="AG37" s="5"/>
    </row>
    <row r="38" spans="14:33" ht="18.75" customHeight="1">
      <c r="N38" s="35"/>
      <c r="O38" s="12"/>
      <c r="P38" s="12"/>
      <c r="AG38" s="8"/>
    </row>
    <row r="39" spans="14:33" ht="18.75" customHeight="1">
      <c r="N39" s="35"/>
      <c r="O39" s="12"/>
      <c r="P39" s="12"/>
      <c r="AG39" s="8"/>
    </row>
    <row r="40" spans="14:43" ht="18.75" customHeight="1">
      <c r="N40" s="35"/>
      <c r="O40" s="12"/>
      <c r="P40" s="12"/>
      <c r="Q40" s="154" t="s">
        <v>108</v>
      </c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5"/>
      <c r="AE40" s="5"/>
      <c r="AF40" s="5"/>
      <c r="AH40" s="32"/>
      <c r="AI40" s="44"/>
      <c r="AL40" s="44"/>
      <c r="AM40" s="44"/>
      <c r="AN40" s="44"/>
      <c r="AO40" s="44"/>
      <c r="AP40" s="44"/>
      <c r="AQ40" s="44"/>
    </row>
    <row r="41" spans="1:34" ht="18.75" customHeight="1" thickBot="1">
      <c r="A41" s="154" t="s">
        <v>86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2"/>
      <c r="R41" s="10"/>
      <c r="S41" s="10"/>
      <c r="T41" s="10"/>
      <c r="U41" s="10"/>
      <c r="V41" s="10"/>
      <c r="W41" s="10"/>
      <c r="X41" s="10"/>
      <c r="Y41" s="10"/>
      <c r="Z41" s="10"/>
      <c r="AA41" s="205" t="s">
        <v>109</v>
      </c>
      <c r="AB41" s="205"/>
      <c r="AC41" s="10"/>
      <c r="AD41" s="10"/>
      <c r="AE41" s="10"/>
      <c r="AF41" s="10"/>
      <c r="AH41" s="8"/>
    </row>
    <row r="42" spans="1:32" ht="18.75" customHeight="1">
      <c r="A42" s="181" t="s">
        <v>124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2"/>
      <c r="Q42" s="199" t="s">
        <v>120</v>
      </c>
      <c r="R42" s="201"/>
      <c r="S42" s="202"/>
      <c r="T42" s="13" t="s">
        <v>8</v>
      </c>
      <c r="U42" s="13" t="s">
        <v>9</v>
      </c>
      <c r="V42" s="45" t="s">
        <v>10</v>
      </c>
      <c r="W42" s="198" t="s">
        <v>120</v>
      </c>
      <c r="X42" s="199"/>
      <c r="Y42" s="200"/>
      <c r="Z42" s="13" t="s">
        <v>8</v>
      </c>
      <c r="AA42" s="13" t="s">
        <v>9</v>
      </c>
      <c r="AB42" s="14" t="s">
        <v>10</v>
      </c>
      <c r="AC42" s="8"/>
      <c r="AD42" s="8"/>
      <c r="AE42" s="8"/>
      <c r="AF42" s="8"/>
    </row>
    <row r="43" spans="15:33" ht="18.75" customHeight="1" thickBot="1">
      <c r="O43" s="11" t="s">
        <v>0</v>
      </c>
      <c r="P43" s="12"/>
      <c r="Q43" s="153" t="s">
        <v>110</v>
      </c>
      <c r="R43" s="153"/>
      <c r="S43" s="147"/>
      <c r="T43" s="46">
        <f>SUM(T46,T56,Z59)</f>
        <v>947444</v>
      </c>
      <c r="U43" s="118">
        <f>SUM(U46,U56,AA59)</f>
        <v>450524</v>
      </c>
      <c r="V43" s="119">
        <f>SUM(V46,V56,AB59)</f>
        <v>496920</v>
      </c>
      <c r="W43" s="146" t="s">
        <v>39</v>
      </c>
      <c r="X43" s="153"/>
      <c r="Y43" s="147"/>
      <c r="Z43" s="46">
        <f>SUM(AA43:AB43)</f>
        <v>51186</v>
      </c>
      <c r="AA43" s="47">
        <v>23910</v>
      </c>
      <c r="AB43" s="47">
        <v>27276</v>
      </c>
      <c r="AC43" s="8"/>
      <c r="AD43" s="8"/>
      <c r="AE43" s="8"/>
      <c r="AF43" s="8"/>
      <c r="AG43" s="11"/>
    </row>
    <row r="44" spans="1:33" ht="18.75" customHeight="1">
      <c r="A44" s="155" t="s">
        <v>44</v>
      </c>
      <c r="B44" s="156"/>
      <c r="C44" s="156" t="s">
        <v>89</v>
      </c>
      <c r="D44" s="159" t="s">
        <v>111</v>
      </c>
      <c r="E44" s="136" t="s">
        <v>112</v>
      </c>
      <c r="F44" s="214" t="s">
        <v>44</v>
      </c>
      <c r="G44" s="156"/>
      <c r="H44" s="156" t="s">
        <v>90</v>
      </c>
      <c r="I44" s="159" t="s">
        <v>111</v>
      </c>
      <c r="J44" s="216" t="s">
        <v>112</v>
      </c>
      <c r="K44" s="155" t="s">
        <v>44</v>
      </c>
      <c r="L44" s="156"/>
      <c r="M44" s="156" t="s">
        <v>90</v>
      </c>
      <c r="N44" s="159" t="s">
        <v>111</v>
      </c>
      <c r="O44" s="136" t="s">
        <v>112</v>
      </c>
      <c r="P44" s="12"/>
      <c r="Q44" s="92"/>
      <c r="R44" s="92"/>
      <c r="S44" s="93"/>
      <c r="T44" s="46"/>
      <c r="U44" s="50"/>
      <c r="V44" s="52"/>
      <c r="W44" s="148" t="s">
        <v>40</v>
      </c>
      <c r="X44" s="149"/>
      <c r="Y44" s="150"/>
      <c r="Z44" s="46">
        <f>SUM(AA44:AB44)</f>
        <v>29065</v>
      </c>
      <c r="AA44" s="47">
        <v>13568</v>
      </c>
      <c r="AB44" s="47">
        <v>15497</v>
      </c>
      <c r="AC44" s="9"/>
      <c r="AD44" s="9"/>
      <c r="AE44" s="9"/>
      <c r="AF44" s="9"/>
      <c r="AG44" s="8"/>
    </row>
    <row r="45" spans="1:33" ht="18.75" customHeight="1">
      <c r="A45" s="157"/>
      <c r="B45" s="158"/>
      <c r="C45" s="158"/>
      <c r="D45" s="160"/>
      <c r="E45" s="137"/>
      <c r="F45" s="215"/>
      <c r="G45" s="158"/>
      <c r="H45" s="158"/>
      <c r="I45" s="160"/>
      <c r="J45" s="217"/>
      <c r="K45" s="157"/>
      <c r="L45" s="158"/>
      <c r="M45" s="158"/>
      <c r="N45" s="160"/>
      <c r="O45" s="137"/>
      <c r="Q45" s="149" t="s">
        <v>41</v>
      </c>
      <c r="R45" s="149"/>
      <c r="S45" s="150"/>
      <c r="T45" s="46">
        <f>SUM(U45:V45)</f>
        <v>357107</v>
      </c>
      <c r="U45" s="47">
        <v>170038</v>
      </c>
      <c r="V45" s="49">
        <v>187069</v>
      </c>
      <c r="W45" s="148" t="s">
        <v>42</v>
      </c>
      <c r="X45" s="149"/>
      <c r="Y45" s="150"/>
      <c r="Z45" s="46">
        <f>SUM(AA45:AB45)</f>
        <v>16519</v>
      </c>
      <c r="AA45" s="47">
        <v>7602</v>
      </c>
      <c r="AB45" s="47">
        <v>8917</v>
      </c>
      <c r="AC45" s="9"/>
      <c r="AD45" s="9"/>
      <c r="AE45" s="9"/>
      <c r="AF45" s="9"/>
      <c r="AG45" s="8"/>
    </row>
    <row r="46" spans="1:33" ht="18.75" customHeight="1">
      <c r="A46" s="153" t="s">
        <v>110</v>
      </c>
      <c r="B46" s="147"/>
      <c r="C46" s="117">
        <f>SUM(C48:C57,H46,H48,H50,H53,H56,M46)</f>
        <v>13195</v>
      </c>
      <c r="D46" s="118">
        <f>SUM(D48:D57,I46,I48,I50,I53,I56,N46)</f>
        <v>7261</v>
      </c>
      <c r="E46" s="119">
        <f>SUM(E48:E57,J46,J48,J50,J53,J56,O46)</f>
        <v>5934</v>
      </c>
      <c r="F46" s="146" t="s">
        <v>47</v>
      </c>
      <c r="G46" s="147"/>
      <c r="H46" s="117">
        <f>SUM(H47)</f>
        <v>87</v>
      </c>
      <c r="I46" s="118">
        <f>SUM(I47)</f>
        <v>64</v>
      </c>
      <c r="J46" s="119">
        <f>SUM(J47)</f>
        <v>23</v>
      </c>
      <c r="K46" s="144" t="s">
        <v>91</v>
      </c>
      <c r="L46" s="145"/>
      <c r="M46" s="117">
        <f>SUM(M47:M48)</f>
        <v>924</v>
      </c>
      <c r="N46" s="118">
        <f>SUM(N47:N48)</f>
        <v>399</v>
      </c>
      <c r="O46" s="118">
        <f>SUM(O47:O48)</f>
        <v>525</v>
      </c>
      <c r="P46" s="12"/>
      <c r="Q46" s="149" t="s">
        <v>87</v>
      </c>
      <c r="R46" s="149"/>
      <c r="S46" s="150"/>
      <c r="T46" s="46">
        <f>SUM(T45)</f>
        <v>357107</v>
      </c>
      <c r="U46" s="47">
        <f>SUM(U45)</f>
        <v>170038</v>
      </c>
      <c r="V46" s="49">
        <f>SUM(V45)</f>
        <v>187069</v>
      </c>
      <c r="W46" s="148" t="s">
        <v>43</v>
      </c>
      <c r="X46" s="149"/>
      <c r="Y46" s="150"/>
      <c r="Z46" s="46">
        <f>SUM(AA46:AB46)</f>
        <v>20823</v>
      </c>
      <c r="AA46" s="47">
        <v>9773</v>
      </c>
      <c r="AB46" s="47">
        <v>11050</v>
      </c>
      <c r="AC46" s="50"/>
      <c r="AD46" s="50"/>
      <c r="AE46" s="47"/>
      <c r="AF46" s="47"/>
      <c r="AG46" s="9"/>
    </row>
    <row r="47" spans="1:33" ht="19.5" customHeight="1">
      <c r="A47" s="92"/>
      <c r="B47" s="93"/>
      <c r="C47" s="114"/>
      <c r="D47" s="115"/>
      <c r="E47" s="116"/>
      <c r="F47" s="20"/>
      <c r="G47" s="77" t="s">
        <v>49</v>
      </c>
      <c r="H47" s="54">
        <f>SUM(I47:J47)</f>
        <v>87</v>
      </c>
      <c r="I47" s="25">
        <v>64</v>
      </c>
      <c r="J47" s="113">
        <v>23</v>
      </c>
      <c r="K47" s="96"/>
      <c r="L47" s="78" t="s">
        <v>50</v>
      </c>
      <c r="M47" s="54">
        <f>SUM(N47:O47)</f>
        <v>354</v>
      </c>
      <c r="N47" s="25">
        <v>92</v>
      </c>
      <c r="O47" s="25">
        <v>262</v>
      </c>
      <c r="P47" s="12"/>
      <c r="Q47" s="92"/>
      <c r="R47" s="74"/>
      <c r="S47" s="76"/>
      <c r="T47" s="51"/>
      <c r="U47" s="50"/>
      <c r="V47" s="52"/>
      <c r="W47" s="148" t="s">
        <v>88</v>
      </c>
      <c r="X47" s="149"/>
      <c r="Y47" s="150"/>
      <c r="Z47" s="46">
        <f>SUM(AA47:AB47)</f>
        <v>28251</v>
      </c>
      <c r="AA47" s="47">
        <v>13369</v>
      </c>
      <c r="AB47" s="47">
        <v>14882</v>
      </c>
      <c r="AC47" s="50"/>
      <c r="AD47" s="50"/>
      <c r="AE47" s="47"/>
      <c r="AF47" s="47"/>
      <c r="AG47" s="9"/>
    </row>
    <row r="48" spans="1:33" ht="19.5" customHeight="1">
      <c r="A48" s="149" t="s">
        <v>41</v>
      </c>
      <c r="B48" s="150"/>
      <c r="C48" s="46">
        <f>SUM(D48:E48)</f>
        <v>3541</v>
      </c>
      <c r="D48" s="47">
        <v>1767</v>
      </c>
      <c r="E48" s="49">
        <v>1774</v>
      </c>
      <c r="F48" s="123" t="s">
        <v>51</v>
      </c>
      <c r="G48" s="125"/>
      <c r="H48" s="46">
        <f>SUM(H49)</f>
        <v>315</v>
      </c>
      <c r="I48" s="47">
        <f>SUM(I49)</f>
        <v>227</v>
      </c>
      <c r="J48" s="49">
        <f>SUM(J49)</f>
        <v>88</v>
      </c>
      <c r="K48" s="97"/>
      <c r="L48" s="79" t="s">
        <v>93</v>
      </c>
      <c r="M48" s="54">
        <f>SUM(N48:O48)</f>
        <v>570</v>
      </c>
      <c r="N48" s="25">
        <v>307</v>
      </c>
      <c r="O48" s="25">
        <v>263</v>
      </c>
      <c r="P48" s="12"/>
      <c r="Q48" s="149" t="s">
        <v>45</v>
      </c>
      <c r="R48" s="149"/>
      <c r="S48" s="150"/>
      <c r="T48" s="46">
        <f>SUM(U48:V48)</f>
        <v>87641</v>
      </c>
      <c r="U48" s="47">
        <v>42026</v>
      </c>
      <c r="V48" s="49">
        <v>45615</v>
      </c>
      <c r="W48" s="148" t="s">
        <v>46</v>
      </c>
      <c r="X48" s="149"/>
      <c r="Y48" s="150"/>
      <c r="Z48" s="46">
        <f>SUM(Z49:Z50)</f>
        <v>48892</v>
      </c>
      <c r="AA48" s="47">
        <f>SUM(AA49:AA50)</f>
        <v>23442</v>
      </c>
      <c r="AB48" s="47">
        <f>SUM(AB49:AB50)</f>
        <v>25450</v>
      </c>
      <c r="AC48" s="50"/>
      <c r="AD48" s="50"/>
      <c r="AE48" s="47"/>
      <c r="AF48" s="47"/>
      <c r="AG48" s="47"/>
    </row>
    <row r="49" spans="1:33" ht="18" customHeight="1">
      <c r="A49" s="149" t="s">
        <v>39</v>
      </c>
      <c r="B49" s="150"/>
      <c r="C49" s="46">
        <f aca="true" t="shared" si="1" ref="C49:C57">SUM(D49:E49)</f>
        <v>814</v>
      </c>
      <c r="D49" s="47">
        <v>548</v>
      </c>
      <c r="E49" s="49">
        <v>266</v>
      </c>
      <c r="F49" s="94"/>
      <c r="G49" s="79" t="s">
        <v>53</v>
      </c>
      <c r="H49" s="54">
        <f>SUM(I49:J49)</f>
        <v>315</v>
      </c>
      <c r="I49" s="25">
        <v>227</v>
      </c>
      <c r="J49" s="113">
        <v>88</v>
      </c>
      <c r="K49" s="94"/>
      <c r="L49" s="56"/>
      <c r="M49" s="53"/>
      <c r="N49" s="58"/>
      <c r="O49" s="58"/>
      <c r="P49" s="12"/>
      <c r="Q49" s="149" t="s">
        <v>48</v>
      </c>
      <c r="R49" s="149"/>
      <c r="S49" s="150"/>
      <c r="T49" s="46">
        <f>SUM(U49:V49)</f>
        <v>62490</v>
      </c>
      <c r="U49" s="47">
        <v>28905</v>
      </c>
      <c r="V49" s="49">
        <v>33585</v>
      </c>
      <c r="W49" s="88"/>
      <c r="X49" s="142" t="s">
        <v>114</v>
      </c>
      <c r="Y49" s="143"/>
      <c r="Z49" s="54">
        <f>SUM(AA49:AB49)</f>
        <v>27927</v>
      </c>
      <c r="AA49" s="73">
        <v>13447</v>
      </c>
      <c r="AB49" s="73">
        <v>14480</v>
      </c>
      <c r="AC49" s="50"/>
      <c r="AD49" s="50"/>
      <c r="AE49" s="47"/>
      <c r="AF49" s="47"/>
      <c r="AG49" s="47"/>
    </row>
    <row r="50" spans="1:33" ht="25.5" customHeight="1">
      <c r="A50" s="149" t="s">
        <v>45</v>
      </c>
      <c r="B50" s="150"/>
      <c r="C50" s="46">
        <f t="shared" si="1"/>
        <v>1335</v>
      </c>
      <c r="D50" s="47">
        <v>566</v>
      </c>
      <c r="E50" s="49">
        <v>769</v>
      </c>
      <c r="F50" s="123" t="s">
        <v>46</v>
      </c>
      <c r="G50" s="125"/>
      <c r="H50" s="46">
        <f>SUM(H51:H52)</f>
        <v>635</v>
      </c>
      <c r="I50" s="47">
        <f>SUM(I51:I52)</f>
        <v>353</v>
      </c>
      <c r="J50" s="49">
        <f>SUM(J51:J52)</f>
        <v>282</v>
      </c>
      <c r="K50" s="55"/>
      <c r="L50" s="56"/>
      <c r="M50" s="54"/>
      <c r="N50" s="25"/>
      <c r="O50" s="25"/>
      <c r="P50" s="12"/>
      <c r="Q50" s="149" t="s">
        <v>92</v>
      </c>
      <c r="R50" s="149"/>
      <c r="S50" s="150"/>
      <c r="T50" s="46">
        <f>SUM(U50:V50)</f>
        <v>89478</v>
      </c>
      <c r="U50" s="47">
        <v>43088</v>
      </c>
      <c r="V50" s="49">
        <v>46390</v>
      </c>
      <c r="W50" s="88"/>
      <c r="X50" s="140" t="s">
        <v>115</v>
      </c>
      <c r="Y50" s="141"/>
      <c r="Z50" s="54">
        <f>SUM(AA50:AB50)</f>
        <v>20965</v>
      </c>
      <c r="AA50" s="73">
        <v>9995</v>
      </c>
      <c r="AB50" s="73">
        <v>10970</v>
      </c>
      <c r="AC50" s="50"/>
      <c r="AD50" s="50"/>
      <c r="AE50" s="47"/>
      <c r="AF50" s="47"/>
      <c r="AG50" s="47"/>
    </row>
    <row r="51" spans="1:33" ht="18.75" customHeight="1">
      <c r="A51" s="149" t="s">
        <v>40</v>
      </c>
      <c r="B51" s="150"/>
      <c r="C51" s="46">
        <f t="shared" si="1"/>
        <v>647</v>
      </c>
      <c r="D51" s="47">
        <v>355</v>
      </c>
      <c r="E51" s="49">
        <v>292</v>
      </c>
      <c r="F51" s="94"/>
      <c r="G51" s="79" t="s">
        <v>54</v>
      </c>
      <c r="H51" s="54">
        <f>SUM(I51:J51)</f>
        <v>386</v>
      </c>
      <c r="I51" s="25">
        <v>205</v>
      </c>
      <c r="J51" s="113">
        <v>181</v>
      </c>
      <c r="K51" s="55"/>
      <c r="L51" s="56"/>
      <c r="M51" s="54"/>
      <c r="N51" s="25"/>
      <c r="O51" s="25"/>
      <c r="P51" s="12"/>
      <c r="Q51" s="149" t="s">
        <v>94</v>
      </c>
      <c r="R51" s="149"/>
      <c r="S51" s="150"/>
      <c r="T51" s="46">
        <f>SUM(U51:V51)</f>
        <v>37526</v>
      </c>
      <c r="U51" s="47">
        <v>18227</v>
      </c>
      <c r="V51" s="49">
        <v>19299</v>
      </c>
      <c r="W51" s="148" t="s">
        <v>52</v>
      </c>
      <c r="X51" s="149"/>
      <c r="Y51" s="150"/>
      <c r="Z51" s="46">
        <f>SUM(Z52:Z53)</f>
        <v>33874</v>
      </c>
      <c r="AA51" s="47">
        <f>SUM(AA52:AA53)</f>
        <v>15949</v>
      </c>
      <c r="AB51" s="47">
        <f>SUM(AB52:AB53)</f>
        <v>17925</v>
      </c>
      <c r="AC51" s="50"/>
      <c r="AD51" s="50"/>
      <c r="AE51" s="47"/>
      <c r="AF51" s="47"/>
      <c r="AG51" s="47"/>
    </row>
    <row r="52" spans="1:33" ht="18.75" customHeight="1">
      <c r="A52" s="149" t="s">
        <v>42</v>
      </c>
      <c r="B52" s="150"/>
      <c r="C52" s="46">
        <f t="shared" si="1"/>
        <v>501</v>
      </c>
      <c r="D52" s="47">
        <v>212</v>
      </c>
      <c r="E52" s="49">
        <v>289</v>
      </c>
      <c r="F52" s="95"/>
      <c r="G52" s="78" t="s">
        <v>56</v>
      </c>
      <c r="H52" s="54">
        <f>SUM(I52:J52)</f>
        <v>249</v>
      </c>
      <c r="I52" s="25">
        <v>148</v>
      </c>
      <c r="J52" s="113">
        <v>101</v>
      </c>
      <c r="K52" s="9"/>
      <c r="L52" s="26"/>
      <c r="M52" s="9"/>
      <c r="N52" s="9"/>
      <c r="O52" s="9"/>
      <c r="P52" s="12"/>
      <c r="Q52" s="149" t="s">
        <v>47</v>
      </c>
      <c r="R52" s="149"/>
      <c r="S52" s="150"/>
      <c r="T52" s="46">
        <f>SUM(T53)</f>
        <v>4390</v>
      </c>
      <c r="U52" s="47">
        <f>SUM(U53)</f>
        <v>2112</v>
      </c>
      <c r="V52" s="47">
        <f>SUM(V53)</f>
        <v>2278</v>
      </c>
      <c r="W52" s="89"/>
      <c r="X52" s="138" t="s">
        <v>95</v>
      </c>
      <c r="Y52" s="139"/>
      <c r="Z52" s="54">
        <f>SUM(AA52:AB52)</f>
        <v>20999</v>
      </c>
      <c r="AA52" s="73">
        <v>9899</v>
      </c>
      <c r="AB52" s="73">
        <v>11100</v>
      </c>
      <c r="AC52" s="25"/>
      <c r="AD52" s="8"/>
      <c r="AE52" s="8"/>
      <c r="AF52" s="8"/>
      <c r="AG52" s="47"/>
    </row>
    <row r="53" spans="1:33" ht="18.75" customHeight="1">
      <c r="A53" s="149" t="s">
        <v>48</v>
      </c>
      <c r="B53" s="150"/>
      <c r="C53" s="46">
        <f t="shared" si="1"/>
        <v>1014</v>
      </c>
      <c r="D53" s="47">
        <v>453</v>
      </c>
      <c r="E53" s="49">
        <v>561</v>
      </c>
      <c r="F53" s="123" t="s">
        <v>52</v>
      </c>
      <c r="G53" s="125"/>
      <c r="H53" s="46">
        <f>SUM(H54:H55)</f>
        <v>729</v>
      </c>
      <c r="I53" s="47">
        <f>SUM(I54:I55)</f>
        <v>455</v>
      </c>
      <c r="J53" s="49">
        <f>SUM(J54:J55)</f>
        <v>274</v>
      </c>
      <c r="K53" s="9"/>
      <c r="L53" s="26"/>
      <c r="M53" s="9"/>
      <c r="N53" s="9"/>
      <c r="O53" s="9"/>
      <c r="P53" s="12"/>
      <c r="Q53" s="98"/>
      <c r="R53" s="126" t="s">
        <v>49</v>
      </c>
      <c r="S53" s="127"/>
      <c r="T53" s="54">
        <f>SUM(U53:V53)</f>
        <v>4390</v>
      </c>
      <c r="U53" s="25">
        <v>2112</v>
      </c>
      <c r="V53" s="113">
        <v>2278</v>
      </c>
      <c r="W53" s="90"/>
      <c r="X53" s="132" t="s">
        <v>96</v>
      </c>
      <c r="Y53" s="133"/>
      <c r="Z53" s="54">
        <f>SUM(AA53:AB53)</f>
        <v>12875</v>
      </c>
      <c r="AA53" s="73">
        <v>6050</v>
      </c>
      <c r="AB53" s="73">
        <v>6825</v>
      </c>
      <c r="AC53" s="25"/>
      <c r="AD53" s="8"/>
      <c r="AE53" s="8"/>
      <c r="AF53" s="8"/>
      <c r="AG53" s="47"/>
    </row>
    <row r="54" spans="1:33" ht="18.75" customHeight="1">
      <c r="A54" s="149" t="s">
        <v>43</v>
      </c>
      <c r="B54" s="150"/>
      <c r="C54" s="46">
        <f t="shared" si="1"/>
        <v>254</v>
      </c>
      <c r="D54" s="47">
        <v>188</v>
      </c>
      <c r="E54" s="49">
        <v>66</v>
      </c>
      <c r="F54" s="95"/>
      <c r="G54" s="79" t="s">
        <v>99</v>
      </c>
      <c r="H54" s="54">
        <f>SUM(I54:J54)</f>
        <v>432</v>
      </c>
      <c r="I54" s="25">
        <v>288</v>
      </c>
      <c r="J54" s="113">
        <v>144</v>
      </c>
      <c r="K54" s="9"/>
      <c r="L54" s="26"/>
      <c r="M54" s="9"/>
      <c r="N54" s="9"/>
      <c r="O54" s="9"/>
      <c r="P54" s="12"/>
      <c r="Q54" s="134" t="s">
        <v>97</v>
      </c>
      <c r="R54" s="134"/>
      <c r="S54" s="135"/>
      <c r="T54" s="46">
        <f>SUM(T55)</f>
        <v>34469</v>
      </c>
      <c r="U54" s="47">
        <f>SUM(U55)</f>
        <v>17099</v>
      </c>
      <c r="V54" s="47">
        <f>SUM(V55)</f>
        <v>17370</v>
      </c>
      <c r="W54" s="123" t="s">
        <v>55</v>
      </c>
      <c r="X54" s="124"/>
      <c r="Y54" s="125"/>
      <c r="Z54" s="46">
        <f>SUM(Z55)</f>
        <v>16596</v>
      </c>
      <c r="AA54" s="47">
        <f>SUM(AA55)</f>
        <v>7851</v>
      </c>
      <c r="AB54" s="47">
        <f>SUM(AB55)</f>
        <v>8745</v>
      </c>
      <c r="AC54" s="25"/>
      <c r="AD54" s="8"/>
      <c r="AE54" s="8"/>
      <c r="AF54" s="8"/>
      <c r="AG54" s="8"/>
    </row>
    <row r="55" spans="1:33" ht="18.75" customHeight="1">
      <c r="A55" s="149" t="s">
        <v>88</v>
      </c>
      <c r="B55" s="150"/>
      <c r="C55" s="46">
        <f t="shared" si="1"/>
        <v>422</v>
      </c>
      <c r="D55" s="47">
        <v>294</v>
      </c>
      <c r="E55" s="49">
        <v>128</v>
      </c>
      <c r="F55" s="57"/>
      <c r="G55" s="78" t="s">
        <v>96</v>
      </c>
      <c r="H55" s="54">
        <f>SUM(I55:J55)</f>
        <v>297</v>
      </c>
      <c r="I55" s="25">
        <v>167</v>
      </c>
      <c r="J55" s="113">
        <v>130</v>
      </c>
      <c r="K55" s="9"/>
      <c r="L55" s="26"/>
      <c r="M55" s="9"/>
      <c r="N55" s="9"/>
      <c r="O55" s="9"/>
      <c r="P55" s="12"/>
      <c r="Q55" s="98"/>
      <c r="R55" s="128" t="s">
        <v>53</v>
      </c>
      <c r="S55" s="129"/>
      <c r="T55" s="54">
        <f>SUM(U55:V55)</f>
        <v>34469</v>
      </c>
      <c r="U55" s="25">
        <v>17099</v>
      </c>
      <c r="V55" s="113">
        <v>17370</v>
      </c>
      <c r="W55" s="91"/>
      <c r="X55" s="130" t="s">
        <v>98</v>
      </c>
      <c r="Y55" s="131"/>
      <c r="Z55" s="54">
        <f>SUM(AA55:AB55)</f>
        <v>16596</v>
      </c>
      <c r="AA55" s="25">
        <v>7851</v>
      </c>
      <c r="AB55" s="25">
        <v>8745</v>
      </c>
      <c r="AC55" s="25"/>
      <c r="AD55" s="8"/>
      <c r="AE55" s="8"/>
      <c r="AF55" s="8"/>
      <c r="AG55" s="8"/>
    </row>
    <row r="56" spans="1:33" ht="18.75" customHeight="1">
      <c r="A56" s="149" t="s">
        <v>100</v>
      </c>
      <c r="B56" s="150"/>
      <c r="C56" s="46">
        <f t="shared" si="1"/>
        <v>1031</v>
      </c>
      <c r="D56" s="47">
        <v>767</v>
      </c>
      <c r="E56" s="49">
        <v>264</v>
      </c>
      <c r="F56" s="123" t="s">
        <v>55</v>
      </c>
      <c r="G56" s="125"/>
      <c r="H56" s="46">
        <f>SUM(H57)</f>
        <v>309</v>
      </c>
      <c r="I56" s="47">
        <f>SUM(I57)</f>
        <v>235</v>
      </c>
      <c r="J56" s="49">
        <f>SUM(J57)</f>
        <v>74</v>
      </c>
      <c r="K56" s="9"/>
      <c r="L56" s="26"/>
      <c r="M56" s="9"/>
      <c r="N56" s="9"/>
      <c r="O56" s="9"/>
      <c r="P56" s="12"/>
      <c r="Q56" s="149" t="s">
        <v>57</v>
      </c>
      <c r="R56" s="149"/>
      <c r="S56" s="150"/>
      <c r="T56" s="46">
        <f>SUM(T48:T52,T54)</f>
        <v>315994</v>
      </c>
      <c r="U56" s="47">
        <f>SUM(U48:U52,U54)</f>
        <v>151457</v>
      </c>
      <c r="V56" s="47">
        <f>SUM(V48:V52,V54)</f>
        <v>164537</v>
      </c>
      <c r="W56" s="123" t="s">
        <v>91</v>
      </c>
      <c r="X56" s="124"/>
      <c r="Y56" s="125"/>
      <c r="Z56" s="46">
        <f>SUM(Z57:Z58)</f>
        <v>29137</v>
      </c>
      <c r="AA56" s="47">
        <f>SUM(AA57:AA58)</f>
        <v>13565</v>
      </c>
      <c r="AB56" s="47">
        <f>SUM(AB57:AB58)</f>
        <v>15572</v>
      </c>
      <c r="AC56" s="25"/>
      <c r="AD56" s="8"/>
      <c r="AE56" s="8"/>
      <c r="AF56" s="8"/>
      <c r="AG56" s="8"/>
    </row>
    <row r="57" spans="1:33" ht="18.75" customHeight="1">
      <c r="A57" s="149" t="s">
        <v>94</v>
      </c>
      <c r="B57" s="150"/>
      <c r="C57" s="46">
        <f t="shared" si="1"/>
        <v>637</v>
      </c>
      <c r="D57" s="47">
        <v>378</v>
      </c>
      <c r="E57" s="49">
        <v>259</v>
      </c>
      <c r="F57" s="94"/>
      <c r="G57" s="79" t="s">
        <v>101</v>
      </c>
      <c r="H57" s="54">
        <f>SUM(I57:J57)</f>
        <v>309</v>
      </c>
      <c r="I57" s="25">
        <v>235</v>
      </c>
      <c r="J57" s="113">
        <v>74</v>
      </c>
      <c r="K57" s="9"/>
      <c r="L57" s="26"/>
      <c r="M57" s="9"/>
      <c r="N57" s="9"/>
      <c r="O57" s="9"/>
      <c r="P57" s="12"/>
      <c r="Q57" s="48"/>
      <c r="R57" s="48"/>
      <c r="S57" s="81"/>
      <c r="T57" s="47"/>
      <c r="U57" s="47"/>
      <c r="V57" s="47"/>
      <c r="W57" s="91"/>
      <c r="X57" s="130" t="s">
        <v>116</v>
      </c>
      <c r="Y57" s="131"/>
      <c r="Z57" s="54">
        <f>SUM(AA57:AB57)</f>
        <v>9393</v>
      </c>
      <c r="AA57" s="25">
        <v>4402</v>
      </c>
      <c r="AB57" s="25">
        <v>4991</v>
      </c>
      <c r="AC57" s="25"/>
      <c r="AD57" s="8"/>
      <c r="AE57" s="8"/>
      <c r="AF57" s="8"/>
      <c r="AG57" s="8"/>
    </row>
    <row r="58" spans="1:33" ht="18.75" customHeight="1">
      <c r="A58" s="64"/>
      <c r="B58" s="80"/>
      <c r="C58" s="62"/>
      <c r="D58" s="63"/>
      <c r="E58" s="65"/>
      <c r="F58" s="66"/>
      <c r="G58" s="67"/>
      <c r="H58" s="68"/>
      <c r="I58" s="43"/>
      <c r="J58" s="69"/>
      <c r="K58" s="33"/>
      <c r="L58" s="70"/>
      <c r="M58" s="33"/>
      <c r="N58" s="33"/>
      <c r="O58" s="33"/>
      <c r="P58" s="12"/>
      <c r="Q58" s="48"/>
      <c r="R58" s="50"/>
      <c r="S58" s="75"/>
      <c r="T58" s="47"/>
      <c r="U58" s="47"/>
      <c r="V58" s="47"/>
      <c r="W58" s="90"/>
      <c r="X58" s="132" t="s">
        <v>93</v>
      </c>
      <c r="Y58" s="133"/>
      <c r="Z58" s="54">
        <f>SUM(AA58:AB58)</f>
        <v>19744</v>
      </c>
      <c r="AA58" s="25">
        <v>9163</v>
      </c>
      <c r="AB58" s="25">
        <v>10581</v>
      </c>
      <c r="AC58" s="9"/>
      <c r="AD58" s="9"/>
      <c r="AE58" s="9"/>
      <c r="AF58" s="9"/>
      <c r="AG58" s="8"/>
    </row>
    <row r="59" spans="1:33" ht="18.75" customHeight="1">
      <c r="A59" s="4" t="s">
        <v>102</v>
      </c>
      <c r="P59" s="12"/>
      <c r="Q59" s="59"/>
      <c r="R59" s="33"/>
      <c r="S59" s="60"/>
      <c r="T59" s="33"/>
      <c r="U59" s="33"/>
      <c r="V59" s="61"/>
      <c r="W59" s="120" t="s">
        <v>58</v>
      </c>
      <c r="X59" s="121"/>
      <c r="Y59" s="122"/>
      <c r="Z59" s="62">
        <f>SUM(Z43:Z48,Z51,Z54,Z56)</f>
        <v>274343</v>
      </c>
      <c r="AA59" s="63">
        <f>SUM(AA43:AA48,AA51,AA54,AA56)</f>
        <v>129029</v>
      </c>
      <c r="AB59" s="63">
        <f>SUM(AB43:AB48,AB51,AB54,AB56)</f>
        <v>145314</v>
      </c>
      <c r="AC59" s="9"/>
      <c r="AD59" s="9"/>
      <c r="AE59" s="9"/>
      <c r="AF59" s="9"/>
      <c r="AG59" s="8"/>
    </row>
    <row r="60" spans="16:33" ht="18.75" customHeight="1">
      <c r="P60" s="12"/>
      <c r="R60" s="12" t="s">
        <v>78</v>
      </c>
      <c r="AG60" s="9"/>
    </row>
    <row r="61" spans="16:33" ht="18.75" customHeight="1">
      <c r="P61" s="12"/>
      <c r="AG61" s="9"/>
    </row>
    <row r="62" ht="18.75" customHeight="1">
      <c r="P62" s="12"/>
    </row>
    <row r="63" ht="18.75" customHeight="1">
      <c r="P63" s="12"/>
    </row>
    <row r="64" ht="18.75" customHeight="1">
      <c r="P64" s="12"/>
    </row>
    <row r="65" ht="18.75" customHeight="1">
      <c r="P65" s="12"/>
    </row>
    <row r="66" spans="16:33" ht="18.75" customHeight="1">
      <c r="P66" s="12"/>
      <c r="AG66" s="5"/>
    </row>
    <row r="67" ht="18.75" customHeight="1">
      <c r="P67" s="12"/>
    </row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</sheetData>
  <sheetProtection/>
  <mergeCells count="130">
    <mergeCell ref="N44:N45"/>
    <mergeCell ref="O44:O45"/>
    <mergeCell ref="W24:Y25"/>
    <mergeCell ref="V24:V25"/>
    <mergeCell ref="Z24:Z25"/>
    <mergeCell ref="AA24:AA25"/>
    <mergeCell ref="F44:G45"/>
    <mergeCell ref="H44:H45"/>
    <mergeCell ref="I44:I45"/>
    <mergeCell ref="J44:J45"/>
    <mergeCell ref="K44:L45"/>
    <mergeCell ref="M44:M45"/>
    <mergeCell ref="AC31:AD31"/>
    <mergeCell ref="Q40:AB40"/>
    <mergeCell ref="AA41:AB41"/>
    <mergeCell ref="A27:D27"/>
    <mergeCell ref="Q7:S7"/>
    <mergeCell ref="Q21:AF21"/>
    <mergeCell ref="Q22:AF22"/>
    <mergeCell ref="Q24:S25"/>
    <mergeCell ref="T24:T25"/>
    <mergeCell ref="U24:U25"/>
    <mergeCell ref="AE24:AE25"/>
    <mergeCell ref="AF24:AF25"/>
    <mergeCell ref="W42:Y42"/>
    <mergeCell ref="Q42:S42"/>
    <mergeCell ref="A42:O42"/>
    <mergeCell ref="AB24:AB25"/>
    <mergeCell ref="AC24:AD25"/>
    <mergeCell ref="Q27:S27"/>
    <mergeCell ref="AC27:AD27"/>
    <mergeCell ref="AC29:AD29"/>
    <mergeCell ref="A2:AG2"/>
    <mergeCell ref="W7:Y7"/>
    <mergeCell ref="Q3:AF3"/>
    <mergeCell ref="A31:D31"/>
    <mergeCell ref="A26:D26"/>
    <mergeCell ref="A25:D25"/>
    <mergeCell ref="Q9:S9"/>
    <mergeCell ref="Q4:AF4"/>
    <mergeCell ref="T6:T7"/>
    <mergeCell ref="AC6:AF6"/>
    <mergeCell ref="AC7:AD7"/>
    <mergeCell ref="Z6:AB6"/>
    <mergeCell ref="U6:Y6"/>
    <mergeCell ref="R17:U17"/>
    <mergeCell ref="Q6:S6"/>
    <mergeCell ref="T13:T14"/>
    <mergeCell ref="Q49:S49"/>
    <mergeCell ref="Q50:S50"/>
    <mergeCell ref="Q51:S51"/>
    <mergeCell ref="Q52:S52"/>
    <mergeCell ref="Q43:S43"/>
    <mergeCell ref="Q45:S45"/>
    <mergeCell ref="Q46:S46"/>
    <mergeCell ref="Q48:S48"/>
    <mergeCell ref="A23:D23"/>
    <mergeCell ref="A24:D24"/>
    <mergeCell ref="A22:D22"/>
    <mergeCell ref="B16:D16"/>
    <mergeCell ref="B18:D18"/>
    <mergeCell ref="B17:D17"/>
    <mergeCell ref="B19:D19"/>
    <mergeCell ref="B20:D20"/>
    <mergeCell ref="B21:D21"/>
    <mergeCell ref="A3:M3"/>
    <mergeCell ref="F6:H7"/>
    <mergeCell ref="K6:L7"/>
    <mergeCell ref="E6:E7"/>
    <mergeCell ref="I6:J6"/>
    <mergeCell ref="M6:M7"/>
    <mergeCell ref="A6:D7"/>
    <mergeCell ref="A4:M4"/>
    <mergeCell ref="A8:D8"/>
    <mergeCell ref="A10:D10"/>
    <mergeCell ref="B11:D11"/>
    <mergeCell ref="B15:D15"/>
    <mergeCell ref="B12:D12"/>
    <mergeCell ref="B13:D13"/>
    <mergeCell ref="B14:D14"/>
    <mergeCell ref="A57:B57"/>
    <mergeCell ref="Q56:S56"/>
    <mergeCell ref="F56:G56"/>
    <mergeCell ref="A54:B54"/>
    <mergeCell ref="A55:B55"/>
    <mergeCell ref="A56:B56"/>
    <mergeCell ref="W48:Y48"/>
    <mergeCell ref="W47:Y47"/>
    <mergeCell ref="W43:Y43"/>
    <mergeCell ref="W44:Y44"/>
    <mergeCell ref="W45:Y45"/>
    <mergeCell ref="W46:Y46"/>
    <mergeCell ref="C44:C45"/>
    <mergeCell ref="D44:D45"/>
    <mergeCell ref="A29:D29"/>
    <mergeCell ref="A30:D30"/>
    <mergeCell ref="A35:D35"/>
    <mergeCell ref="A33:D33"/>
    <mergeCell ref="A32:D32"/>
    <mergeCell ref="A34:D34"/>
    <mergeCell ref="A49:B49"/>
    <mergeCell ref="A50:B50"/>
    <mergeCell ref="A51:B51"/>
    <mergeCell ref="A52:B52"/>
    <mergeCell ref="A53:B53"/>
    <mergeCell ref="A28:D28"/>
    <mergeCell ref="A46:B46"/>
    <mergeCell ref="A48:B48"/>
    <mergeCell ref="A41:O41"/>
    <mergeCell ref="A44:B45"/>
    <mergeCell ref="E44:E45"/>
    <mergeCell ref="X52:Y52"/>
    <mergeCell ref="X50:Y50"/>
    <mergeCell ref="X49:Y49"/>
    <mergeCell ref="F50:G50"/>
    <mergeCell ref="F53:G53"/>
    <mergeCell ref="K46:L46"/>
    <mergeCell ref="F46:G46"/>
    <mergeCell ref="F48:G48"/>
    <mergeCell ref="W51:Y51"/>
    <mergeCell ref="W59:Y59"/>
    <mergeCell ref="W56:Y56"/>
    <mergeCell ref="W54:Y54"/>
    <mergeCell ref="R53:S53"/>
    <mergeCell ref="R55:S55"/>
    <mergeCell ref="X57:Y57"/>
    <mergeCell ref="X58:Y58"/>
    <mergeCell ref="X53:Y53"/>
    <mergeCell ref="X55:Y55"/>
    <mergeCell ref="Q54:S54"/>
  </mergeCells>
  <printOptions/>
  <pageMargins left="1.4960629921259843" right="0.31496062992125984" top="0.31496062992125984" bottom="0.31496062992125984" header="0.5118110236220472" footer="0.5118110236220472"/>
  <pageSetup fitToHeight="1" fitToWidth="1" horizontalDpi="300" verticalDpi="3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kimie-h</dc:creator>
  <cp:keywords/>
  <dc:description/>
  <cp:lastModifiedBy>yutaka-k</cp:lastModifiedBy>
  <cp:lastPrinted>2011-06-17T00:37:11Z</cp:lastPrinted>
  <dcterms:created xsi:type="dcterms:W3CDTF">2007-03-26T04:56:40Z</dcterms:created>
  <dcterms:modified xsi:type="dcterms:W3CDTF">2012-07-05T02:23:19Z</dcterms:modified>
  <cp:category/>
  <cp:version/>
  <cp:contentType/>
  <cp:contentStatus/>
</cp:coreProperties>
</file>