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4"/>
  </bookViews>
  <sheets>
    <sheet name="36" sheetId="1" r:id="rId1"/>
    <sheet name="38" sheetId="2" r:id="rId2"/>
    <sheet name="40" sheetId="3" r:id="rId3"/>
    <sheet name="42" sheetId="4" r:id="rId4"/>
    <sheet name="44" sheetId="5" r:id="rId5"/>
    <sheet name="46" sheetId="6" r:id="rId6"/>
    <sheet name="48" sheetId="7" r:id="rId7"/>
  </sheets>
  <definedNames>
    <definedName name="_xlnm.Print_Area" localSheetId="3">'42'!$A$1:$AB$63</definedName>
    <definedName name="_xlnm.Print_Area" localSheetId="6">'48'!$A$1:$Y$45</definedName>
  </definedNames>
  <calcPr fullCalcOnLoad="1"/>
</workbook>
</file>

<file path=xl/sharedStrings.xml><?xml version="1.0" encoding="utf-8"?>
<sst xmlns="http://schemas.openxmlformats.org/spreadsheetml/2006/main" count="1152" uniqueCount="514">
  <si>
    <t>（単位：戸）</t>
  </si>
  <si>
    <t>計</t>
  </si>
  <si>
    <t>男</t>
  </si>
  <si>
    <t>女</t>
  </si>
  <si>
    <t>-</t>
  </si>
  <si>
    <t>５　　　　農　　　　　業　</t>
  </si>
  <si>
    <t>２３　農業経営体数及び農家数</t>
  </si>
  <si>
    <t>（１）農業経営体数(組織形態別経営体数)（平成17年2月1日現在）</t>
  </si>
  <si>
    <t>(単位：経営体)</t>
  </si>
  <si>
    <t>市町村別</t>
  </si>
  <si>
    <t>法　　人　　化　　し　　て　　い　　る</t>
  </si>
  <si>
    <t>法人化し
ていない</t>
  </si>
  <si>
    <t>小　計</t>
  </si>
  <si>
    <t>農事組合
法　　人</t>
  </si>
  <si>
    <t>会社</t>
  </si>
  <si>
    <t>各種団体</t>
  </si>
  <si>
    <t>計</t>
  </si>
  <si>
    <t>その他の</t>
  </si>
  <si>
    <t>法　　人</t>
  </si>
  <si>
    <t>個人経営体</t>
  </si>
  <si>
    <t>県計</t>
  </si>
  <si>
    <t xml:space="preserve">山中町　　　　　　　　　　　　          </t>
  </si>
  <si>
    <t xml:space="preserve">能美郡　　　　　　　                    </t>
  </si>
  <si>
    <t xml:space="preserve">川北町　　　　　　　　　　　　          </t>
  </si>
  <si>
    <t xml:space="preserve">石川郡　　　　　　　                    </t>
  </si>
  <si>
    <t>資料　農林水産省「農林業センサス」</t>
  </si>
  <si>
    <t>２３　農業経営体数及び農家数（つづき）</t>
  </si>
  <si>
    <t>（２）農業経営体数及び農家数</t>
  </si>
  <si>
    <t>平成</t>
  </si>
  <si>
    <t>年</t>
  </si>
  <si>
    <t>（１）　総　　　　農　　　　家　    　　数</t>
  </si>
  <si>
    <t>年　　次</t>
  </si>
  <si>
    <t>総　　　農　　　家　　　数</t>
  </si>
  <si>
    <t>販　　　売　　　農　　　家</t>
  </si>
  <si>
    <t>自　　給　　的　　農　　家</t>
  </si>
  <si>
    <t>注１)　各年の数値は１月１日現在。ただし、平成12年及び17年は２月１日現在「農林業センサス」数値。</t>
  </si>
  <si>
    <t>　２)　平成12年及び17年値以外は、ラウンドのため計と内訳が合わない場合がある。</t>
  </si>
  <si>
    <t>兼　　　　業　　　　農　　　　家</t>
  </si>
  <si>
    <t>第１種兼業農家</t>
  </si>
  <si>
    <t>第２種兼業農家</t>
  </si>
  <si>
    <t>平成１２年</t>
  </si>
  <si>
    <t>注１)　各年の数値は１月１日現在。ただし、平成12年及び17年は２月１日現在「農林業センサス」数値。</t>
  </si>
  <si>
    <t>２４　　農 家 数 及 び 農 家 人 口（つ づ き）</t>
  </si>
  <si>
    <t>（３）　経営耕地面積規模別農家数（販売農家）</t>
  </si>
  <si>
    <t>0.5ha未満</t>
  </si>
  <si>
    <t>0.5～1.0</t>
  </si>
  <si>
    <t>5.0ha以上</t>
  </si>
  <si>
    <t>（単位：人）</t>
  </si>
  <si>
    <t>１３</t>
  </si>
  <si>
    <t>１４</t>
  </si>
  <si>
    <t>１５</t>
  </si>
  <si>
    <t>１６</t>
  </si>
  <si>
    <t>２５　　市 　　町　 　村　 　別　 　農　　　家　 　数（つづき）</t>
  </si>
  <si>
    <t>（２）　経営耕地面積規模別農家数（販売農家）　（平成１７年２月１日現在）</t>
  </si>
  <si>
    <t>市町村別</t>
  </si>
  <si>
    <t>総農家数</t>
  </si>
  <si>
    <t xml:space="preserve">販　　　　売　　　　農　　　　家 </t>
  </si>
  <si>
    <t>自給的農家</t>
  </si>
  <si>
    <t>市町村別</t>
  </si>
  <si>
    <t>計</t>
  </si>
  <si>
    <t>専　業</t>
  </si>
  <si>
    <t>0.1ha</t>
  </si>
  <si>
    <t>0.1～</t>
  </si>
  <si>
    <t>0.5～</t>
  </si>
  <si>
    <t>1.0～</t>
  </si>
  <si>
    <t>1.5～</t>
  </si>
  <si>
    <t>2.0～</t>
  </si>
  <si>
    <t>2.5～</t>
  </si>
  <si>
    <t>3.0～</t>
  </si>
  <si>
    <t>4.0～</t>
  </si>
  <si>
    <t>5.0～</t>
  </si>
  <si>
    <t>10.0ha</t>
  </si>
  <si>
    <t>小　計</t>
  </si>
  <si>
    <t>第１種</t>
  </si>
  <si>
    <t>第２種</t>
  </si>
  <si>
    <t>1.0</t>
  </si>
  <si>
    <t>2.0</t>
  </si>
  <si>
    <t>2.5</t>
  </si>
  <si>
    <t>3.0</t>
  </si>
  <si>
    <t>4.0</t>
  </si>
  <si>
    <t>5.0</t>
  </si>
  <si>
    <t>10.0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</si>
  <si>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</si>
  <si>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</si>
  <si>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</si>
  <si>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</si>
  <si>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</si>
  <si>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</si>
  <si>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</si>
  <si>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</si>
  <si>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</si>
  <si>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</si>
  <si>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江沼郡</t>
  </si>
  <si>
    <t>山中町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</si>
  <si>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</si>
  <si>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</si>
  <si>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</si>
  <si>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</si>
  <si>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</si>
  <si>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</si>
  <si>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</si>
  <si>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</si>
  <si>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</si>
  <si>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</si>
  <si>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</si>
  <si>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</si>
  <si>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</si>
  <si>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鳥屋町</t>
  </si>
  <si>
    <t>鹿島町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</si>
  <si>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</si>
  <si>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</si>
  <si>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</si>
  <si>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</si>
  <si>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</si>
  <si>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</si>
  <si>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</si>
  <si>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</si>
  <si>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注１ 販売農家とは、経営耕地面積が30アール以上又は農産物販売金額が50万円以上の農家をいう。</t>
  </si>
  <si>
    <t>資料　農林水産省「2005年農林業センサス」</t>
  </si>
  <si>
    <t>　２ 兼業農家とは、世帯員の中に兼業従事者（年間30日以上雇用兼業に従事するか、又は、年間15万円以上の売上げのある自営兼業に従事した者</t>
  </si>
  <si>
    <t>　　をいう。）がいる農家をいい、専業農家とは、それらの者がいない農家をいう。兼業農家のうち第１種兼業農家とは、 農業所得を主とする農</t>
  </si>
  <si>
    <t>　　家をいい、第２種兼業農家とは、農業所得を従とする農家をいう。</t>
  </si>
  <si>
    <t xml:space="preserve">  ３ 自給的農家とは、経営耕地面積が30アール未満かつ農産物販売金額が50万円未満の農家をいう。</t>
  </si>
  <si>
    <t>２５　　市 　　町　 　村　 　別　 　農　　家　 　数（つづき）</t>
  </si>
  <si>
    <t>（単位：人）</t>
  </si>
  <si>
    <t>（単位：台）</t>
  </si>
  <si>
    <t>乗　用　型　ト　ラ　ク　タ　ー</t>
  </si>
  <si>
    <t>動　力　　　防除機</t>
  </si>
  <si>
    <t>乗 用 型　  ｽﾋﾟｰﾄﾞ　   　ｽﾌﾟﾚｲﾔｰ</t>
  </si>
  <si>
    <t>動　力　　　田植機</t>
  </si>
  <si>
    <t>15馬力未満</t>
  </si>
  <si>
    <t>30馬力以上</t>
  </si>
  <si>
    <t>かほく市</t>
  </si>
  <si>
    <t>白山市</t>
  </si>
  <si>
    <t>能美市</t>
  </si>
  <si>
    <t>42農   業</t>
  </si>
  <si>
    <t>農   業43</t>
  </si>
  <si>
    <t>２７　市町村別経営耕地と耕作放棄地（総農家、土地持ち非農家）</t>
  </si>
  <si>
    <t>農家(世帯)数：戸(世帯)</t>
  </si>
  <si>
    <t>単位</t>
  </si>
  <si>
    <t>世帯員数：人</t>
  </si>
  <si>
    <t>総　　農　　家</t>
  </si>
  <si>
    <t>土地持ち非農家</t>
  </si>
  <si>
    <t>販　売　農　家</t>
  </si>
  <si>
    <t>自　給　的　農　家</t>
  </si>
  <si>
    <t>耕作放棄地</t>
  </si>
  <si>
    <t>農家数</t>
  </si>
  <si>
    <t>世帯員数</t>
  </si>
  <si>
    <t>経　営　耕　地</t>
  </si>
  <si>
    <t>耕　作　放　棄　地</t>
  </si>
  <si>
    <t xml:space="preserve">
農家数</t>
  </si>
  <si>
    <t>耕地及び耕作放棄地を5a以上所有している世帯数</t>
  </si>
  <si>
    <t>男</t>
  </si>
  <si>
    <t>女</t>
  </si>
  <si>
    <t>実 農 家 数</t>
  </si>
  <si>
    <t>面　積</t>
  </si>
  <si>
    <t>実 世 帯 数</t>
  </si>
  <si>
    <t>県　計　　　　　　　　　　　　　　　　　</t>
  </si>
  <si>
    <t>資料　農林水産省「2005年農林業センサス」</t>
  </si>
  <si>
    <t>44 農  業</t>
  </si>
  <si>
    <t>農  業 45</t>
  </si>
  <si>
    <t>２９　　市 町 別 米、小 麦 及 び 大 麦 収 穫 量</t>
  </si>
  <si>
    <t>（単位：ｔ）</t>
  </si>
  <si>
    <t>（単位:ha、ｔ）</t>
  </si>
  <si>
    <t>農　    作    　物</t>
  </si>
  <si>
    <t>年次及び市町別</t>
  </si>
  <si>
    <t>米</t>
  </si>
  <si>
    <t>小　　　　　　　　麦</t>
  </si>
  <si>
    <t>六　　条　　大　　麦</t>
  </si>
  <si>
    <t>作付面積</t>
  </si>
  <si>
    <t>収 穫 量</t>
  </si>
  <si>
    <t>収穫量</t>
  </si>
  <si>
    <t>kg</t>
  </si>
  <si>
    <t>麦　　　類</t>
  </si>
  <si>
    <t>ｘ</t>
  </si>
  <si>
    <t>小　　麦</t>
  </si>
  <si>
    <t>x</t>
  </si>
  <si>
    <t>六条大麦</t>
  </si>
  <si>
    <t>い　も　類</t>
  </si>
  <si>
    <t>かんしょ</t>
  </si>
  <si>
    <t>…</t>
  </si>
  <si>
    <t>春植えばれいしょ</t>
  </si>
  <si>
    <t>豆　　　類</t>
  </si>
  <si>
    <t>大　　豆</t>
  </si>
  <si>
    <t>小　　豆</t>
  </si>
  <si>
    <t>白山市</t>
  </si>
  <si>
    <t>野　　　菜</t>
  </si>
  <si>
    <t>能美市</t>
  </si>
  <si>
    <t>秋冬だいこん</t>
  </si>
  <si>
    <t>かぶ</t>
  </si>
  <si>
    <t>冬にんじん</t>
  </si>
  <si>
    <t>ごぼう</t>
  </si>
  <si>
    <t>れんこん</t>
  </si>
  <si>
    <t>秋冬さといも</t>
  </si>
  <si>
    <t>やまのいも</t>
  </si>
  <si>
    <t>秋冬はくさい</t>
  </si>
  <si>
    <t>キャベツ</t>
  </si>
  <si>
    <t>ほうれんそう</t>
  </si>
  <si>
    <t>ねぎ</t>
  </si>
  <si>
    <t>たまねぎ</t>
  </si>
  <si>
    <t>夏秋なす</t>
  </si>
  <si>
    <t>トマト</t>
  </si>
  <si>
    <t>きゅうり</t>
  </si>
  <si>
    <t>宝達志水町</t>
  </si>
  <si>
    <t>かぼちゃ</t>
  </si>
  <si>
    <t>夏秋ピーマン</t>
  </si>
  <si>
    <t>さやえんどう</t>
  </si>
  <si>
    <t>中能登町</t>
  </si>
  <si>
    <t>えだまめ</t>
  </si>
  <si>
    <t>さやいんげん</t>
  </si>
  <si>
    <t>鳳珠郡</t>
  </si>
  <si>
    <t>いちご</t>
  </si>
  <si>
    <t>能登町</t>
  </si>
  <si>
    <t>すいか</t>
  </si>
  <si>
    <t>メロン</t>
  </si>
  <si>
    <t>注　単位未満切り下げの関係で計と内訳が一致しないことがある。</t>
  </si>
  <si>
    <t>レタス</t>
  </si>
  <si>
    <t>資料　北陸農政局統計部「石川農林水産統計年報（農林編）」</t>
  </si>
  <si>
    <t>ブロッコリー</t>
  </si>
  <si>
    <t>たけのこ</t>
  </si>
  <si>
    <t>果　　　樹</t>
  </si>
  <si>
    <t>り ん ご</t>
  </si>
  <si>
    <t>ぶどう</t>
  </si>
  <si>
    <t>日本なし</t>
  </si>
  <si>
    <t>もも</t>
  </si>
  <si>
    <t>うめ</t>
  </si>
  <si>
    <t>かき</t>
  </si>
  <si>
    <t>くり</t>
  </si>
  <si>
    <t>キウイフルーツ</t>
  </si>
  <si>
    <t>工芸農作物</t>
  </si>
  <si>
    <t>葉たばこ</t>
  </si>
  <si>
    <t>茶（未乾燥）</t>
  </si>
  <si>
    <t>注　生産者等の面接調査、巡回調査などによる。</t>
  </si>
  <si>
    <t>米</t>
  </si>
  <si>
    <t>１４</t>
  </si>
  <si>
    <t>１５</t>
  </si>
  <si>
    <t>１６</t>
  </si>
  <si>
    <t>１７</t>
  </si>
  <si>
    <t>１８</t>
  </si>
  <si>
    <t>-</t>
  </si>
  <si>
    <t>-</t>
  </si>
  <si>
    <t>スイートコーン</t>
  </si>
  <si>
    <t>３３　　農　　業　　経　　営</t>
  </si>
  <si>
    <t>年　　  次</t>
  </si>
  <si>
    <t>乳　用　牛</t>
  </si>
  <si>
    <t>肉　用　牛</t>
  </si>
  <si>
    <t>豚</t>
  </si>
  <si>
    <t>採　卵　鶏</t>
  </si>
  <si>
    <t>ブロイラー</t>
  </si>
  <si>
    <t>（１）経営形態別経営統計（販売農家1戸当たり）</t>
  </si>
  <si>
    <t>（頭）</t>
  </si>
  <si>
    <t>（千羽）</t>
  </si>
  <si>
    <t>X</t>
  </si>
  <si>
    <t>項　　　　　　目</t>
  </si>
  <si>
    <t>平成１７年</t>
  </si>
  <si>
    <t>(単位）</t>
  </si>
  <si>
    <t>全国</t>
  </si>
  <si>
    <t>北陸</t>
  </si>
  <si>
    <t>石川</t>
  </si>
  <si>
    <t>経営収支の総括</t>
  </si>
  <si>
    <t>集計戸数</t>
  </si>
  <si>
    <t>戸</t>
  </si>
  <si>
    <t>農　業</t>
  </si>
  <si>
    <t>粗収益</t>
  </si>
  <si>
    <t>千円</t>
  </si>
  <si>
    <t>注　採卵鶏には、種鶏を含めていない。</t>
  </si>
  <si>
    <t>経営費</t>
  </si>
  <si>
    <t>資料　北陸農政局統計部「石川農林水産統計年報（農林編）」</t>
  </si>
  <si>
    <t>所得</t>
  </si>
  <si>
    <t>〃</t>
  </si>
  <si>
    <t>収入</t>
  </si>
  <si>
    <t>農業生産関連事業</t>
  </si>
  <si>
    <t>支出</t>
  </si>
  <si>
    <t>農　外</t>
  </si>
  <si>
    <t>（kg）</t>
  </si>
  <si>
    <t>（ｔ）</t>
  </si>
  <si>
    <t>年金等の収入</t>
  </si>
  <si>
    <t>総所得</t>
  </si>
  <si>
    <t>租税公課諸負担</t>
  </si>
  <si>
    <t>可処分所得</t>
  </si>
  <si>
    <t>経営の概要</t>
  </si>
  <si>
    <t>人</t>
  </si>
  <si>
    <t>注　一羽当たり産卵量は、産卵量を成鶏めす羽数で除した値である。</t>
  </si>
  <si>
    <t>経営耕地面積</t>
  </si>
  <si>
    <t>借入地</t>
  </si>
  <si>
    <t>自営農業労働時間</t>
  </si>
  <si>
    <t>時間</t>
  </si>
  <si>
    <t>家族(ゆい・手間替受けを含む)</t>
  </si>
  <si>
    <t>（単位：ｔ）</t>
  </si>
  <si>
    <t>生 産 量</t>
  </si>
  <si>
    <t>農業負担分</t>
  </si>
  <si>
    <t>農業粗収益の内訳</t>
  </si>
  <si>
    <t>合計</t>
  </si>
  <si>
    <t>飲用牛乳等</t>
  </si>
  <si>
    <t>その他</t>
  </si>
  <si>
    <t>作物収入</t>
  </si>
  <si>
    <t>稲作</t>
  </si>
  <si>
    <t>野菜</t>
  </si>
  <si>
    <t>果樹</t>
  </si>
  <si>
    <t>畜産収入</t>
  </si>
  <si>
    <t>１８</t>
  </si>
  <si>
    <t>48農   業</t>
  </si>
  <si>
    <t xml:space="preserve">  農    業49</t>
  </si>
  <si>
    <t>３３　　　農　　業　　経　　営　　（つづき）</t>
  </si>
  <si>
    <t>（２) 個別経営の営農類型別経営統計（水田作経営）</t>
  </si>
  <si>
    <t>単位：千円</t>
  </si>
  <si>
    <t>１８ 年</t>
  </si>
  <si>
    <t>（単位）</t>
  </si>
  <si>
    <t>農業粗収益</t>
  </si>
  <si>
    <t>麦類</t>
  </si>
  <si>
    <t>豆類</t>
  </si>
  <si>
    <t>大豆</t>
  </si>
  <si>
    <t>農業現金収入</t>
  </si>
  <si>
    <t>5)水田作作物収入</t>
  </si>
  <si>
    <t>水稲</t>
  </si>
  <si>
    <t>田作麦類</t>
  </si>
  <si>
    <t>2)月平均農業経営関与者</t>
  </si>
  <si>
    <t>田作豆類</t>
  </si>
  <si>
    <t>3)農   業   専   従   者</t>
  </si>
  <si>
    <t>農業経営費</t>
  </si>
  <si>
    <t>a</t>
  </si>
  <si>
    <t>農業雇用労賃</t>
  </si>
  <si>
    <t>種苗・苗木</t>
  </si>
  <si>
    <t>肥料</t>
  </si>
  <si>
    <t>農業薬剤</t>
  </si>
  <si>
    <t>4)農業固定資産額(土地を除く)</t>
  </si>
  <si>
    <t>光熱動力</t>
  </si>
  <si>
    <t>年末借入金・買掛未払金残高</t>
  </si>
  <si>
    <t>農機具・農用自動車</t>
  </si>
  <si>
    <t>農用建物</t>
  </si>
  <si>
    <t>作付面積</t>
  </si>
  <si>
    <t>水田作延べ</t>
  </si>
  <si>
    <t>a</t>
  </si>
  <si>
    <t>賃借料</t>
  </si>
  <si>
    <t>作業委託料</t>
  </si>
  <si>
    <t>土地改良・水利費</t>
  </si>
  <si>
    <t>支払小作料</t>
  </si>
  <si>
    <t>負債利子・その他</t>
  </si>
  <si>
    <t>生産量</t>
  </si>
  <si>
    <t>kg</t>
  </si>
  <si>
    <t>農業現金支出</t>
  </si>
  <si>
    <t>減価償却費</t>
  </si>
  <si>
    <t>注　１）農業関連事業とは、農業経営関与者が経営する農産加工、農家民宿、農家レストラン、観光農園、市民農園等の農業に関連する事業である。</t>
  </si>
  <si>
    <t>　　 2）月平均農業経営関与者とは、農業経営主夫婦及び年間60日以上当該農家の農業に従事する世帯員である。</t>
  </si>
  <si>
    <t xml:space="preserve">     3）農業専従者とは、年間150日以上当該農家の農業に従事する世帯員である。</t>
  </si>
  <si>
    <t xml:space="preserve">     4）農業固定資産額は、農業固定資産の年初め現在価（土地を除く）＋購入額である。</t>
  </si>
  <si>
    <r>
      <t>注　</t>
    </r>
    <r>
      <rPr>
        <sz val="12"/>
        <rFont val="ＭＳ 明朝"/>
        <family val="1"/>
      </rPr>
      <t>５）水田作作物収入とは、稲、麦類、いも類、豆類、工芸農作物のうち、水田で作付けした作物の販売収入の合計である。　</t>
    </r>
  </si>
  <si>
    <t>1)</t>
  </si>
  <si>
    <t>　</t>
  </si>
  <si>
    <t>46 農  業</t>
  </si>
  <si>
    <t>農  業 47</t>
  </si>
  <si>
    <t>３０　　家　畜　飼　養　頭　羽　数(各年２月１日現在）</t>
  </si>
  <si>
    <t>１６</t>
  </si>
  <si>
    <t>１７</t>
  </si>
  <si>
    <t>…</t>
  </si>
  <si>
    <t>〃</t>
  </si>
  <si>
    <t>1)</t>
  </si>
  <si>
    <t>３１　　成  鶏  め  す  羽  数  及  び  産  卵  量</t>
  </si>
  <si>
    <t>成  鶏  め  す  羽  数</t>
  </si>
  <si>
    <t>一 羽 当 た り 産 卵 量</t>
  </si>
  <si>
    <t>産　　　   卵　 　　  量</t>
  </si>
  <si>
    <t>１６</t>
  </si>
  <si>
    <t>１７</t>
  </si>
  <si>
    <t>…</t>
  </si>
  <si>
    <t>１８</t>
  </si>
  <si>
    <t>３２　　生　乳　生　産　量　及　び　用　途　別　処　理　量</t>
  </si>
  <si>
    <t>処　　　　    理　    　　　量</t>
  </si>
  <si>
    <t>乳 製 品</t>
  </si>
  <si>
    <t>１５</t>
  </si>
  <si>
    <t>１６</t>
  </si>
  <si>
    <t>１７</t>
  </si>
  <si>
    <t>１８</t>
  </si>
  <si>
    <t>２８　　農　 作 　物 　収　 穫　 量</t>
  </si>
  <si>
    <t>１４  年</t>
  </si>
  <si>
    <t>１５  年</t>
  </si>
  <si>
    <t>１６  年</t>
  </si>
  <si>
    <t>１７  年</t>
  </si>
  <si>
    <t>１８  年</t>
  </si>
  <si>
    <r>
      <t>資料　北陸農政局統計部「石川農林水産統計年報（農林編）」</t>
    </r>
    <r>
      <rPr>
        <sz val="11"/>
        <rFont val="ＭＳ 明朝"/>
        <family val="1"/>
      </rPr>
      <t>他</t>
    </r>
  </si>
  <si>
    <t>面　　積：ａ　</t>
  </si>
  <si>
    <t>面　　　　　積</t>
  </si>
  <si>
    <t>①+②+③</t>
  </si>
  <si>
    <t>①＋②</t>
  </si>
  <si>
    <t>①</t>
  </si>
  <si>
    <t>②</t>
  </si>
  <si>
    <t>③</t>
  </si>
  <si>
    <t>金沢市　　　　　　　　　　　　　　　　　</t>
  </si>
  <si>
    <t>七尾市　　　　　　　　　　　　　　　　　</t>
  </si>
  <si>
    <t>小松市　　　　　　　　　　　　　　　　　</t>
  </si>
  <si>
    <t>輪島市　　　　　　　　　　　　　　　　　</t>
  </si>
  <si>
    <t>珠洲市　　　　　　　　　　　　　　　　　</t>
  </si>
  <si>
    <t>加賀市　　　　　　　　　　　　　　　　　</t>
  </si>
  <si>
    <t>羽咋市　　　　　　　　　　　　　　　　　</t>
  </si>
  <si>
    <t>かほく市　　　　　　　　　　　　　　　　</t>
  </si>
  <si>
    <t>白山市　　　　　　　　　　　　　　　　　</t>
  </si>
  <si>
    <t>能美市　　　　　　　　　　　　　　　　　</t>
  </si>
  <si>
    <t>江沼郡　　　　　　　　　　　　　　　　　</t>
  </si>
  <si>
    <t>40 農  業</t>
  </si>
  <si>
    <t>農  業 41</t>
  </si>
  <si>
    <t>２６　市町村別農業用機械所有台数（販売農家）（平成１７年２月１日現在）</t>
  </si>
  <si>
    <t>（３）　農家人口 、農業就業人口及び基幹的農業従事者数（販売農家）（平 成１７年２月１日現在）</t>
  </si>
  <si>
    <t>　　　　農　　　　　　　　家　　　　　　　　人　　　　　　　　口　　１）</t>
  </si>
  <si>
    <t>ｺﾝﾊﾞｲﾝ</t>
  </si>
  <si>
    <t>う　　ち　　農　　業　　就　　業　　人　　口　　２）</t>
  </si>
  <si>
    <t>うち基幹的農業従事者数　３）</t>
  </si>
  <si>
    <t>15 ～ 30</t>
  </si>
  <si>
    <t>かほく市</t>
  </si>
  <si>
    <t>注１）</t>
  </si>
  <si>
    <t>２）</t>
  </si>
  <si>
    <t>３）</t>
  </si>
  <si>
    <t>資料　農林水産省「2005年農林業センサス」</t>
  </si>
  <si>
    <t xml:space="preserve">38 農  業 </t>
  </si>
  <si>
    <t>農  業 39</t>
  </si>
  <si>
    <t>２５　市 　　 町 　　 村 　　 別 　　 農 　　 家 　　 数</t>
  </si>
  <si>
    <t>（１）　販 売 農 家（専 兼 業 別）、自 給 的 農 家 別 農 家 数（ 平 成１７ 年２月１日現在）</t>
  </si>
  <si>
    <t>市町村別</t>
  </si>
  <si>
    <t>兼　　　　　　　業</t>
  </si>
  <si>
    <t>0.3～</t>
  </si>
  <si>
    <t>未満</t>
  </si>
  <si>
    <t>以  上</t>
  </si>
  <si>
    <t>かほく市</t>
  </si>
  <si>
    <t>36 農  業</t>
  </si>
  <si>
    <t>農  業 37</t>
  </si>
  <si>
    <t>２４　　農  家  数  及  び  農  家  人  口</t>
  </si>
  <si>
    <t>地方公共団
体・財産区</t>
  </si>
  <si>
    <t>１２</t>
  </si>
  <si>
    <t>１３</t>
  </si>
  <si>
    <t>１４</t>
  </si>
  <si>
    <t xml:space="preserve">金沢市　　　　　　　　　　　　          </t>
  </si>
  <si>
    <t xml:space="preserve">七尾市　　　　　　　　　　　　          </t>
  </si>
  <si>
    <r>
      <t>資料　 北陸農政局統計部「石川農林水産統計年報（農林編）」</t>
    </r>
    <r>
      <rPr>
        <sz val="12"/>
        <rFont val="ＭＳ 明朝"/>
        <family val="1"/>
      </rPr>
      <t>(平成１８年以降データなし)</t>
    </r>
  </si>
  <si>
    <t xml:space="preserve">小松市　　　　　　　　　　　　          </t>
  </si>
  <si>
    <t xml:space="preserve">輪島市　　　　　　　　　　　　          </t>
  </si>
  <si>
    <t xml:space="preserve">珠洲市　　　　　　　　　　　　          </t>
  </si>
  <si>
    <t xml:space="preserve">加賀市　　　　　　　　　　　　          </t>
  </si>
  <si>
    <t xml:space="preserve">羽咋市　　　　　　　　　　　　          </t>
  </si>
  <si>
    <t>２４　　農 家 数 及 び 農 家 人 口（つ づ き）</t>
  </si>
  <si>
    <t xml:space="preserve">かほく市　　　　　　　　　　　          </t>
  </si>
  <si>
    <t>（２）　専   兼   業   別   農   家   数（販 売 農 家）</t>
  </si>
  <si>
    <t xml:space="preserve">白山市　　　　　　　　　　　　          </t>
  </si>
  <si>
    <t xml:space="preserve">能美市　　　　　　　　　　　　          </t>
  </si>
  <si>
    <t>販　 売 　農　 家</t>
  </si>
  <si>
    <t>専　 業　 農　 家</t>
  </si>
  <si>
    <t xml:space="preserve">江沼郡　　　　　　　                    </t>
  </si>
  <si>
    <t xml:space="preserve">野々市町　　　　　　　　　　　          </t>
  </si>
  <si>
    <t xml:space="preserve">河北郡　　　　　　　                    </t>
  </si>
  <si>
    <t xml:space="preserve">津幡町　　　　　　　　　　　　          </t>
  </si>
  <si>
    <t xml:space="preserve">内灘町　　　　　　　　　　　　          </t>
  </si>
  <si>
    <t xml:space="preserve">羽咋郡　　　　　　　                    </t>
  </si>
  <si>
    <t xml:space="preserve">富来町　　　　　　　　　　　　          </t>
  </si>
  <si>
    <t xml:space="preserve">志雄町　　　　　　　　　　　　          </t>
  </si>
  <si>
    <t xml:space="preserve">志賀町　　　　　　　　　　　　          </t>
  </si>
  <si>
    <t>1.0～1.5</t>
  </si>
  <si>
    <t>1.5～2.0</t>
  </si>
  <si>
    <t>2.0～2.5</t>
  </si>
  <si>
    <t>2.5～3.0</t>
  </si>
  <si>
    <t>3.0～4.0</t>
  </si>
  <si>
    <t>4.0～5.0</t>
  </si>
  <si>
    <t xml:space="preserve">押水町　　　　　　　　　　　　          </t>
  </si>
  <si>
    <t xml:space="preserve">鹿島郡　　　　　　　                    </t>
  </si>
  <si>
    <t xml:space="preserve">鳥屋町　　　　　　　　　　　　          </t>
  </si>
  <si>
    <t xml:space="preserve">鹿島町　　　　　　　　　　　　          </t>
  </si>
  <si>
    <t xml:space="preserve">鹿西町　　　　　　　　　　　　          </t>
  </si>
  <si>
    <t xml:space="preserve">鳳至郡　　　　　　　                    </t>
  </si>
  <si>
    <t xml:space="preserve">穴水町　　　　　　　　　　　　          </t>
  </si>
  <si>
    <t xml:space="preserve">門前町　　　　　　　　　　　　          </t>
  </si>
  <si>
    <t xml:space="preserve">能都町　　　　　　　　　　　　          </t>
  </si>
  <si>
    <t xml:space="preserve">柳田村　　　　　　　　　　　　          </t>
  </si>
  <si>
    <t xml:space="preserve">珠洲郡　　　　　　　                    </t>
  </si>
  <si>
    <t xml:space="preserve">内浦町　　　　　　　　　　　　          </t>
  </si>
  <si>
    <t>（４）　農  家  人  口  及  び  農  業  労  働  力（販売農家）</t>
  </si>
  <si>
    <t>農　　　　　　家　　　　　　人　　　　　　口</t>
  </si>
  <si>
    <t>う　　ち　　農　　業　　就　　業　　人　　口</t>
  </si>
  <si>
    <t>う ち 基 幹 的 農 業 従 事 者</t>
  </si>
  <si>
    <t>１３</t>
  </si>
  <si>
    <t>１４</t>
  </si>
  <si>
    <t>10ａ当たり
収　　　量</t>
  </si>
  <si>
    <t>山中町　　　　　　　　　　　　　　　　　</t>
  </si>
  <si>
    <t>川北町　　　　　　　　　　　　　　　　　</t>
  </si>
  <si>
    <t>野々市町　　　　　　　　　　　　　　　　</t>
  </si>
  <si>
    <t>津幡町　　　　　　　　　　　　　　　　　</t>
  </si>
  <si>
    <t>内灘町　　　　　　　　　　　　　　　　　</t>
  </si>
  <si>
    <t>富来町　　　　　　　　　　　　　　　　　</t>
  </si>
  <si>
    <t>志雄町　　　　　　　　　　　　　　　　　</t>
  </si>
  <si>
    <t>志賀町　　　　　　　　　　　　　　　　　</t>
  </si>
  <si>
    <t>押水町　　　　　　　　　　　　　　　　　</t>
  </si>
  <si>
    <t>鳥屋町　　　　　　　　　　　　　　　　　</t>
  </si>
  <si>
    <t>鹿島町　　　　　　　　　　　　　　　　　</t>
  </si>
  <si>
    <t>鹿西町　　　　　　　　　　　　　　　　　</t>
  </si>
  <si>
    <t>穴水町　　　　　　　　　　　　　　　　　</t>
  </si>
  <si>
    <t>門前町　　　　　　　　　　　　　　　　　</t>
  </si>
  <si>
    <t>能都町　　　　　　　　　　　　　　　　　</t>
  </si>
  <si>
    <t>柳田村　　　　　　　　　　　　　　　　　</t>
  </si>
  <si>
    <t>内浦町　　　　　　　　　　　　　　　　　</t>
  </si>
  <si>
    <t>能美郡　　　　　　　　　　　　　　　　　</t>
  </si>
  <si>
    <t>石川郡　　　　　　　　　　　　　　　　　</t>
  </si>
  <si>
    <t>河北郡</t>
  </si>
  <si>
    <t>羽咋郡</t>
  </si>
  <si>
    <t>鹿島郡</t>
  </si>
  <si>
    <t>鳳至郡</t>
  </si>
  <si>
    <t>珠洲郡　　　　　　　　　　　　　　　　　</t>
  </si>
  <si>
    <t>農業生産
関連事業</t>
  </si>
  <si>
    <t>「農家人口」とは、原則として住居と生計を共にしている者（世帯員）をいう。ただし、出稼ぎ、行商、入院療養等で調査日        　現在その家にいなくても生計を共にしている者は含めるが、勉学や就職等のため他出して生活している者は除く。</t>
  </si>
  <si>
    <t>「農業就業人口」とは、自営農業に従事した満15歳以上の世帯員（農業従事者）のうち、調査期日前１年間に「農業のみに従　         事した世帯員」及び「農業と兼業の双方に従事したが、農業の従事日数の方が多い世帯員」のことをいう。</t>
  </si>
  <si>
    <t>「基幹的農業従事者」とは、農業に主として従事した世帯員（農業就業人口）のうち、調査期日前１年間のふだんの主な状態       　が「仕事に従事していた者」のことをいう。</t>
  </si>
  <si>
    <t>総数</t>
  </si>
  <si>
    <t>-</t>
  </si>
  <si>
    <t>-</t>
  </si>
  <si>
    <t>-</t>
  </si>
  <si>
    <t>‐</t>
  </si>
  <si>
    <t>-</t>
  </si>
  <si>
    <t>１７</t>
  </si>
  <si>
    <t>１７</t>
  </si>
  <si>
    <t>年　　　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</si>
</sst>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#,##0_ "/>
    <numFmt numFmtId="185" formatCode="0.00_ "/>
    <numFmt numFmtId="186" formatCode="\(#,##0.00\)"/>
    <numFmt numFmtId="187" formatCode="_ * #,##0_ ;_ * \-#,##0_ ;_ * &quot;- &quot;_ ;_ @_ "/>
    <numFmt numFmtId="188" formatCode="#,##0.00_);[Red]\(#,##0.00\)"/>
    <numFmt numFmtId="189" formatCode="#,##0.00_ "/>
    <numFmt numFmtId="190" formatCode="0_ "/>
    <numFmt numFmtId="191" formatCode="#,##0;&quot;△ &quot;#,##0\ "/>
    <numFmt numFmtId="192" formatCode="#,##0;&quot;△ &quot;#,##0"/>
  </numFmts>
  <fonts count="7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b/>
      <sz val="11.5"/>
      <name val="ＭＳ 明朝"/>
      <family val="1"/>
    </font>
    <font>
      <b/>
      <sz val="11.5"/>
      <name val="ＭＳ ゴシック"/>
      <family val="3"/>
    </font>
    <font>
      <b/>
      <sz val="14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9.35"/>
      <color indexed="3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20"/>
      <name val="ＭＳ ゴシック"/>
      <family val="3"/>
    </font>
    <font>
      <sz val="16"/>
      <name val="ＭＳ 明朝"/>
      <family val="1"/>
    </font>
    <font>
      <b/>
      <sz val="18"/>
      <name val="ＭＳ ゴシック"/>
      <family val="3"/>
    </font>
    <font>
      <strike/>
      <sz val="12"/>
      <name val="ＭＳ 明朝"/>
      <family val="1"/>
    </font>
    <font>
      <b/>
      <sz val="14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10"/>
      </top>
      <bottom style="thin">
        <color indexed="8"/>
      </bottom>
    </border>
    <border>
      <left>
        <color indexed="63"/>
      </left>
      <right style="hair"/>
      <top style="hair">
        <color indexed="10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10"/>
      </bottom>
    </border>
    <border>
      <left>
        <color indexed="63"/>
      </left>
      <right style="hair"/>
      <top style="hair">
        <color indexed="8"/>
      </top>
      <bottom style="hair">
        <color indexed="10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/>
      <top style="hair">
        <color indexed="10"/>
      </top>
      <bottom style="hair">
        <color indexed="1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0" fillId="0" borderId="0" applyNumberFormat="0" applyFill="0" applyBorder="0" applyAlignment="0" applyProtection="0"/>
    <xf numFmtId="0" fontId="5" fillId="0" borderId="0">
      <alignment/>
      <protection/>
    </xf>
    <xf numFmtId="0" fontId="73" fillId="32" borderId="0" applyNumberFormat="0" applyBorder="0" applyAlignment="0" applyProtection="0"/>
  </cellStyleXfs>
  <cellXfs count="911">
    <xf numFmtId="0" fontId="0" fillId="0" borderId="0" xfId="0" applyAlignment="1">
      <alignment/>
    </xf>
    <xf numFmtId="0" fontId="12" fillId="0" borderId="0" xfId="62" applyFont="1" applyBorder="1" applyAlignment="1">
      <alignment vertical="center"/>
      <protection/>
    </xf>
    <xf numFmtId="49" fontId="12" fillId="0" borderId="0" xfId="64" applyNumberFormat="1" applyFont="1" applyAlignment="1">
      <alignment horizontal="right"/>
      <protection/>
    </xf>
    <xf numFmtId="49" fontId="12" fillId="0" borderId="0" xfId="64" applyNumberFormat="1" applyFont="1">
      <alignment/>
      <protection/>
    </xf>
    <xf numFmtId="49" fontId="12" fillId="0" borderId="0" xfId="62" applyNumberFormat="1" applyFont="1" applyBorder="1" applyAlignment="1">
      <alignment vertical="center"/>
      <protection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7" fillId="0" borderId="10" xfId="62" applyFont="1" applyBorder="1" applyAlignment="1">
      <alignment vertical="center"/>
      <protection/>
    </xf>
    <xf numFmtId="0" fontId="7" fillId="0" borderId="10" xfId="0" applyFont="1" applyBorder="1" applyAlignment="1">
      <alignment horizontal="distributed" vertical="center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0" xfId="62" applyNumberFormat="1" applyFont="1" applyBorder="1" applyAlignment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49" fontId="7" fillId="0" borderId="18" xfId="62" applyNumberFormat="1" applyFont="1" applyBorder="1" applyAlignment="1">
      <alignment horizontal="distributed" vertical="center"/>
      <protection/>
    </xf>
    <xf numFmtId="0" fontId="7" fillId="0" borderId="18" xfId="0" applyFont="1" applyBorder="1" applyAlignment="1">
      <alignment horizontal="distributed"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 wrapText="1"/>
    </xf>
    <xf numFmtId="49" fontId="16" fillId="0" borderId="10" xfId="62" applyNumberFormat="1" applyFont="1" applyBorder="1" applyAlignment="1">
      <alignment horizontal="center" vertical="center"/>
      <protection/>
    </xf>
    <xf numFmtId="37" fontId="16" fillId="0" borderId="22" xfId="0" applyNumberFormat="1" applyFont="1" applyFill="1" applyBorder="1" applyAlignment="1">
      <alignment vertical="center"/>
    </xf>
    <xf numFmtId="37" fontId="16" fillId="0" borderId="10" xfId="0" applyNumberFormat="1" applyFont="1" applyFill="1" applyBorder="1" applyAlignment="1">
      <alignment horizontal="center" vertical="center"/>
    </xf>
    <xf numFmtId="37" fontId="16" fillId="0" borderId="10" xfId="0" applyNumberFormat="1" applyFont="1" applyFill="1" applyBorder="1" applyAlignment="1">
      <alignment horizontal="center" vertical="center" wrapText="1"/>
    </xf>
    <xf numFmtId="37" fontId="16" fillId="0" borderId="10" xfId="0" applyNumberFormat="1" applyFont="1" applyFill="1" applyBorder="1" applyAlignment="1">
      <alignment vertical="center"/>
    </xf>
    <xf numFmtId="37" fontId="16" fillId="0" borderId="10" xfId="0" applyNumberFormat="1" applyFont="1" applyFill="1" applyBorder="1" applyAlignment="1">
      <alignment vertical="center" wrapText="1"/>
    </xf>
    <xf numFmtId="0" fontId="16" fillId="0" borderId="0" xfId="62" applyFont="1" applyBorder="1" applyAlignment="1">
      <alignment vertical="center"/>
      <protection/>
    </xf>
    <xf numFmtId="37" fontId="15" fillId="0" borderId="0" xfId="64" applyNumberFormat="1" applyFont="1" applyBorder="1" applyAlignment="1">
      <alignment horizontal="right" shrinkToFit="1"/>
      <protection/>
    </xf>
    <xf numFmtId="0" fontId="15" fillId="0" borderId="0" xfId="62" applyFont="1" applyBorder="1" applyAlignment="1">
      <alignment vertical="center"/>
      <protection/>
    </xf>
    <xf numFmtId="37" fontId="17" fillId="0" borderId="0" xfId="64" applyNumberFormat="1" applyFont="1" applyBorder="1" applyAlignment="1">
      <alignment horizontal="right" shrinkToFit="1"/>
      <protection/>
    </xf>
    <xf numFmtId="37" fontId="16" fillId="0" borderId="0" xfId="64" applyNumberFormat="1" applyFont="1" applyBorder="1" applyAlignment="1">
      <alignment horizontal="right" shrinkToFit="1"/>
      <protection/>
    </xf>
    <xf numFmtId="0" fontId="12" fillId="0" borderId="18" xfId="62" applyFont="1" applyBorder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49" fontId="11" fillId="0" borderId="0" xfId="62" applyNumberFormat="1" applyFont="1" applyAlignment="1">
      <alignment vertical="center"/>
      <protection/>
    </xf>
    <xf numFmtId="0" fontId="11" fillId="0" borderId="0" xfId="0" applyFont="1" applyAlignment="1">
      <alignment/>
    </xf>
    <xf numFmtId="49" fontId="11" fillId="0" borderId="0" xfId="64" applyNumberFormat="1" applyFont="1" applyAlignment="1">
      <alignment horizontal="right"/>
      <protection/>
    </xf>
    <xf numFmtId="0" fontId="11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7" fillId="0" borderId="0" xfId="65" applyFont="1" applyFill="1" applyAlignment="1">
      <alignment vertical="top"/>
      <protection/>
    </xf>
    <xf numFmtId="0" fontId="0" fillId="0" borderId="0" xfId="65" applyFont="1" applyFill="1" applyAlignment="1">
      <alignment vertical="top"/>
      <protection/>
    </xf>
    <xf numFmtId="0" fontId="7" fillId="0" borderId="0" xfId="65" applyFont="1" applyFill="1" applyAlignment="1">
      <alignment horizontal="right" vertical="top"/>
      <protection/>
    </xf>
    <xf numFmtId="0" fontId="0" fillId="0" borderId="0" xfId="65" applyFont="1" applyFill="1" applyAlignment="1" applyProtection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0" xfId="65" applyFont="1" applyFill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0" xfId="65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>
      <alignment vertical="center" wrapText="1"/>
    </xf>
    <xf numFmtId="49" fontId="0" fillId="0" borderId="0" xfId="65" applyNumberFormat="1" applyFont="1" applyFill="1" applyAlignment="1">
      <alignment vertical="center"/>
      <protection/>
    </xf>
    <xf numFmtId="0" fontId="0" fillId="0" borderId="23" xfId="65" applyFont="1" applyFill="1" applyBorder="1" applyAlignment="1">
      <alignment horizontal="left" vertical="center"/>
      <protection/>
    </xf>
    <xf numFmtId="0" fontId="0" fillId="0" borderId="24" xfId="65" applyFont="1" applyFill="1" applyBorder="1" applyAlignment="1">
      <alignment vertical="center"/>
      <protection/>
    </xf>
    <xf numFmtId="37" fontId="0" fillId="0" borderId="24" xfId="65" applyNumberFormat="1" applyFont="1" applyFill="1" applyBorder="1" applyAlignment="1">
      <alignment horizontal="right" vertical="center"/>
      <protection/>
    </xf>
    <xf numFmtId="190" fontId="0" fillId="0" borderId="0" xfId="65" applyNumberFormat="1" applyFont="1" applyFill="1" applyBorder="1" applyAlignment="1" applyProtection="1" quotePrefix="1">
      <alignment horizontal="centerContinuous"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5" xfId="65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37" fontId="0" fillId="0" borderId="0" xfId="65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65" applyFont="1" applyFill="1" applyBorder="1" applyAlignment="1" applyProtection="1" quotePrefix="1">
      <alignment horizontal="center" vertical="center"/>
      <protection/>
    </xf>
    <xf numFmtId="37" fontId="16" fillId="0" borderId="0" xfId="0" applyNumberFormat="1" applyFont="1" applyFill="1" applyBorder="1" applyAlignment="1">
      <alignment vertical="center" wrapText="1"/>
    </xf>
    <xf numFmtId="0" fontId="0" fillId="0" borderId="26" xfId="65" applyFont="1" applyFill="1" applyBorder="1" applyAlignment="1">
      <alignment vertical="center"/>
      <protection/>
    </xf>
    <xf numFmtId="0" fontId="9" fillId="0" borderId="27" xfId="65" applyFont="1" applyFill="1" applyBorder="1" applyAlignment="1" applyProtection="1">
      <alignment vertical="center"/>
      <protection/>
    </xf>
    <xf numFmtId="0" fontId="9" fillId="0" borderId="28" xfId="65" applyFont="1" applyFill="1" applyBorder="1" applyAlignment="1" applyProtection="1">
      <alignment vertical="center"/>
      <protection/>
    </xf>
    <xf numFmtId="37" fontId="21" fillId="0" borderId="29" xfId="64" applyNumberFormat="1" applyFont="1" applyBorder="1" applyAlignment="1">
      <alignment horizontal="right" shrinkToFit="1"/>
      <protection/>
    </xf>
    <xf numFmtId="0" fontId="9" fillId="0" borderId="28" xfId="65" applyFont="1" applyFill="1" applyBorder="1" applyAlignment="1" applyProtection="1">
      <alignment horizontal="center" vertical="center"/>
      <protection/>
    </xf>
    <xf numFmtId="0" fontId="9" fillId="0" borderId="0" xfId="65" applyFont="1" applyFill="1" applyBorder="1" applyAlignment="1" applyProtection="1">
      <alignment horizontal="center" vertical="center"/>
      <protection/>
    </xf>
    <xf numFmtId="0" fontId="0" fillId="0" borderId="30" xfId="65" applyFont="1" applyFill="1" applyBorder="1" applyAlignment="1">
      <alignment vertical="center"/>
      <protection/>
    </xf>
    <xf numFmtId="0" fontId="9" fillId="0" borderId="0" xfId="65" applyFont="1" applyFill="1" applyBorder="1" applyAlignment="1" applyProtection="1">
      <alignment vertical="center"/>
      <protection/>
    </xf>
    <xf numFmtId="0" fontId="21" fillId="0" borderId="29" xfId="65" applyFont="1" applyFill="1" applyBorder="1" applyAlignment="1" applyProtection="1">
      <alignment horizontal="center" vertical="center"/>
      <protection/>
    </xf>
    <xf numFmtId="37" fontId="21" fillId="0" borderId="29" xfId="64" applyNumberFormat="1" applyFont="1" applyBorder="1" applyAlignment="1">
      <alignment horizontal="right" vertical="center" shrinkToFit="1"/>
      <protection/>
    </xf>
    <xf numFmtId="37" fontId="0" fillId="0" borderId="31" xfId="65" applyNumberFormat="1" applyFont="1" applyFill="1" applyBorder="1" applyAlignment="1" applyProtection="1">
      <alignment horizontal="center" vertical="center"/>
      <protection/>
    </xf>
    <xf numFmtId="0" fontId="0" fillId="0" borderId="31" xfId="65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0" xfId="65" applyFont="1" applyFill="1" applyAlignment="1">
      <alignment horizontal="left" vertical="top"/>
      <protection/>
    </xf>
    <xf numFmtId="0" fontId="0" fillId="0" borderId="0" xfId="66" applyFont="1" applyFill="1" applyAlignment="1">
      <alignment vertical="top"/>
      <protection/>
    </xf>
    <xf numFmtId="0" fontId="0" fillId="0" borderId="0" xfId="66" applyFont="1" applyFill="1" applyBorder="1" applyAlignment="1" applyProtection="1">
      <alignment vertical="top"/>
      <protection/>
    </xf>
    <xf numFmtId="49" fontId="0" fillId="0" borderId="0" xfId="66" applyNumberFormat="1" applyFont="1" applyFill="1" applyBorder="1" applyAlignment="1" applyProtection="1">
      <alignment vertical="top"/>
      <protection/>
    </xf>
    <xf numFmtId="0" fontId="7" fillId="0" borderId="0" xfId="66" applyFont="1" applyFill="1" applyBorder="1" applyAlignment="1" applyProtection="1">
      <alignment horizontal="right" vertical="top"/>
      <protection/>
    </xf>
    <xf numFmtId="0" fontId="24" fillId="0" borderId="0" xfId="65" applyFont="1" applyFill="1" applyBorder="1" applyAlignment="1" applyProtection="1">
      <alignment horizontal="center" vertical="center"/>
      <protection/>
    </xf>
    <xf numFmtId="49" fontId="24" fillId="0" borderId="0" xfId="65" applyNumberFormat="1" applyFont="1" applyFill="1" applyBorder="1" applyAlignment="1" applyProtection="1">
      <alignment horizontal="right" vertical="center"/>
      <protection/>
    </xf>
    <xf numFmtId="0" fontId="0" fillId="0" borderId="0" xfId="66" applyFont="1" applyFill="1" applyBorder="1" applyAlignment="1" applyProtection="1">
      <alignment vertical="center"/>
      <protection/>
    </xf>
    <xf numFmtId="0" fontId="0" fillId="0" borderId="0" xfId="66" applyFont="1" applyFill="1" applyBorder="1" applyAlignment="1" applyProtection="1">
      <alignment horizontal="center"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0" xfId="66" applyFont="1" applyFill="1" applyBorder="1" applyAlignment="1" applyProtection="1">
      <alignment horizontal="right" vertical="center"/>
      <protection/>
    </xf>
    <xf numFmtId="0" fontId="0" fillId="0" borderId="23" xfId="66" applyFont="1" applyFill="1" applyBorder="1" applyAlignment="1" applyProtection="1">
      <alignment vertical="center"/>
      <protection/>
    </xf>
    <xf numFmtId="0" fontId="25" fillId="0" borderId="0" xfId="65" applyFont="1" applyFill="1" applyBorder="1" applyAlignment="1" applyProtection="1">
      <alignment vertical="center"/>
      <protection/>
    </xf>
    <xf numFmtId="0" fontId="25" fillId="0" borderId="23" xfId="65" applyFont="1" applyFill="1" applyBorder="1" applyAlignment="1" applyProtection="1">
      <alignment vertical="center"/>
      <protection/>
    </xf>
    <xf numFmtId="0" fontId="25" fillId="0" borderId="0" xfId="66" applyFont="1" applyFill="1" applyBorder="1" applyAlignment="1" applyProtection="1">
      <alignment vertical="center"/>
      <protection/>
    </xf>
    <xf numFmtId="0" fontId="25" fillId="0" borderId="23" xfId="66" applyFont="1" applyFill="1" applyBorder="1" applyAlignment="1" applyProtection="1">
      <alignment vertical="center"/>
      <protection/>
    </xf>
    <xf numFmtId="37" fontId="9" fillId="0" borderId="0" xfId="66" applyNumberFormat="1" applyFont="1" applyFill="1" applyBorder="1" applyAlignment="1" applyProtection="1">
      <alignment vertical="center"/>
      <protection/>
    </xf>
    <xf numFmtId="0" fontId="10" fillId="0" borderId="0" xfId="66" applyFont="1" applyFill="1" applyBorder="1" applyAlignment="1" applyProtection="1">
      <alignment vertical="center"/>
      <protection/>
    </xf>
    <xf numFmtId="0" fontId="0" fillId="0" borderId="23" xfId="66" applyFont="1" applyFill="1" applyBorder="1" applyAlignment="1" applyProtection="1">
      <alignment horizontal="distributed" vertical="center"/>
      <protection/>
    </xf>
    <xf numFmtId="0" fontId="25" fillId="0" borderId="0" xfId="65" applyFont="1" applyFill="1" applyBorder="1" applyAlignment="1">
      <alignment vertical="center"/>
      <protection/>
    </xf>
    <xf numFmtId="0" fontId="10" fillId="0" borderId="28" xfId="66" applyFont="1" applyFill="1" applyBorder="1" applyAlignment="1" applyProtection="1">
      <alignment vertical="center"/>
      <protection/>
    </xf>
    <xf numFmtId="0" fontId="0" fillId="0" borderId="26" xfId="66" applyFont="1" applyFill="1" applyBorder="1" applyAlignment="1" applyProtection="1">
      <alignment horizontal="distributed" vertical="center"/>
      <protection/>
    </xf>
    <xf numFmtId="0" fontId="11" fillId="0" borderId="0" xfId="65" applyFont="1" applyFill="1" applyAlignment="1">
      <alignment vertical="center"/>
      <protection/>
    </xf>
    <xf numFmtId="0" fontId="11" fillId="0" borderId="0" xfId="65" applyFont="1" applyFill="1" applyBorder="1" applyAlignment="1" applyProtection="1">
      <alignment horizontal="left" vertical="center"/>
      <protection/>
    </xf>
    <xf numFmtId="0" fontId="26" fillId="0" borderId="0" xfId="66" applyFont="1" applyAlignment="1">
      <alignment vertical="center"/>
      <protection/>
    </xf>
    <xf numFmtId="0" fontId="7" fillId="0" borderId="0" xfId="66" applyFont="1" applyFill="1" applyBorder="1" applyAlignment="1" applyProtection="1">
      <alignment horizontal="left" vertical="top"/>
      <protection/>
    </xf>
    <xf numFmtId="0" fontId="0" fillId="0" borderId="0" xfId="67" applyFont="1" applyFill="1" applyAlignment="1">
      <alignment vertical="top"/>
      <protection/>
    </xf>
    <xf numFmtId="0" fontId="7" fillId="0" borderId="0" xfId="67" applyFont="1" applyFill="1" applyAlignment="1">
      <alignment horizontal="right" vertical="top"/>
      <protection/>
    </xf>
    <xf numFmtId="0" fontId="19" fillId="0" borderId="0" xfId="66" applyFont="1" applyFill="1" applyBorder="1" applyAlignment="1" applyProtection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0" xfId="67" applyFont="1" applyFill="1" applyBorder="1" applyAlignment="1">
      <alignment vertical="center"/>
      <protection/>
    </xf>
    <xf numFmtId="0" fontId="27" fillId="0" borderId="0" xfId="67" applyFont="1" applyFill="1" applyBorder="1" applyAlignment="1" applyProtection="1">
      <alignment horizontal="left" vertical="center"/>
      <protection/>
    </xf>
    <xf numFmtId="0" fontId="0" fillId="0" borderId="0" xfId="67" applyFont="1" applyFill="1" applyAlignment="1">
      <alignment vertical="center"/>
      <protection/>
    </xf>
    <xf numFmtId="0" fontId="0" fillId="0" borderId="32" xfId="66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distributed" vertical="center"/>
      <protection/>
    </xf>
    <xf numFmtId="0" fontId="25" fillId="0" borderId="0" xfId="67" applyFont="1" applyFill="1" applyBorder="1" applyAlignment="1" applyProtection="1">
      <alignment horizontal="distributed" vertical="center"/>
      <protection/>
    </xf>
    <xf numFmtId="0" fontId="25" fillId="0" borderId="23" xfId="67" applyFont="1" applyFill="1" applyBorder="1" applyAlignment="1" applyProtection="1">
      <alignment horizontal="distributed" vertical="center"/>
      <protection/>
    </xf>
    <xf numFmtId="37" fontId="0" fillId="0" borderId="0" xfId="66" applyNumberFormat="1" applyFont="1" applyFill="1" applyBorder="1" applyAlignment="1" applyProtection="1">
      <alignment vertical="center"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0" fillId="0" borderId="23" xfId="67" applyFont="1" applyFill="1" applyBorder="1" applyAlignment="1" applyProtection="1">
      <alignment horizontal="distributed" vertical="center"/>
      <protection/>
    </xf>
    <xf numFmtId="37" fontId="0" fillId="0" borderId="0" xfId="66" applyNumberFormat="1" applyFont="1" applyFill="1" applyBorder="1" applyAlignment="1">
      <alignment vertical="center"/>
      <protection/>
    </xf>
    <xf numFmtId="0" fontId="0" fillId="0" borderId="0" xfId="67" applyFont="1" applyFill="1" applyBorder="1" applyAlignment="1" applyProtection="1">
      <alignment vertical="center"/>
      <protection/>
    </xf>
    <xf numFmtId="0" fontId="10" fillId="0" borderId="29" xfId="66" applyFont="1" applyFill="1" applyBorder="1" applyAlignment="1" applyProtection="1">
      <alignment vertical="center"/>
      <protection/>
    </xf>
    <xf numFmtId="0" fontId="0" fillId="0" borderId="30" xfId="66" applyFont="1" applyFill="1" applyBorder="1" applyAlignment="1" applyProtection="1">
      <alignment horizontal="distributed" vertical="center"/>
      <protection/>
    </xf>
    <xf numFmtId="0" fontId="10" fillId="0" borderId="29" xfId="67" applyFont="1" applyFill="1" applyBorder="1" applyAlignment="1" applyProtection="1">
      <alignment vertical="center"/>
      <protection/>
    </xf>
    <xf numFmtId="0" fontId="0" fillId="0" borderId="30" xfId="67" applyFont="1" applyFill="1" applyBorder="1" applyAlignment="1" applyProtection="1">
      <alignment horizontal="distributed" vertical="center"/>
      <protection/>
    </xf>
    <xf numFmtId="0" fontId="7" fillId="33" borderId="0" xfId="66" applyFont="1" applyFill="1" applyBorder="1" applyAlignment="1">
      <alignment horizontal="left" vertical="top" wrapText="1"/>
      <protection/>
    </xf>
    <xf numFmtId="37" fontId="9" fillId="0" borderId="0" xfId="67" applyNumberFormat="1" applyFont="1" applyFill="1" applyBorder="1" applyAlignment="1" applyProtection="1">
      <alignment vertical="center"/>
      <protection/>
    </xf>
    <xf numFmtId="37" fontId="0" fillId="0" borderId="0" xfId="67" applyNumberFormat="1" applyFont="1" applyFill="1" applyAlignment="1" applyProtection="1">
      <alignment vertical="center"/>
      <protection/>
    </xf>
    <xf numFmtId="37" fontId="0" fillId="0" borderId="0" xfId="67" applyNumberFormat="1" applyFont="1" applyFill="1" applyBorder="1" applyAlignment="1" applyProtection="1">
      <alignment vertical="center"/>
      <protection/>
    </xf>
    <xf numFmtId="37" fontId="0" fillId="0" borderId="0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 horizontal="center" vertical="center"/>
      <protection/>
    </xf>
    <xf numFmtId="0" fontId="7" fillId="33" borderId="0" xfId="66" applyFont="1" applyFill="1" applyBorder="1" applyAlignment="1" applyProtection="1">
      <alignment vertical="center"/>
      <protection/>
    </xf>
    <xf numFmtId="0" fontId="7" fillId="33" borderId="0" xfId="66" applyFont="1" applyFill="1" applyAlignment="1">
      <alignment horizontal="left" vertical="top"/>
      <protection/>
    </xf>
    <xf numFmtId="0" fontId="7" fillId="33" borderId="0" xfId="66" applyFont="1" applyFill="1" applyBorder="1" applyAlignment="1">
      <alignment horizontal="left" vertical="top"/>
      <protection/>
    </xf>
    <xf numFmtId="0" fontId="7" fillId="33" borderId="0" xfId="66" applyFont="1" applyFill="1" applyAlignment="1">
      <alignment vertical="center"/>
      <protection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49" fontId="0" fillId="0" borderId="2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>
      <alignment horizontal="left" vertical="center"/>
    </xf>
    <xf numFmtId="37" fontId="9" fillId="0" borderId="25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0" fontId="10" fillId="0" borderId="3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68" applyFont="1" applyFill="1" applyAlignment="1">
      <alignment vertical="top"/>
      <protection/>
    </xf>
    <xf numFmtId="49" fontId="0" fillId="0" borderId="0" xfId="68" applyNumberFormat="1" applyFont="1" applyFill="1" applyAlignment="1">
      <alignment vertical="top"/>
      <protection/>
    </xf>
    <xf numFmtId="0" fontId="0" fillId="0" borderId="0" xfId="68" applyFont="1" applyFill="1" applyAlignment="1">
      <alignment vertical="top"/>
      <protection/>
    </xf>
    <xf numFmtId="49" fontId="7" fillId="0" borderId="0" xfId="69" applyNumberFormat="1" applyFont="1" applyFill="1" applyAlignment="1">
      <alignment vertical="top"/>
      <protection/>
    </xf>
    <xf numFmtId="38" fontId="0" fillId="0" borderId="0" xfId="69" applyNumberFormat="1" applyFont="1" applyFill="1" applyAlignment="1">
      <alignment vertical="top"/>
      <protection/>
    </xf>
    <xf numFmtId="0" fontId="27" fillId="0" borderId="0" xfId="68" applyFont="1" applyFill="1" applyBorder="1" applyAlignment="1" applyProtection="1">
      <alignment horizontal="center" vertical="center"/>
      <protection/>
    </xf>
    <xf numFmtId="0" fontId="0" fillId="0" borderId="0" xfId="68" applyFont="1" applyFill="1" applyAlignment="1">
      <alignment vertical="center"/>
      <protection/>
    </xf>
    <xf numFmtId="0" fontId="0" fillId="0" borderId="0" xfId="68" applyFont="1" applyFill="1" applyBorder="1" applyAlignment="1" applyProtection="1">
      <alignment vertical="center"/>
      <protection/>
    </xf>
    <xf numFmtId="0" fontId="0" fillId="0" borderId="0" xfId="68" applyFont="1" applyFill="1" applyAlignment="1" applyProtection="1">
      <alignment vertical="center"/>
      <protection/>
    </xf>
    <xf numFmtId="38" fontId="32" fillId="0" borderId="0" xfId="0" applyNumberFormat="1" applyFont="1" applyFill="1" applyAlignment="1">
      <alignment horizontal="center" vertical="center"/>
    </xf>
    <xf numFmtId="37" fontId="0" fillId="0" borderId="0" xfId="68" applyNumberFormat="1" applyFont="1" applyFill="1" applyBorder="1" applyAlignment="1" applyProtection="1">
      <alignment vertical="center"/>
      <protection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37" fontId="25" fillId="0" borderId="0" xfId="68" applyNumberFormat="1" applyFont="1" applyFill="1" applyBorder="1" applyAlignment="1" applyProtection="1">
      <alignment vertical="center"/>
      <protection/>
    </xf>
    <xf numFmtId="184" fontId="32" fillId="0" borderId="37" xfId="0" applyNumberFormat="1" applyFont="1" applyFill="1" applyBorder="1" applyAlignment="1" applyProtection="1">
      <alignment vertical="center"/>
      <protection/>
    </xf>
    <xf numFmtId="184" fontId="32" fillId="0" borderId="24" xfId="0" applyNumberFormat="1" applyFont="1" applyFill="1" applyBorder="1" applyAlignment="1" applyProtection="1">
      <alignment horizontal="right" vertical="center"/>
      <protection/>
    </xf>
    <xf numFmtId="49" fontId="10" fillId="0" borderId="29" xfId="68" applyNumberFormat="1" applyFont="1" applyFill="1" applyBorder="1" applyAlignment="1">
      <alignment vertical="center"/>
      <protection/>
    </xf>
    <xf numFmtId="0" fontId="10" fillId="0" borderId="23" xfId="68" applyFont="1" applyFill="1" applyBorder="1" applyAlignment="1" applyProtection="1">
      <alignment horizontal="left" vertical="center"/>
      <protection/>
    </xf>
    <xf numFmtId="37" fontId="10" fillId="0" borderId="27" xfId="68" applyNumberFormat="1" applyFont="1" applyFill="1" applyBorder="1" applyAlignment="1" applyProtection="1">
      <alignment horizontal="right" vertical="center"/>
      <protection/>
    </xf>
    <xf numFmtId="37" fontId="10" fillId="0" borderId="28" xfId="68" applyNumberFormat="1" applyFont="1" applyFill="1" applyBorder="1" applyAlignment="1" applyProtection="1">
      <alignment horizontal="right" vertical="center"/>
      <protection/>
    </xf>
    <xf numFmtId="37" fontId="10" fillId="0" borderId="29" xfId="68" applyNumberFormat="1" applyFont="1" applyFill="1" applyBorder="1" applyAlignment="1" applyProtection="1">
      <alignment horizontal="right" vertical="center"/>
      <protection/>
    </xf>
    <xf numFmtId="184" fontId="32" fillId="0" borderId="25" xfId="0" applyNumberFormat="1" applyFont="1" applyFill="1" applyBorder="1" applyAlignment="1" applyProtection="1">
      <alignment vertical="center"/>
      <protection/>
    </xf>
    <xf numFmtId="184" fontId="32" fillId="0" borderId="0" xfId="0" applyNumberFormat="1" applyFont="1" applyFill="1" applyBorder="1" applyAlignment="1" applyProtection="1">
      <alignment vertical="center"/>
      <protection/>
    </xf>
    <xf numFmtId="184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68" applyFont="1" applyFill="1" applyBorder="1" applyAlignment="1">
      <alignment vertical="center"/>
      <protection/>
    </xf>
    <xf numFmtId="0" fontId="32" fillId="0" borderId="38" xfId="0" applyFont="1" applyBorder="1" applyAlignment="1">
      <alignment horizontal="distributed" vertical="center"/>
    </xf>
    <xf numFmtId="38" fontId="32" fillId="0" borderId="39" xfId="0" applyNumberFormat="1" applyFont="1" applyFill="1" applyBorder="1" applyAlignment="1" applyProtection="1">
      <alignment horizontal="distributed" vertical="center"/>
      <protection/>
    </xf>
    <xf numFmtId="184" fontId="32" fillId="0" borderId="25" xfId="0" applyNumberFormat="1" applyFont="1" applyFill="1" applyBorder="1" applyAlignment="1" applyProtection="1">
      <alignment horizontal="right" vertical="center"/>
      <protection/>
    </xf>
    <xf numFmtId="0" fontId="25" fillId="0" borderId="25" xfId="68" applyFont="1" applyFill="1" applyBorder="1" applyAlignment="1" applyProtection="1">
      <alignment horizontal="center" vertical="center"/>
      <protection/>
    </xf>
    <xf numFmtId="0" fontId="25" fillId="0" borderId="0" xfId="68" applyFont="1" applyFill="1" applyBorder="1" applyAlignment="1" applyProtection="1">
      <alignment horizontal="center" vertical="center"/>
      <protection/>
    </xf>
    <xf numFmtId="184" fontId="32" fillId="0" borderId="27" xfId="0" applyNumberFormat="1" applyFont="1" applyFill="1" applyBorder="1" applyAlignment="1" applyProtection="1">
      <alignment vertical="center"/>
      <protection/>
    </xf>
    <xf numFmtId="184" fontId="32" fillId="0" borderId="28" xfId="0" applyNumberFormat="1" applyFont="1" applyFill="1" applyBorder="1" applyAlignment="1" applyProtection="1">
      <alignment vertical="center"/>
      <protection/>
    </xf>
    <xf numFmtId="184" fontId="32" fillId="0" borderId="28" xfId="0" applyNumberFormat="1" applyFont="1" applyFill="1" applyBorder="1" applyAlignment="1" applyProtection="1">
      <alignment horizontal="right" vertical="center"/>
      <protection/>
    </xf>
    <xf numFmtId="0" fontId="10" fillId="0" borderId="23" xfId="68" applyFont="1" applyFill="1" applyBorder="1" applyAlignment="1" applyProtection="1" quotePrefix="1">
      <alignment horizontal="center" vertical="center"/>
      <protection/>
    </xf>
    <xf numFmtId="0" fontId="9" fillId="0" borderId="28" xfId="68" applyFont="1" applyFill="1" applyBorder="1" applyAlignment="1" applyProtection="1">
      <alignment horizontal="center" vertical="center"/>
      <protection/>
    </xf>
    <xf numFmtId="183" fontId="10" fillId="0" borderId="29" xfId="68" applyNumberFormat="1" applyFont="1" applyFill="1" applyBorder="1" applyAlignment="1" applyProtection="1">
      <alignment vertical="center"/>
      <protection/>
    </xf>
    <xf numFmtId="189" fontId="32" fillId="0" borderId="25" xfId="0" applyNumberFormat="1" applyFont="1" applyFill="1" applyBorder="1" applyAlignment="1" applyProtection="1">
      <alignment vertical="center"/>
      <protection/>
    </xf>
    <xf numFmtId="189" fontId="32" fillId="0" borderId="0" xfId="0" applyNumberFormat="1" applyFont="1" applyFill="1" applyBorder="1" applyAlignment="1" applyProtection="1">
      <alignment vertical="center"/>
      <protection/>
    </xf>
    <xf numFmtId="189" fontId="32" fillId="0" borderId="0" xfId="0" applyNumberFormat="1" applyFont="1" applyFill="1" applyBorder="1" applyAlignment="1" applyProtection="1">
      <alignment horizontal="right" vertical="center"/>
      <protection/>
    </xf>
    <xf numFmtId="189" fontId="32" fillId="0" borderId="0" xfId="49" applyNumberFormat="1" applyFont="1" applyFill="1" applyBorder="1" applyAlignment="1" applyProtection="1">
      <alignment horizontal="right" vertical="center"/>
      <protection/>
    </xf>
    <xf numFmtId="38" fontId="32" fillId="0" borderId="40" xfId="0" applyNumberFormat="1" applyFont="1" applyFill="1" applyBorder="1" applyAlignment="1" applyProtection="1">
      <alignment horizontal="distributed" vertical="center"/>
      <protection/>
    </xf>
    <xf numFmtId="0" fontId="27" fillId="0" borderId="0" xfId="68" applyFont="1" applyFill="1" applyBorder="1" applyAlignment="1" applyProtection="1">
      <alignment horizontal="left" vertical="center"/>
      <protection/>
    </xf>
    <xf numFmtId="38" fontId="32" fillId="0" borderId="41" xfId="0" applyNumberFormat="1" applyFont="1" applyFill="1" applyBorder="1" applyAlignment="1">
      <alignment vertical="center"/>
    </xf>
    <xf numFmtId="184" fontId="32" fillId="0" borderId="27" xfId="0" applyNumberFormat="1" applyFont="1" applyFill="1" applyBorder="1" applyAlignment="1" applyProtection="1">
      <alignment horizontal="right" vertical="center"/>
      <protection/>
    </xf>
    <xf numFmtId="184" fontId="32" fillId="0" borderId="33" xfId="0" applyNumberFormat="1" applyFont="1" applyFill="1" applyBorder="1" applyAlignment="1" applyProtection="1">
      <alignment horizontal="right" vertical="center"/>
      <protection/>
    </xf>
    <xf numFmtId="184" fontId="32" fillId="0" borderId="29" xfId="0" applyNumberFormat="1" applyFont="1" applyFill="1" applyBorder="1" applyAlignment="1" applyProtection="1">
      <alignment horizontal="right" vertical="center"/>
      <protection/>
    </xf>
    <xf numFmtId="0" fontId="10" fillId="0" borderId="30" xfId="68" applyFont="1" applyFill="1" applyBorder="1" applyAlignment="1" applyProtection="1" quotePrefix="1">
      <alignment horizontal="center" vertical="center"/>
      <protection/>
    </xf>
    <xf numFmtId="0" fontId="0" fillId="0" borderId="34" xfId="68" applyFont="1" applyFill="1" applyBorder="1" applyAlignment="1" applyProtection="1">
      <alignment vertical="center"/>
      <protection/>
    </xf>
    <xf numFmtId="38" fontId="0" fillId="0" borderId="0" xfId="69" applyNumberFormat="1" applyFont="1" applyFill="1" applyAlignment="1">
      <alignment vertical="center"/>
      <protection/>
    </xf>
    <xf numFmtId="49" fontId="7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183" fontId="32" fillId="0" borderId="37" xfId="0" applyNumberFormat="1" applyFont="1" applyFill="1" applyBorder="1" applyAlignment="1" applyProtection="1">
      <alignment vertical="center"/>
      <protection/>
    </xf>
    <xf numFmtId="183" fontId="32" fillId="0" borderId="24" xfId="0" applyNumberFormat="1" applyFont="1" applyFill="1" applyBorder="1" applyAlignment="1" applyProtection="1">
      <alignment horizontal="right" vertical="center"/>
      <protection/>
    </xf>
    <xf numFmtId="183" fontId="32" fillId="0" borderId="25" xfId="0" applyNumberFormat="1" applyFont="1" applyFill="1" applyBorder="1" applyAlignment="1" applyProtection="1">
      <alignment vertical="center"/>
      <protection/>
    </xf>
    <xf numFmtId="183" fontId="32" fillId="0" borderId="0" xfId="0" applyNumberFormat="1" applyFont="1" applyFill="1" applyBorder="1" applyAlignment="1" applyProtection="1">
      <alignment vertical="center"/>
      <protection/>
    </xf>
    <xf numFmtId="183" fontId="32" fillId="0" borderId="0" xfId="0" applyNumberFormat="1" applyFont="1" applyFill="1" applyBorder="1" applyAlignment="1" applyProtection="1">
      <alignment horizontal="right" vertical="center"/>
      <protection/>
    </xf>
    <xf numFmtId="183" fontId="32" fillId="0" borderId="42" xfId="0" applyNumberFormat="1" applyFont="1" applyFill="1" applyBorder="1" applyAlignment="1">
      <alignment vertical="center"/>
    </xf>
    <xf numFmtId="183" fontId="32" fillId="0" borderId="0" xfId="0" applyNumberFormat="1" applyFont="1" applyFill="1" applyAlignment="1">
      <alignment vertical="center"/>
    </xf>
    <xf numFmtId="0" fontId="11" fillId="0" borderId="43" xfId="0" applyFont="1" applyBorder="1" applyAlignment="1">
      <alignment vertical="top"/>
    </xf>
    <xf numFmtId="187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44" xfId="0" applyFont="1" applyBorder="1" applyAlignment="1">
      <alignment horizontal="distributed" vertical="center"/>
    </xf>
    <xf numFmtId="183" fontId="32" fillId="0" borderId="25" xfId="0" applyNumberFormat="1" applyFont="1" applyFill="1" applyBorder="1" applyAlignment="1" applyProtection="1">
      <alignment horizontal="right" vertical="center"/>
      <protection/>
    </xf>
    <xf numFmtId="183" fontId="32" fillId="0" borderId="27" xfId="0" applyNumberFormat="1" applyFont="1" applyFill="1" applyBorder="1" applyAlignment="1" applyProtection="1">
      <alignment vertical="center"/>
      <protection/>
    </xf>
    <xf numFmtId="183" fontId="32" fillId="0" borderId="28" xfId="0" applyNumberFormat="1" applyFont="1" applyFill="1" applyBorder="1" applyAlignment="1" applyProtection="1">
      <alignment vertical="center"/>
      <protection/>
    </xf>
    <xf numFmtId="183" fontId="32" fillId="0" borderId="28" xfId="0" applyNumberFormat="1" applyFont="1" applyFill="1" applyBorder="1" applyAlignment="1" applyProtection="1">
      <alignment horizontal="right" vertical="center"/>
      <protection/>
    </xf>
    <xf numFmtId="188" fontId="32" fillId="0" borderId="37" xfId="0" applyNumberFormat="1" applyFont="1" applyFill="1" applyBorder="1" applyAlignment="1" applyProtection="1">
      <alignment vertical="center"/>
      <protection/>
    </xf>
    <xf numFmtId="188" fontId="32" fillId="0" borderId="24" xfId="0" applyNumberFormat="1" applyFont="1" applyFill="1" applyBorder="1" applyAlignment="1" applyProtection="1">
      <alignment vertical="center"/>
      <protection/>
    </xf>
    <xf numFmtId="188" fontId="32" fillId="0" borderId="24" xfId="0" applyNumberFormat="1" applyFont="1" applyFill="1" applyBorder="1" applyAlignment="1" applyProtection="1">
      <alignment horizontal="right" vertical="center"/>
      <protection/>
    </xf>
    <xf numFmtId="188" fontId="32" fillId="0" borderId="25" xfId="0" applyNumberFormat="1" applyFont="1" applyFill="1" applyBorder="1" applyAlignment="1" applyProtection="1">
      <alignment vertical="center"/>
      <protection/>
    </xf>
    <xf numFmtId="188" fontId="32" fillId="0" borderId="0" xfId="0" applyNumberFormat="1" applyFont="1" applyFill="1" applyBorder="1" applyAlignment="1" applyProtection="1">
      <alignment vertical="center"/>
      <protection/>
    </xf>
    <xf numFmtId="188" fontId="32" fillId="0" borderId="0" xfId="49" applyNumberFormat="1" applyFont="1" applyFill="1" applyBorder="1" applyAlignment="1" applyProtection="1">
      <alignment horizontal="right" vertical="center"/>
      <protection/>
    </xf>
    <xf numFmtId="183" fontId="32" fillId="0" borderId="0" xfId="49" applyNumberFormat="1" applyFont="1" applyFill="1" applyBorder="1" applyAlignment="1" applyProtection="1">
      <alignment horizontal="right" vertical="center"/>
      <protection/>
    </xf>
    <xf numFmtId="38" fontId="32" fillId="0" borderId="45" xfId="0" applyNumberFormat="1" applyFont="1" applyFill="1" applyBorder="1" applyAlignment="1">
      <alignment vertical="center"/>
    </xf>
    <xf numFmtId="183" fontId="32" fillId="0" borderId="46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83" fontId="32" fillId="0" borderId="33" xfId="0" applyNumberFormat="1" applyFont="1" applyFill="1" applyBorder="1" applyAlignment="1" applyProtection="1">
      <alignment horizontal="right" vertical="center"/>
      <protection/>
    </xf>
    <xf numFmtId="183" fontId="32" fillId="0" borderId="29" xfId="0" applyNumberFormat="1" applyFont="1" applyFill="1" applyBorder="1" applyAlignment="1" applyProtection="1">
      <alignment horizontal="right" vertical="center"/>
      <protection/>
    </xf>
    <xf numFmtId="183" fontId="32" fillId="0" borderId="28" xfId="0" applyNumberFormat="1" applyFont="1" applyFill="1" applyBorder="1" applyAlignment="1">
      <alignment vertical="center"/>
    </xf>
    <xf numFmtId="183" fontId="32" fillId="0" borderId="47" xfId="0" applyNumberFormat="1" applyFont="1" applyFill="1" applyBorder="1" applyAlignment="1">
      <alignment vertical="center"/>
    </xf>
    <xf numFmtId="38" fontId="34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left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4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49" xfId="0" applyNumberFormat="1" applyFont="1" applyFill="1" applyBorder="1" applyAlignment="1">
      <alignment horizontal="center" vertical="center"/>
    </xf>
    <xf numFmtId="185" fontId="0" fillId="0" borderId="50" xfId="0" applyNumberFormat="1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Alignment="1">
      <alignment vertical="center"/>
    </xf>
    <xf numFmtId="0" fontId="0" fillId="0" borderId="51" xfId="0" applyFont="1" applyBorder="1" applyAlignment="1">
      <alignment horizontal="distributed" vertical="center"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2" xfId="0" applyFont="1" applyBorder="1" applyAlignment="1">
      <alignment vertical="distributed" textRotation="255"/>
    </xf>
    <xf numFmtId="0" fontId="0" fillId="0" borderId="45" xfId="0" applyFont="1" applyBorder="1" applyAlignment="1">
      <alignment vertical="distributed" textRotation="255"/>
    </xf>
    <xf numFmtId="0" fontId="0" fillId="0" borderId="51" xfId="0" applyFont="1" applyBorder="1" applyAlignment="1">
      <alignment horizontal="distributed" vertical="center" readingOrder="2"/>
    </xf>
    <xf numFmtId="0" fontId="0" fillId="0" borderId="52" xfId="0" applyFont="1" applyBorder="1" applyAlignment="1">
      <alignment vertical="center" textRotation="255" shrinkToFit="1"/>
    </xf>
    <xf numFmtId="0" fontId="0" fillId="0" borderId="49" xfId="0" applyFont="1" applyBorder="1" applyAlignment="1">
      <alignment horizontal="distributed" vertical="center"/>
    </xf>
    <xf numFmtId="38" fontId="0" fillId="0" borderId="50" xfId="0" applyNumberFormat="1" applyFont="1" applyFill="1" applyBorder="1" applyAlignment="1" applyProtection="1">
      <alignment horizontal="distributed" vertical="center"/>
      <protection/>
    </xf>
    <xf numFmtId="0" fontId="0" fillId="0" borderId="53" xfId="0" applyFont="1" applyBorder="1" applyAlignment="1">
      <alignment vertical="center" textRotation="255" shrinkToFit="1"/>
    </xf>
    <xf numFmtId="184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51" xfId="0" applyNumberFormat="1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Alignment="1">
      <alignment vertical="center"/>
    </xf>
    <xf numFmtId="0" fontId="0" fillId="0" borderId="23" xfId="0" applyFont="1" applyBorder="1" applyAlignment="1">
      <alignment horizontal="distributed" vertical="center"/>
    </xf>
    <xf numFmtId="38" fontId="0" fillId="0" borderId="23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26" xfId="0" applyNumberFormat="1" applyFont="1" applyFill="1" applyBorder="1" applyAlignment="1">
      <alignment horizontal="distributed" vertical="center"/>
    </xf>
    <xf numFmtId="38" fontId="35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68" applyFont="1" applyFill="1" applyAlignment="1">
      <alignment vertical="center"/>
      <protection/>
    </xf>
    <xf numFmtId="0" fontId="0" fillId="0" borderId="0" xfId="68" applyFont="1" applyFill="1" applyBorder="1" applyAlignment="1" applyProtection="1">
      <alignment vertical="center"/>
      <protection/>
    </xf>
    <xf numFmtId="0" fontId="0" fillId="0" borderId="54" xfId="68" applyFont="1" applyFill="1" applyBorder="1" applyAlignment="1" applyProtection="1">
      <alignment vertical="center"/>
      <protection/>
    </xf>
    <xf numFmtId="0" fontId="0" fillId="0" borderId="0" xfId="68" applyFont="1" applyFill="1" applyAlignment="1" applyProtection="1">
      <alignment vertical="center"/>
      <protection/>
    </xf>
    <xf numFmtId="0" fontId="0" fillId="0" borderId="0" xfId="68" applyFont="1" applyFill="1" applyBorder="1" applyAlignment="1" applyProtection="1">
      <alignment horizontal="center" vertical="center"/>
      <protection/>
    </xf>
    <xf numFmtId="0" fontId="0" fillId="0" borderId="25" xfId="68" applyFont="1" applyBorder="1" applyAlignment="1">
      <alignment horizontal="center" vertical="center"/>
      <protection/>
    </xf>
    <xf numFmtId="0" fontId="0" fillId="0" borderId="55" xfId="68" applyFont="1" applyFill="1" applyBorder="1" applyAlignment="1" applyProtection="1">
      <alignment horizontal="right" vertical="center"/>
      <protection/>
    </xf>
    <xf numFmtId="0" fontId="0" fillId="0" borderId="27" xfId="68" applyFont="1" applyFill="1" applyBorder="1" applyAlignment="1" applyProtection="1">
      <alignment horizontal="right" vertical="center"/>
      <protection/>
    </xf>
    <xf numFmtId="37" fontId="0" fillId="0" borderId="0" xfId="68" applyNumberFormat="1" applyFont="1" applyFill="1" applyBorder="1" applyAlignment="1" applyProtection="1">
      <alignment vertical="center"/>
      <protection/>
    </xf>
    <xf numFmtId="49" fontId="0" fillId="0" borderId="0" xfId="68" applyNumberFormat="1" applyFont="1" applyFill="1" applyAlignment="1">
      <alignment vertical="center"/>
      <protection/>
    </xf>
    <xf numFmtId="0" fontId="0" fillId="0" borderId="23" xfId="68" applyFont="1" applyFill="1" applyBorder="1" applyAlignment="1" applyProtection="1">
      <alignment horizontal="left" vertical="center"/>
      <protection/>
    </xf>
    <xf numFmtId="37" fontId="0" fillId="0" borderId="25" xfId="68" applyNumberFormat="1" applyFont="1" applyFill="1" applyBorder="1" applyAlignment="1" applyProtection="1">
      <alignment horizontal="right" vertical="center"/>
      <protection/>
    </xf>
    <xf numFmtId="37" fontId="0" fillId="0" borderId="0" xfId="68" applyNumberFormat="1" applyFont="1" applyFill="1" applyBorder="1" applyAlignment="1" applyProtection="1">
      <alignment horizontal="right" vertical="center"/>
      <protection/>
    </xf>
    <xf numFmtId="0" fontId="0" fillId="0" borderId="29" xfId="68" applyFont="1" applyFill="1" applyBorder="1" applyAlignment="1">
      <alignment vertical="center"/>
      <protection/>
    </xf>
    <xf numFmtId="0" fontId="0" fillId="0" borderId="56" xfId="68" applyFont="1" applyFill="1" applyBorder="1" applyAlignment="1" applyProtection="1">
      <alignment horizontal="left" vertical="center"/>
      <protection/>
    </xf>
    <xf numFmtId="0" fontId="0" fillId="0" borderId="57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23" xfId="68" applyFont="1" applyBorder="1" applyAlignment="1">
      <alignment horizontal="center" vertical="center"/>
      <protection/>
    </xf>
    <xf numFmtId="0" fontId="0" fillId="0" borderId="27" xfId="68" applyFont="1" applyFill="1" applyBorder="1" applyAlignment="1">
      <alignment vertical="center"/>
      <protection/>
    </xf>
    <xf numFmtId="0" fontId="0" fillId="0" borderId="28" xfId="68" applyFont="1" applyFill="1" applyBorder="1" applyAlignment="1" applyProtection="1">
      <alignment horizontal="right" vertical="center"/>
      <protection/>
    </xf>
    <xf numFmtId="0" fontId="0" fillId="0" borderId="27" xfId="68" applyFont="1" applyFill="1" applyBorder="1" applyAlignment="1" applyProtection="1">
      <alignment vertical="center"/>
      <protection/>
    </xf>
    <xf numFmtId="0" fontId="0" fillId="0" borderId="26" xfId="68" applyFont="1" applyFill="1" applyBorder="1" applyAlignment="1" applyProtection="1">
      <alignment horizontal="right" vertical="center"/>
      <protection/>
    </xf>
    <xf numFmtId="0" fontId="0" fillId="0" borderId="28" xfId="68" applyFont="1" applyFill="1" applyBorder="1" applyAlignment="1" applyProtection="1">
      <alignment vertical="center"/>
      <protection/>
    </xf>
    <xf numFmtId="0" fontId="0" fillId="0" borderId="23" xfId="68" applyFont="1" applyFill="1" applyBorder="1" applyAlignment="1" applyProtection="1">
      <alignment horizontal="center" vertical="center"/>
      <protection/>
    </xf>
    <xf numFmtId="182" fontId="0" fillId="0" borderId="0" xfId="68" applyNumberFormat="1" applyFont="1" applyFill="1" applyBorder="1" applyAlignment="1" applyProtection="1">
      <alignment vertical="center"/>
      <protection/>
    </xf>
    <xf numFmtId="183" fontId="0" fillId="0" borderId="0" xfId="68" applyNumberFormat="1" applyFont="1" applyFill="1" applyBorder="1" applyAlignment="1" applyProtection="1">
      <alignment vertical="center"/>
      <protection/>
    </xf>
    <xf numFmtId="0" fontId="0" fillId="0" borderId="23" xfId="68" applyFont="1" applyFill="1" applyBorder="1" applyAlignment="1" applyProtection="1" quotePrefix="1">
      <alignment horizontal="center" vertical="center"/>
      <protection/>
    </xf>
    <xf numFmtId="0" fontId="0" fillId="0" borderId="34" xfId="68" applyFont="1" applyFill="1" applyBorder="1" applyAlignment="1">
      <alignment vertical="center"/>
      <protection/>
    </xf>
    <xf numFmtId="38" fontId="0" fillId="0" borderId="51" xfId="0" applyNumberFormat="1" applyFont="1" applyFill="1" applyBorder="1" applyAlignment="1">
      <alignment horizontal="center" vertical="center"/>
    </xf>
    <xf numFmtId="37" fontId="0" fillId="0" borderId="25" xfId="68" applyNumberFormat="1" applyFont="1" applyFill="1" applyBorder="1" applyAlignment="1" applyProtection="1">
      <alignment vertical="center"/>
      <protection/>
    </xf>
    <xf numFmtId="37" fontId="0" fillId="0" borderId="0" xfId="68" applyNumberFormat="1" applyFont="1" applyFill="1" applyAlignment="1">
      <alignment vertical="center"/>
      <protection/>
    </xf>
    <xf numFmtId="0" fontId="0" fillId="0" borderId="0" xfId="68" applyFont="1" applyFill="1" applyBorder="1" applyAlignment="1">
      <alignment vertical="center"/>
      <protection/>
    </xf>
    <xf numFmtId="0" fontId="0" fillId="0" borderId="58" xfId="0" applyFont="1" applyBorder="1" applyAlignment="1">
      <alignment vertical="distributed" textRotation="255"/>
    </xf>
    <xf numFmtId="0" fontId="0" fillId="0" borderId="0" xfId="68" applyFont="1" applyFill="1" applyBorder="1" applyAlignment="1" applyProtection="1">
      <alignment horizontal="centerContinuous" vertical="center"/>
      <protection/>
    </xf>
    <xf numFmtId="38" fontId="0" fillId="0" borderId="59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23" xfId="0" applyNumberFormat="1" applyFont="1" applyBorder="1" applyAlignment="1">
      <alignment horizontal="left" vertical="center"/>
    </xf>
    <xf numFmtId="0" fontId="0" fillId="0" borderId="23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right" vertical="center"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49" fontId="4" fillId="0" borderId="0" xfId="61" applyNumberFormat="1" applyFont="1" applyFill="1">
      <alignment vertical="center"/>
      <protection/>
    </xf>
    <xf numFmtId="0" fontId="4" fillId="0" borderId="0" xfId="61" applyFont="1">
      <alignment vertical="center"/>
      <protection/>
    </xf>
    <xf numFmtId="0" fontId="0" fillId="0" borderId="0" xfId="66" applyFont="1" applyFill="1" applyBorder="1" applyAlignment="1" applyProtection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left" vertical="center"/>
      <protection/>
    </xf>
    <xf numFmtId="0" fontId="0" fillId="0" borderId="0" xfId="67" applyFont="1" applyFill="1" applyBorder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0" xfId="66" applyFont="1" applyFill="1" applyBorder="1" applyAlignment="1" applyProtection="1">
      <alignment horizontal="centerContinuous" vertical="center"/>
      <protection/>
    </xf>
    <xf numFmtId="0" fontId="0" fillId="0" borderId="0" xfId="66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 horizontal="centerContinuous" vertical="center"/>
      <protection/>
    </xf>
    <xf numFmtId="0" fontId="0" fillId="0" borderId="0" xfId="67" applyFont="1" applyFill="1" applyBorder="1" applyAlignment="1" applyProtection="1">
      <alignment horizontal="right" vertical="center"/>
      <protection/>
    </xf>
    <xf numFmtId="0" fontId="0" fillId="0" borderId="23" xfId="66" applyFont="1" applyFill="1" applyBorder="1" applyAlignment="1" applyProtection="1">
      <alignment horizontal="distributed" vertical="center"/>
      <protection/>
    </xf>
    <xf numFmtId="0" fontId="0" fillId="0" borderId="23" xfId="66" applyFont="1" applyFill="1" applyBorder="1" applyAlignment="1" applyProtection="1">
      <alignment vertical="center"/>
      <protection/>
    </xf>
    <xf numFmtId="0" fontId="0" fillId="0" borderId="0" xfId="67" applyFont="1" applyFill="1" applyBorder="1" applyAlignment="1" applyProtection="1">
      <alignment vertical="center"/>
      <protection/>
    </xf>
    <xf numFmtId="0" fontId="0" fillId="0" borderId="23" xfId="67" applyFont="1" applyFill="1" applyBorder="1" applyAlignment="1" applyProtection="1">
      <alignment horizontal="distributed" vertical="center"/>
      <protection/>
    </xf>
    <xf numFmtId="37" fontId="0" fillId="0" borderId="0" xfId="67" applyNumberFormat="1" applyFont="1" applyFill="1" applyAlignment="1" applyProtection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0" fillId="0" borderId="0" xfId="66" applyFont="1" applyFill="1" applyAlignment="1">
      <alignment vertical="top"/>
      <protection/>
    </xf>
    <xf numFmtId="0" fontId="0" fillId="0" borderId="0" xfId="66" applyFont="1" applyFill="1" applyBorder="1" applyAlignment="1" applyProtection="1">
      <alignment vertical="top"/>
      <protection/>
    </xf>
    <xf numFmtId="49" fontId="0" fillId="0" borderId="0" xfId="66" applyNumberFormat="1" applyFont="1" applyFill="1" applyBorder="1" applyAlignment="1" applyProtection="1">
      <alignment vertical="top"/>
      <protection/>
    </xf>
    <xf numFmtId="0" fontId="0" fillId="0" borderId="0" xfId="65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horizontal="centerContinuous" vertical="center"/>
      <protection/>
    </xf>
    <xf numFmtId="0" fontId="0" fillId="0" borderId="0" xfId="65" applyFont="1" applyFill="1" applyBorder="1" applyAlignment="1" applyProtection="1" quotePrefix="1">
      <alignment horizontal="right" vertical="center"/>
      <protection/>
    </xf>
    <xf numFmtId="0" fontId="0" fillId="0" borderId="62" xfId="65" applyFont="1" applyFill="1" applyBorder="1" applyAlignment="1" applyProtection="1">
      <alignment horizontal="center" vertical="center"/>
      <protection/>
    </xf>
    <xf numFmtId="0" fontId="0" fillId="0" borderId="31" xfId="66" applyFont="1" applyFill="1" applyBorder="1" applyAlignment="1" applyProtection="1">
      <alignment vertical="center"/>
      <protection/>
    </xf>
    <xf numFmtId="0" fontId="0" fillId="0" borderId="26" xfId="65" applyFont="1" applyFill="1" applyBorder="1" applyAlignment="1" applyProtection="1">
      <alignment horizontal="center" vertical="center"/>
      <protection/>
    </xf>
    <xf numFmtId="0" fontId="0" fillId="0" borderId="23" xfId="66" applyFont="1" applyFill="1" applyBorder="1" applyAlignment="1" applyProtection="1">
      <alignment horizontal="right" vertical="center"/>
      <protection/>
    </xf>
    <xf numFmtId="0" fontId="0" fillId="0" borderId="31" xfId="66" applyFont="1" applyFill="1" applyBorder="1" applyAlignment="1">
      <alignment horizontal="right"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0" xfId="65" applyFont="1" applyFill="1" applyAlignment="1">
      <alignment vertical="top"/>
      <protection/>
    </xf>
    <xf numFmtId="0" fontId="0" fillId="0" borderId="0" xfId="65" applyFont="1" applyFill="1" applyAlignment="1" applyProtection="1">
      <alignment vertical="center"/>
      <protection/>
    </xf>
    <xf numFmtId="0" fontId="0" fillId="0" borderId="0" xfId="65" applyFont="1" applyFill="1" applyBorder="1" applyAlignment="1" applyProtection="1">
      <alignment horizontal="right" vertical="center"/>
      <protection/>
    </xf>
    <xf numFmtId="0" fontId="0" fillId="0" borderId="0" xfId="65" applyFont="1" applyFill="1" applyBorder="1" applyAlignment="1" applyProtection="1" quotePrefix="1">
      <alignment horizontal="center"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5" xfId="65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37" fontId="0" fillId="0" borderId="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horizontal="center" vertical="center"/>
      <protection/>
    </xf>
    <xf numFmtId="0" fontId="0" fillId="0" borderId="28" xfId="65" applyFont="1" applyFill="1" applyBorder="1" applyAlignment="1">
      <alignment vertical="center"/>
      <protection/>
    </xf>
    <xf numFmtId="0" fontId="0" fillId="0" borderId="34" xfId="65" applyFont="1" applyFill="1" applyBorder="1" applyAlignment="1" applyProtection="1">
      <alignment horizontal="left" vertical="center"/>
      <protection/>
    </xf>
    <xf numFmtId="0" fontId="0" fillId="0" borderId="34" xfId="65" applyFont="1" applyFill="1" applyBorder="1" applyAlignment="1" applyProtection="1">
      <alignment horizontal="center" vertical="center"/>
      <protection/>
    </xf>
    <xf numFmtId="0" fontId="0" fillId="0" borderId="34" xfId="65" applyFont="1" applyFill="1" applyBorder="1" applyAlignment="1" applyProtection="1">
      <alignment vertical="center"/>
      <protection/>
    </xf>
    <xf numFmtId="0" fontId="0" fillId="0" borderId="37" xfId="65" applyFont="1" applyFill="1" applyBorder="1" applyAlignment="1">
      <alignment vertical="center"/>
      <protection/>
    </xf>
    <xf numFmtId="37" fontId="0" fillId="0" borderId="24" xfId="65" applyNumberFormat="1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63" xfId="65" applyFont="1" applyFill="1" applyBorder="1" applyAlignment="1" applyProtection="1">
      <alignment horizontal="center" vertical="center"/>
      <protection/>
    </xf>
    <xf numFmtId="0" fontId="0" fillId="0" borderId="64" xfId="65" applyFont="1" applyFill="1" applyBorder="1" applyAlignment="1" applyProtection="1">
      <alignment horizontal="center" vertical="center"/>
      <protection/>
    </xf>
    <xf numFmtId="0" fontId="0" fillId="0" borderId="60" xfId="65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>
      <alignment vertical="center"/>
      <protection/>
    </xf>
    <xf numFmtId="0" fontId="0" fillId="0" borderId="23" xfId="65" applyFont="1" applyFill="1" applyBorder="1" applyAlignment="1">
      <alignment horizontal="left" vertical="center"/>
      <protection/>
    </xf>
    <xf numFmtId="37" fontId="0" fillId="0" borderId="24" xfId="65" applyNumberFormat="1" applyFont="1" applyFill="1" applyBorder="1" applyAlignment="1">
      <alignment horizontal="right" vertical="center"/>
      <protection/>
    </xf>
    <xf numFmtId="0" fontId="0" fillId="0" borderId="23" xfId="65" applyFont="1" applyFill="1" applyBorder="1" applyAlignment="1" applyProtection="1" quotePrefix="1">
      <alignment horizontal="center" vertical="center"/>
      <protection/>
    </xf>
    <xf numFmtId="0" fontId="0" fillId="0" borderId="29" xfId="65" applyFont="1" applyFill="1" applyBorder="1" applyAlignment="1">
      <alignment vertical="center"/>
      <protection/>
    </xf>
    <xf numFmtId="37" fontId="0" fillId="0" borderId="34" xfId="65" applyNumberFormat="1" applyFont="1" applyFill="1" applyBorder="1" applyAlignment="1" applyProtection="1">
      <alignment vertical="center"/>
      <protection/>
    </xf>
    <xf numFmtId="0" fontId="0" fillId="0" borderId="0" xfId="65" applyFont="1">
      <alignment/>
      <protection/>
    </xf>
    <xf numFmtId="37" fontId="0" fillId="0" borderId="0" xfId="65" applyNumberFormat="1" applyFont="1" applyFill="1" applyAlignment="1" applyProtection="1">
      <alignment vertical="center"/>
      <protection/>
    </xf>
    <xf numFmtId="0" fontId="0" fillId="0" borderId="65" xfId="65" applyFont="1" applyFill="1" applyBorder="1" applyAlignment="1">
      <alignment vertical="center"/>
      <protection/>
    </xf>
    <xf numFmtId="0" fontId="0" fillId="0" borderId="55" xfId="65" applyFont="1" applyFill="1" applyBorder="1" applyAlignment="1">
      <alignment vertical="center"/>
      <protection/>
    </xf>
    <xf numFmtId="0" fontId="0" fillId="0" borderId="27" xfId="65" applyFont="1" applyFill="1" applyBorder="1" applyAlignment="1">
      <alignment vertical="center"/>
      <protection/>
    </xf>
    <xf numFmtId="0" fontId="0" fillId="0" borderId="28" xfId="65" applyFont="1" applyFill="1" applyBorder="1" applyAlignment="1" applyProtection="1">
      <alignment horizontal="center" vertical="center"/>
      <protection/>
    </xf>
    <xf numFmtId="0" fontId="0" fillId="0" borderId="61" xfId="65" applyFont="1" applyFill="1" applyBorder="1" applyAlignment="1">
      <alignment horizontal="left" vertical="center"/>
      <protection/>
    </xf>
    <xf numFmtId="0" fontId="26" fillId="0" borderId="0" xfId="65" applyFont="1" applyFill="1" applyAlignment="1">
      <alignment vertical="center"/>
      <protection/>
    </xf>
    <xf numFmtId="0" fontId="26" fillId="0" borderId="0" xfId="66" applyFont="1" applyFill="1" applyAlignment="1">
      <alignment vertical="center"/>
      <protection/>
    </xf>
    <xf numFmtId="0" fontId="38" fillId="33" borderId="0" xfId="62" applyFont="1" applyFill="1" applyBorder="1" applyAlignment="1">
      <alignment vertical="center"/>
      <protection/>
    </xf>
    <xf numFmtId="0" fontId="37" fillId="0" borderId="0" xfId="61" applyFont="1">
      <alignment vertical="center"/>
      <protection/>
    </xf>
    <xf numFmtId="0" fontId="36" fillId="33" borderId="0" xfId="62" applyFont="1" applyFill="1" applyBorder="1" applyAlignment="1">
      <alignment vertical="center"/>
      <protection/>
    </xf>
    <xf numFmtId="0" fontId="37" fillId="33" borderId="0" xfId="62" applyFont="1" applyFill="1" applyBorder="1" applyAlignment="1">
      <alignment vertical="center"/>
      <protection/>
    </xf>
    <xf numFmtId="0" fontId="36" fillId="0" borderId="0" xfId="61" applyFont="1">
      <alignment vertical="center"/>
      <protection/>
    </xf>
    <xf numFmtId="184" fontId="9" fillId="0" borderId="0" xfId="64" applyNumberFormat="1" applyFont="1" applyFill="1" applyBorder="1" applyAlignment="1">
      <alignment horizontal="right" shrinkToFit="1"/>
      <protection/>
    </xf>
    <xf numFmtId="0" fontId="16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16" fillId="0" borderId="0" xfId="61" applyFont="1" applyFill="1" applyAlignment="1">
      <alignment horizontal="center" vertical="center"/>
      <protection/>
    </xf>
    <xf numFmtId="0" fontId="16" fillId="0" borderId="0" xfId="61" applyFont="1" applyFill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66" xfId="61" applyFont="1" applyFill="1" applyBorder="1">
      <alignment vertical="center"/>
      <protection/>
    </xf>
    <xf numFmtId="0" fontId="16" fillId="0" borderId="67" xfId="61" applyFont="1" applyFill="1" applyBorder="1" applyAlignment="1">
      <alignment horizontal="center" vertical="center" wrapText="1"/>
      <protection/>
    </xf>
    <xf numFmtId="0" fontId="11" fillId="0" borderId="0" xfId="63" applyNumberFormat="1" applyFont="1" applyFill="1" applyBorder="1" applyAlignment="1">
      <alignment vertical="center"/>
      <protection/>
    </xf>
    <xf numFmtId="0" fontId="4" fillId="0" borderId="68" xfId="61" applyFont="1" applyFill="1" applyBorder="1" applyAlignment="1">
      <alignment vertical="center"/>
      <protection/>
    </xf>
    <xf numFmtId="0" fontId="4" fillId="0" borderId="69" xfId="61" applyFont="1" applyFill="1" applyBorder="1" applyAlignment="1">
      <alignment horizontal="center" vertical="center"/>
      <protection/>
    </xf>
    <xf numFmtId="0" fontId="16" fillId="0" borderId="68" xfId="61" applyFont="1" applyFill="1" applyBorder="1" applyAlignment="1">
      <alignment horizontal="distributed" vertical="center"/>
      <protection/>
    </xf>
    <xf numFmtId="0" fontId="16" fillId="0" borderId="70" xfId="61" applyNumberFormat="1" applyFont="1" applyFill="1" applyBorder="1" applyAlignment="1">
      <alignment horizontal="center" vertical="center"/>
      <protection/>
    </xf>
    <xf numFmtId="0" fontId="16" fillId="0" borderId="68" xfId="61" applyFont="1" applyFill="1" applyBorder="1" applyAlignment="1">
      <alignment vertical="center"/>
      <protection/>
    </xf>
    <xf numFmtId="0" fontId="16" fillId="0" borderId="42" xfId="61" applyNumberFormat="1" applyFont="1" applyFill="1" applyBorder="1" applyAlignment="1">
      <alignment horizontal="center" vertical="center"/>
      <protection/>
    </xf>
    <xf numFmtId="0" fontId="4" fillId="0" borderId="71" xfId="61" applyFont="1" applyFill="1" applyBorder="1">
      <alignment vertical="center"/>
      <protection/>
    </xf>
    <xf numFmtId="0" fontId="16" fillId="0" borderId="71" xfId="61" applyNumberFormat="1" applyFont="1" applyFill="1" applyBorder="1" applyAlignment="1">
      <alignment horizontal="center" vertical="center"/>
      <protection/>
    </xf>
    <xf numFmtId="0" fontId="16" fillId="0" borderId="72" xfId="61" applyNumberFormat="1" applyFont="1" applyFill="1" applyBorder="1" applyAlignment="1">
      <alignment horizontal="center" vertical="center"/>
      <protection/>
    </xf>
    <xf numFmtId="0" fontId="16" fillId="0" borderId="68" xfId="61" applyFont="1" applyFill="1" applyBorder="1" applyAlignment="1">
      <alignment horizontal="center" vertical="center"/>
      <protection/>
    </xf>
    <xf numFmtId="0" fontId="16" fillId="0" borderId="73" xfId="61" applyFont="1" applyFill="1" applyBorder="1" applyAlignment="1">
      <alignment horizontal="center" vertical="center" wrapText="1"/>
      <protection/>
    </xf>
    <xf numFmtId="0" fontId="16" fillId="0" borderId="73" xfId="61" applyNumberFormat="1" applyFont="1" applyFill="1" applyBorder="1" applyAlignment="1">
      <alignment horizontal="center" vertical="center"/>
      <protection/>
    </xf>
    <xf numFmtId="0" fontId="16" fillId="0" borderId="46" xfId="61" applyNumberFormat="1" applyFont="1" applyFill="1" applyBorder="1" applyAlignment="1">
      <alignment horizontal="center" vertical="center"/>
      <protection/>
    </xf>
    <xf numFmtId="0" fontId="16" fillId="0" borderId="74" xfId="61" applyFont="1" applyFill="1" applyBorder="1" applyAlignment="1">
      <alignment horizontal="center" vertical="center" wrapText="1"/>
      <protection/>
    </xf>
    <xf numFmtId="0" fontId="16" fillId="0" borderId="74" xfId="61" applyNumberFormat="1" applyFont="1" applyFill="1" applyBorder="1" applyAlignment="1">
      <alignment horizontal="center" vertical="center"/>
      <protection/>
    </xf>
    <xf numFmtId="0" fontId="16" fillId="0" borderId="75" xfId="61" applyNumberFormat="1" applyFont="1" applyFill="1" applyBorder="1" applyAlignment="1">
      <alignment horizontal="center" vertical="center"/>
      <protection/>
    </xf>
    <xf numFmtId="0" fontId="16" fillId="0" borderId="76" xfId="61" applyNumberFormat="1" applyFont="1" applyFill="1" applyBorder="1" applyAlignment="1">
      <alignment horizontal="center" vertical="center"/>
      <protection/>
    </xf>
    <xf numFmtId="0" fontId="4" fillId="0" borderId="77" xfId="61" applyFont="1" applyFill="1" applyBorder="1">
      <alignment vertical="center"/>
      <protection/>
    </xf>
    <xf numFmtId="0" fontId="16" fillId="0" borderId="10" xfId="62" applyFont="1" applyFill="1" applyBorder="1" applyAlignment="1">
      <alignment vertical="center"/>
      <protection/>
    </xf>
    <xf numFmtId="0" fontId="16" fillId="0" borderId="22" xfId="61" applyFont="1" applyFill="1" applyBorder="1">
      <alignment vertical="center"/>
      <protection/>
    </xf>
    <xf numFmtId="0" fontId="16" fillId="0" borderId="10" xfId="61" applyFont="1" applyFill="1" applyBorder="1">
      <alignment vertical="center"/>
      <protection/>
    </xf>
    <xf numFmtId="0" fontId="16" fillId="0" borderId="0" xfId="61" applyFont="1" applyFill="1" applyBorder="1">
      <alignment vertical="center"/>
      <protection/>
    </xf>
    <xf numFmtId="0" fontId="36" fillId="0" borderId="0" xfId="62" applyFont="1" applyFill="1" applyBorder="1" applyAlignment="1">
      <alignment vertical="center"/>
      <protection/>
    </xf>
    <xf numFmtId="184" fontId="36" fillId="0" borderId="0" xfId="61" applyNumberFormat="1" applyFont="1" applyFill="1" applyBorder="1">
      <alignment vertical="center"/>
      <protection/>
    </xf>
    <xf numFmtId="184" fontId="37" fillId="0" borderId="0" xfId="61" applyNumberFormat="1" applyFont="1" applyFill="1" applyBorder="1">
      <alignment vertical="center"/>
      <protection/>
    </xf>
    <xf numFmtId="183" fontId="36" fillId="0" borderId="0" xfId="61" applyNumberFormat="1" applyFont="1" applyFill="1" applyBorder="1">
      <alignment vertical="center"/>
      <protection/>
    </xf>
    <xf numFmtId="0" fontId="38" fillId="0" borderId="0" xfId="62" applyFont="1" applyFill="1" applyBorder="1" applyAlignment="1">
      <alignment vertical="center"/>
      <protection/>
    </xf>
    <xf numFmtId="0" fontId="37" fillId="0" borderId="0" xfId="61" applyFont="1" applyFill="1" applyBorder="1">
      <alignment vertical="center"/>
      <protection/>
    </xf>
    <xf numFmtId="0" fontId="38" fillId="0" borderId="0" xfId="62" applyFont="1" applyFill="1" applyBorder="1" applyAlignment="1">
      <alignment horizontal="left" vertical="center" indent="1"/>
      <protection/>
    </xf>
    <xf numFmtId="184" fontId="38" fillId="0" borderId="0" xfId="61" applyNumberFormat="1" applyFont="1" applyFill="1" applyBorder="1">
      <alignment vertical="center"/>
      <protection/>
    </xf>
    <xf numFmtId="0" fontId="37" fillId="0" borderId="0" xfId="62" applyFont="1" applyFill="1" applyBorder="1" applyAlignment="1">
      <alignment vertical="center"/>
      <protection/>
    </xf>
    <xf numFmtId="0" fontId="38" fillId="0" borderId="0" xfId="61" applyFont="1" applyFill="1" applyBorder="1">
      <alignment vertical="center"/>
      <protection/>
    </xf>
    <xf numFmtId="183" fontId="37" fillId="0" borderId="0" xfId="61" applyNumberFormat="1" applyFont="1" applyFill="1" applyBorder="1">
      <alignment vertical="center"/>
      <protection/>
    </xf>
    <xf numFmtId="0" fontId="38" fillId="0" borderId="18" xfId="62" applyFont="1" applyFill="1" applyBorder="1" applyAlignment="1">
      <alignment horizontal="left" vertical="center" indent="1"/>
      <protection/>
    </xf>
    <xf numFmtId="0" fontId="38" fillId="0" borderId="18" xfId="62" applyFont="1" applyFill="1" applyBorder="1" applyAlignment="1">
      <alignment vertical="center"/>
      <protection/>
    </xf>
    <xf numFmtId="183" fontId="16" fillId="0" borderId="0" xfId="61" applyNumberFormat="1" applyFont="1" applyFill="1" applyBorder="1">
      <alignment vertical="center"/>
      <protection/>
    </xf>
    <xf numFmtId="0" fontId="11" fillId="0" borderId="0" xfId="61" applyFont="1" applyFill="1">
      <alignment vertical="center"/>
      <protection/>
    </xf>
    <xf numFmtId="184" fontId="0" fillId="0" borderId="42" xfId="64" applyNumberFormat="1" applyFont="1" applyFill="1" applyBorder="1" applyAlignment="1">
      <alignment horizontal="right" shrinkToFit="1"/>
      <protection/>
    </xf>
    <xf numFmtId="184" fontId="0" fillId="0" borderId="0" xfId="64" applyNumberFormat="1" applyFont="1" applyFill="1" applyBorder="1" applyAlignment="1">
      <alignment horizontal="right" shrinkToFit="1"/>
      <protection/>
    </xf>
    <xf numFmtId="0" fontId="0" fillId="0" borderId="0" xfId="61" applyFont="1" applyFill="1" applyBorder="1">
      <alignment vertical="center"/>
      <protection/>
    </xf>
    <xf numFmtId="184" fontId="0" fillId="0" borderId="0" xfId="61" applyNumberFormat="1" applyFont="1" applyFill="1" applyBorder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184" fontId="0" fillId="0" borderId="75" xfId="64" applyNumberFormat="1" applyFont="1" applyFill="1" applyBorder="1" applyAlignment="1">
      <alignment horizontal="right" shrinkToFit="1"/>
      <protection/>
    </xf>
    <xf numFmtId="184" fontId="0" fillId="0" borderId="18" xfId="64" applyNumberFormat="1" applyFont="1" applyFill="1" applyBorder="1" applyAlignment="1">
      <alignment horizontal="right" shrinkToFit="1"/>
      <protection/>
    </xf>
    <xf numFmtId="184" fontId="0" fillId="0" borderId="18" xfId="61" applyNumberFormat="1" applyFont="1" applyFill="1" applyBorder="1">
      <alignment vertical="center"/>
      <protection/>
    </xf>
    <xf numFmtId="184" fontId="9" fillId="0" borderId="42" xfId="64" applyNumberFormat="1" applyFont="1" applyFill="1" applyBorder="1" applyAlignment="1">
      <alignment horizontal="right" shrinkToFit="1"/>
      <protection/>
    </xf>
    <xf numFmtId="184" fontId="9" fillId="0" borderId="0" xfId="61" applyNumberFormat="1" applyFont="1" applyFill="1" applyBorder="1" applyAlignment="1">
      <alignment horizontal="right" shrinkToFit="1"/>
      <protection/>
    </xf>
    <xf numFmtId="0" fontId="9" fillId="0" borderId="0" xfId="61" applyFont="1" applyFill="1" applyBorder="1">
      <alignment vertical="center"/>
      <protection/>
    </xf>
    <xf numFmtId="184" fontId="9" fillId="0" borderId="0" xfId="61" applyNumberFormat="1" applyFont="1" applyFill="1" applyBorder="1">
      <alignment vertical="center"/>
      <protection/>
    </xf>
    <xf numFmtId="183" fontId="0" fillId="0" borderId="0" xfId="61" applyNumberFormat="1" applyFont="1" applyFill="1" applyBorder="1">
      <alignment vertical="center"/>
      <protection/>
    </xf>
    <xf numFmtId="41" fontId="0" fillId="0" borderId="0" xfId="64" applyNumberFormat="1" applyFont="1" applyFill="1" applyBorder="1" applyAlignment="1">
      <alignment horizontal="right" shrinkToFit="1"/>
      <protection/>
    </xf>
    <xf numFmtId="49" fontId="0" fillId="0" borderId="0" xfId="64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>
      <alignment vertical="center"/>
      <protection/>
    </xf>
    <xf numFmtId="183" fontId="9" fillId="0" borderId="0" xfId="61" applyNumberFormat="1" applyFont="1" applyFill="1" applyBorder="1">
      <alignment vertical="center"/>
      <protection/>
    </xf>
    <xf numFmtId="41" fontId="9" fillId="0" borderId="0" xfId="64" applyNumberFormat="1" applyFont="1" applyFill="1" applyBorder="1" applyAlignment="1">
      <alignment horizontal="right" shrinkToFit="1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42" xfId="0" applyNumberFormat="1" applyFont="1" applyFill="1" applyBorder="1" applyAlignment="1" applyProtection="1">
      <alignment horizontal="right" vertical="center"/>
      <protection/>
    </xf>
    <xf numFmtId="37" fontId="9" fillId="0" borderId="33" xfId="68" applyNumberFormat="1" applyFont="1" applyFill="1" applyBorder="1" applyAlignment="1" applyProtection="1">
      <alignment vertical="center"/>
      <protection/>
    </xf>
    <xf numFmtId="37" fontId="9" fillId="0" borderId="29" xfId="68" applyNumberFormat="1" applyFont="1" applyFill="1" applyBorder="1" applyAlignment="1" applyProtection="1">
      <alignment vertical="center"/>
      <protection/>
    </xf>
    <xf numFmtId="183" fontId="32" fillId="0" borderId="24" xfId="0" applyNumberFormat="1" applyFont="1" applyFill="1" applyBorder="1" applyAlignment="1" applyProtection="1">
      <alignment vertical="center"/>
      <protection/>
    </xf>
    <xf numFmtId="37" fontId="0" fillId="0" borderId="0" xfId="64" applyNumberFormat="1" applyFont="1" applyFill="1" applyBorder="1" applyAlignment="1">
      <alignment horizontal="right" shrinkToFit="1"/>
      <protection/>
    </xf>
    <xf numFmtId="184" fontId="0" fillId="0" borderId="28" xfId="64" applyNumberFormat="1" applyFont="1" applyFill="1" applyBorder="1" applyAlignment="1">
      <alignment horizontal="right" shrinkToFit="1"/>
      <protection/>
    </xf>
    <xf numFmtId="37" fontId="0" fillId="0" borderId="29" xfId="66" applyNumberFormat="1" applyFont="1" applyFill="1" applyBorder="1" applyAlignment="1" applyProtection="1">
      <alignment vertical="center"/>
      <protection/>
    </xf>
    <xf numFmtId="184" fontId="0" fillId="0" borderId="29" xfId="64" applyNumberFormat="1" applyFont="1" applyFill="1" applyBorder="1" applyAlignment="1">
      <alignment horizontal="right" shrinkToFit="1"/>
      <protection/>
    </xf>
    <xf numFmtId="37" fontId="0" fillId="0" borderId="29" xfId="64" applyNumberFormat="1" applyFont="1" applyFill="1" applyBorder="1" applyAlignment="1">
      <alignment horizontal="right" shrinkToFit="1"/>
      <protection/>
    </xf>
    <xf numFmtId="184" fontId="9" fillId="0" borderId="24" xfId="64" applyNumberFormat="1" applyFont="1" applyFill="1" applyBorder="1" applyAlignment="1">
      <alignment horizontal="right" shrinkToFit="1"/>
      <protection/>
    </xf>
    <xf numFmtId="37" fontId="9" fillId="0" borderId="0" xfId="64" applyNumberFormat="1" applyFont="1" applyFill="1" applyBorder="1" applyAlignment="1">
      <alignment horizontal="right" shrinkToFit="1"/>
      <protection/>
    </xf>
    <xf numFmtId="183" fontId="0" fillId="0" borderId="0" xfId="64" applyNumberFormat="1" applyFont="1" applyFill="1" applyBorder="1" applyAlignment="1">
      <alignment horizontal="right" shrinkToFit="1"/>
      <protection/>
    </xf>
    <xf numFmtId="184" fontId="0" fillId="0" borderId="33" xfId="64" applyNumberFormat="1" applyFont="1" applyFill="1" applyBorder="1" applyAlignment="1">
      <alignment horizontal="right" shrinkToFit="1"/>
      <protection/>
    </xf>
    <xf numFmtId="183" fontId="0" fillId="0" borderId="28" xfId="64" applyNumberFormat="1" applyFont="1" applyFill="1" applyBorder="1" applyAlignment="1">
      <alignment horizontal="right" shrinkToFit="1"/>
      <protection/>
    </xf>
    <xf numFmtId="183" fontId="9" fillId="0" borderId="0" xfId="64" applyNumberFormat="1" applyFont="1" applyFill="1" applyBorder="1" applyAlignment="1">
      <alignment horizontal="right" shrinkToFit="1"/>
      <protection/>
    </xf>
    <xf numFmtId="184" fontId="0" fillId="0" borderId="25" xfId="64" applyNumberFormat="1" applyFont="1" applyFill="1" applyBorder="1" applyAlignment="1">
      <alignment horizontal="right" shrinkToFit="1"/>
      <protection/>
    </xf>
    <xf numFmtId="0" fontId="0" fillId="0" borderId="25" xfId="65" applyFont="1" applyFill="1" applyBorder="1" applyAlignment="1">
      <alignment vertical="center"/>
      <protection/>
    </xf>
    <xf numFmtId="184" fontId="9" fillId="0" borderId="37" xfId="64" applyNumberFormat="1" applyFont="1" applyFill="1" applyBorder="1" applyAlignment="1">
      <alignment horizontal="right" shrinkToFit="1"/>
      <protection/>
    </xf>
    <xf numFmtId="184" fontId="9" fillId="0" borderId="25" xfId="64" applyNumberFormat="1" applyFont="1" applyFill="1" applyBorder="1" applyAlignment="1">
      <alignment horizontal="right" shrinkToFit="1"/>
      <protection/>
    </xf>
    <xf numFmtId="183" fontId="0" fillId="0" borderId="25" xfId="66" applyNumberFormat="1" applyFont="1" applyFill="1" applyBorder="1" applyAlignment="1" applyProtection="1">
      <alignment horizontal="right" vertical="center"/>
      <protection/>
    </xf>
    <xf numFmtId="183" fontId="0" fillId="0" borderId="0" xfId="66" applyNumberFormat="1" applyFont="1" applyFill="1" applyBorder="1" applyAlignment="1" applyProtection="1">
      <alignment horizontal="right" vertical="center"/>
      <protection/>
    </xf>
    <xf numFmtId="183" fontId="0" fillId="0" borderId="25" xfId="66" applyNumberFormat="1" applyFont="1" applyFill="1" applyBorder="1" applyAlignment="1" applyProtection="1">
      <alignment vertical="center"/>
      <protection/>
    </xf>
    <xf numFmtId="183" fontId="0" fillId="0" borderId="0" xfId="65" applyNumberFormat="1" applyFont="1" applyFill="1" applyAlignment="1">
      <alignment vertical="center"/>
      <protection/>
    </xf>
    <xf numFmtId="183" fontId="0" fillId="0" borderId="33" xfId="66" applyNumberFormat="1" applyFont="1" applyFill="1" applyBorder="1" applyAlignment="1" applyProtection="1">
      <alignment horizontal="right" vertical="center"/>
      <protection/>
    </xf>
    <xf numFmtId="183" fontId="0" fillId="0" borderId="28" xfId="66" applyNumberFormat="1" applyFont="1" applyFill="1" applyBorder="1" applyAlignment="1" applyProtection="1">
      <alignment horizontal="right" vertical="center"/>
      <protection/>
    </xf>
    <xf numFmtId="183" fontId="9" fillId="0" borderId="0" xfId="66" applyNumberFormat="1" applyFont="1" applyFill="1" applyBorder="1" applyAlignment="1" applyProtection="1">
      <alignment vertical="center"/>
      <protection/>
    </xf>
    <xf numFmtId="183" fontId="9" fillId="0" borderId="25" xfId="66" applyNumberFormat="1" applyFont="1" applyFill="1" applyBorder="1" applyAlignment="1" applyProtection="1">
      <alignment horizontal="right" vertical="center"/>
      <protection/>
    </xf>
    <xf numFmtId="183" fontId="9" fillId="0" borderId="0" xfId="66" applyNumberFormat="1" applyFont="1" applyFill="1" applyBorder="1" applyAlignment="1" applyProtection="1">
      <alignment horizontal="right" vertical="center"/>
      <protection/>
    </xf>
    <xf numFmtId="183" fontId="9" fillId="0" borderId="25" xfId="66" applyNumberFormat="1" applyFont="1" applyFill="1" applyBorder="1" applyAlignment="1" applyProtection="1">
      <alignment vertical="center"/>
      <protection/>
    </xf>
    <xf numFmtId="37" fontId="0" fillId="0" borderId="42" xfId="64" applyNumberFormat="1" applyFont="1" applyFill="1" applyBorder="1" applyAlignment="1">
      <alignment horizontal="right" shrinkToFit="1"/>
      <protection/>
    </xf>
    <xf numFmtId="37" fontId="0" fillId="0" borderId="0" xfId="64" applyNumberFormat="1" applyFont="1" applyFill="1" applyBorder="1" applyAlignment="1">
      <alignment horizontal="right"/>
      <protection/>
    </xf>
    <xf numFmtId="37" fontId="0" fillId="0" borderId="75" xfId="64" applyNumberFormat="1" applyFont="1" applyFill="1" applyBorder="1" applyAlignment="1">
      <alignment horizontal="right" shrinkToFit="1"/>
      <protection/>
    </xf>
    <xf numFmtId="37" fontId="0" fillId="0" borderId="18" xfId="64" applyNumberFormat="1" applyFont="1" applyFill="1" applyBorder="1" applyAlignment="1">
      <alignment horizontal="right" shrinkToFit="1"/>
      <protection/>
    </xf>
    <xf numFmtId="37" fontId="0" fillId="0" borderId="18" xfId="64" applyNumberFormat="1" applyFont="1" applyFill="1" applyBorder="1" applyAlignment="1">
      <alignment horizontal="right"/>
      <protection/>
    </xf>
    <xf numFmtId="37" fontId="9" fillId="0" borderId="42" xfId="64" applyNumberFormat="1" applyFont="1" applyFill="1" applyBorder="1" applyAlignment="1">
      <alignment horizontal="right" shrinkToFit="1"/>
      <protection/>
    </xf>
    <xf numFmtId="37" fontId="9" fillId="0" borderId="0" xfId="64" applyNumberFormat="1" applyFont="1" applyFill="1" applyBorder="1" applyAlignment="1">
      <alignment horizontal="right"/>
      <protection/>
    </xf>
    <xf numFmtId="37" fontId="0" fillId="0" borderId="0" xfId="65" applyNumberFormat="1" applyFont="1" applyFill="1" applyBorder="1" applyAlignment="1">
      <alignment horizontal="right" vertical="center"/>
      <protection/>
    </xf>
    <xf numFmtId="37" fontId="9" fillId="0" borderId="0" xfId="65" applyNumberFormat="1" applyFont="1" applyFill="1" applyBorder="1" applyAlignment="1">
      <alignment horizontal="right" vertical="center"/>
      <protection/>
    </xf>
    <xf numFmtId="37" fontId="9" fillId="0" borderId="29" xfId="65" applyNumberFormat="1" applyFont="1" applyFill="1" applyBorder="1" applyAlignment="1">
      <alignment horizontal="right" vertical="center"/>
      <protection/>
    </xf>
    <xf numFmtId="37" fontId="9" fillId="0" borderId="0" xfId="65" applyNumberFormat="1" applyFont="1" applyFill="1" applyBorder="1" applyAlignment="1" applyProtection="1">
      <alignment vertical="center"/>
      <protection/>
    </xf>
    <xf numFmtId="37" fontId="9" fillId="0" borderId="29" xfId="64" applyNumberFormat="1" applyFont="1" applyFill="1" applyBorder="1" applyAlignment="1">
      <alignment horizontal="right" shrinkToFit="1"/>
      <protection/>
    </xf>
    <xf numFmtId="0" fontId="9" fillId="0" borderId="28" xfId="65" applyFont="1" applyFill="1" applyBorder="1" applyAlignment="1" applyProtection="1" quotePrefix="1">
      <alignment horizontal="center" vertical="center"/>
      <protection/>
    </xf>
    <xf numFmtId="37" fontId="0" fillId="0" borderId="24" xfId="65" applyNumberFormat="1" applyFont="1" applyFill="1" applyBorder="1" applyAlignment="1">
      <alignment vertical="center"/>
      <protection/>
    </xf>
    <xf numFmtId="37" fontId="0" fillId="0" borderId="0" xfId="65" applyNumberFormat="1" applyFont="1" applyFill="1" applyBorder="1" applyAlignment="1">
      <alignment vertical="center"/>
      <protection/>
    </xf>
    <xf numFmtId="0" fontId="9" fillId="0" borderId="29" xfId="65" applyFont="1" applyFill="1" applyBorder="1" applyAlignment="1" applyProtection="1" quotePrefix="1">
      <alignment horizontal="center" vertical="center"/>
      <protection/>
    </xf>
    <xf numFmtId="0" fontId="9" fillId="0" borderId="30" xfId="65" applyFont="1" applyFill="1" applyBorder="1" applyAlignment="1">
      <alignment vertical="center"/>
      <protection/>
    </xf>
    <xf numFmtId="37" fontId="9" fillId="0" borderId="29" xfId="65" applyNumberFormat="1" applyFont="1" applyFill="1" applyBorder="1" applyAlignment="1">
      <alignment vertical="center"/>
      <protection/>
    </xf>
    <xf numFmtId="0" fontId="9" fillId="0" borderId="29" xfId="65" applyFont="1" applyFill="1" applyBorder="1" applyAlignment="1" applyProtection="1">
      <alignment horizontal="center" vertical="center"/>
      <protection/>
    </xf>
    <xf numFmtId="37" fontId="9" fillId="0" borderId="0" xfId="65" applyNumberFormat="1" applyFont="1" applyFill="1" applyBorder="1" applyAlignment="1">
      <alignment vertical="center"/>
      <protection/>
    </xf>
    <xf numFmtId="37" fontId="0" fillId="0" borderId="37" xfId="65" applyNumberFormat="1" applyFont="1" applyFill="1" applyBorder="1" applyAlignment="1">
      <alignment horizontal="right" vertical="center"/>
      <protection/>
    </xf>
    <xf numFmtId="37" fontId="0" fillId="0" borderId="25" xfId="65" applyNumberFormat="1" applyFont="1" applyFill="1" applyBorder="1" applyAlignment="1" applyProtection="1">
      <alignment vertical="center"/>
      <protection/>
    </xf>
    <xf numFmtId="37" fontId="9" fillId="0" borderId="25" xfId="65" applyNumberFormat="1" applyFont="1" applyFill="1" applyBorder="1" applyAlignment="1">
      <alignment horizontal="right" vertical="center"/>
      <protection/>
    </xf>
    <xf numFmtId="37" fontId="22" fillId="0" borderId="29" xfId="65" applyNumberFormat="1" applyFont="1" applyFill="1" applyBorder="1" applyAlignment="1" applyProtection="1">
      <alignment horizontal="right" vertical="center"/>
      <protection/>
    </xf>
    <xf numFmtId="37" fontId="22" fillId="0" borderId="29" xfId="64" applyNumberFormat="1" applyFont="1" applyBorder="1" applyAlignment="1">
      <alignment horizontal="right" vertical="center" shrinkToFit="1"/>
      <protection/>
    </xf>
    <xf numFmtId="0" fontId="22" fillId="0" borderId="0" xfId="65" applyFont="1" applyFill="1" applyAlignment="1">
      <alignment vertical="center"/>
      <protection/>
    </xf>
    <xf numFmtId="37" fontId="0" fillId="0" borderId="0" xfId="65" applyNumberFormat="1" applyFont="1" applyFill="1" applyAlignment="1">
      <alignment horizontal="right" vertical="center"/>
      <protection/>
    </xf>
    <xf numFmtId="37" fontId="9" fillId="0" borderId="0" xfId="65" applyNumberFormat="1" applyFont="1" applyFill="1" applyAlignment="1">
      <alignment horizontal="right" vertical="center"/>
      <protection/>
    </xf>
    <xf numFmtId="37" fontId="9" fillId="0" borderId="29" xfId="64" applyNumberFormat="1" applyFont="1" applyFill="1" applyBorder="1" applyAlignment="1">
      <alignment horizontal="right" vertical="center" shrinkToFit="1"/>
      <protection/>
    </xf>
    <xf numFmtId="0" fontId="0" fillId="0" borderId="6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63" xfId="65" applyFont="1" applyFill="1" applyBorder="1" applyAlignment="1" applyProtection="1">
      <alignment horizontal="center" vertical="center"/>
      <protection/>
    </xf>
    <xf numFmtId="0" fontId="0" fillId="0" borderId="63" xfId="65" applyFont="1" applyBorder="1" applyAlignment="1">
      <alignment vertical="center"/>
      <protection/>
    </xf>
    <xf numFmtId="0" fontId="0" fillId="0" borderId="60" xfId="65" applyFont="1" applyBorder="1" applyAlignment="1">
      <alignment vertical="center"/>
      <protection/>
    </xf>
    <xf numFmtId="0" fontId="18" fillId="0" borderId="0" xfId="62" applyFont="1" applyBorder="1" applyAlignment="1">
      <alignment horizontal="distributed" vertical="center"/>
      <protection/>
    </xf>
    <xf numFmtId="0" fontId="18" fillId="0" borderId="0" xfId="0" applyFont="1" applyBorder="1" applyAlignment="1">
      <alignment horizontal="distributed" vertical="center"/>
    </xf>
    <xf numFmtId="0" fontId="16" fillId="0" borderId="18" xfId="62" applyFont="1" applyBorder="1" applyAlignment="1">
      <alignment horizontal="distributed" vertical="center"/>
      <protection/>
    </xf>
    <xf numFmtId="0" fontId="4" fillId="0" borderId="18" xfId="0" applyFont="1" applyBorder="1" applyAlignment="1">
      <alignment horizontal="distributed" vertical="center"/>
    </xf>
    <xf numFmtId="0" fontId="15" fillId="0" borderId="0" xfId="62" applyFont="1" applyBorder="1" applyAlignment="1">
      <alignment horizontal="distributed" vertical="center"/>
      <protection/>
    </xf>
    <xf numFmtId="0" fontId="15" fillId="0" borderId="0" xfId="0" applyFont="1" applyBorder="1" applyAlignment="1">
      <alignment horizontal="distributed" vertical="center"/>
    </xf>
    <xf numFmtId="0" fontId="16" fillId="0" borderId="0" xfId="62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0" fillId="0" borderId="0" xfId="65" applyFont="1" applyFill="1" applyBorder="1" applyAlignment="1" applyProtection="1">
      <alignment horizontal="center" vertical="center"/>
      <protection/>
    </xf>
    <xf numFmtId="0" fontId="0" fillId="0" borderId="24" xfId="65" applyFont="1" applyFill="1" applyBorder="1" applyAlignment="1">
      <alignment horizontal="center" vertical="center"/>
      <protection/>
    </xf>
    <xf numFmtId="0" fontId="0" fillId="0" borderId="61" xfId="65" applyFont="1" applyFill="1" applyBorder="1" applyAlignment="1">
      <alignment horizontal="center" vertical="center"/>
      <protection/>
    </xf>
    <xf numFmtId="0" fontId="0" fillId="0" borderId="56" xfId="65" applyFont="1" applyFill="1" applyBorder="1" applyAlignment="1" applyProtection="1">
      <alignment horizontal="center" vertical="center"/>
      <protection/>
    </xf>
    <xf numFmtId="0" fontId="0" fillId="0" borderId="78" xfId="65" applyFont="1" applyBorder="1" applyAlignment="1">
      <alignment horizontal="center" vertical="center"/>
      <protection/>
    </xf>
    <xf numFmtId="0" fontId="0" fillId="0" borderId="27" xfId="65" applyFont="1" applyBorder="1" applyAlignment="1">
      <alignment horizontal="center" vertical="center"/>
      <protection/>
    </xf>
    <xf numFmtId="0" fontId="0" fillId="0" borderId="26" xfId="65" applyFont="1" applyBorder="1" applyAlignment="1">
      <alignment horizontal="center" vertical="center"/>
      <protection/>
    </xf>
    <xf numFmtId="0" fontId="0" fillId="0" borderId="62" xfId="65" applyFont="1" applyFill="1" applyBorder="1" applyAlignment="1" applyProtection="1">
      <alignment horizontal="center" vertical="center"/>
      <protection/>
    </xf>
    <xf numFmtId="0" fontId="0" fillId="0" borderId="63" xfId="65" applyFont="1" applyBorder="1" applyAlignment="1">
      <alignment horizontal="center" vertical="center"/>
      <protection/>
    </xf>
    <xf numFmtId="0" fontId="0" fillId="0" borderId="32" xfId="65" applyFont="1" applyFill="1" applyBorder="1" applyAlignment="1" applyProtection="1">
      <alignment horizontal="center" vertical="center"/>
      <protection/>
    </xf>
    <xf numFmtId="0" fontId="0" fillId="0" borderId="35" xfId="65" applyFont="1" applyBorder="1" applyAlignment="1">
      <alignment horizontal="center" vertical="center"/>
      <protection/>
    </xf>
    <xf numFmtId="0" fontId="0" fillId="0" borderId="79" xfId="65" applyFont="1" applyBorder="1" applyAlignment="1">
      <alignment horizontal="center" vertical="center"/>
      <protection/>
    </xf>
    <xf numFmtId="0" fontId="0" fillId="0" borderId="57" xfId="65" applyFont="1" applyFill="1" applyBorder="1" applyAlignment="1" applyProtection="1">
      <alignment horizontal="center" vertical="center"/>
      <protection/>
    </xf>
    <xf numFmtId="0" fontId="0" fillId="0" borderId="57" xfId="65" applyFont="1" applyBorder="1" applyAlignment="1">
      <alignment vertical="center"/>
      <protection/>
    </xf>
    <xf numFmtId="0" fontId="0" fillId="0" borderId="78" xfId="65" applyFont="1" applyBorder="1" applyAlignment="1">
      <alignment vertical="center"/>
      <protection/>
    </xf>
    <xf numFmtId="0" fontId="0" fillId="0" borderId="28" xfId="65" applyFont="1" applyBorder="1" applyAlignment="1">
      <alignment vertical="center"/>
      <protection/>
    </xf>
    <xf numFmtId="0" fontId="0" fillId="0" borderId="26" xfId="65" applyFont="1" applyBorder="1" applyAlignment="1">
      <alignment vertical="center"/>
      <protection/>
    </xf>
    <xf numFmtId="0" fontId="7" fillId="0" borderId="80" xfId="0" applyNumberFormat="1" applyFont="1" applyFill="1" applyBorder="1" applyAlignment="1">
      <alignment horizontal="center" vertical="center"/>
    </xf>
    <xf numFmtId="0" fontId="7" fillId="0" borderId="81" xfId="0" applyNumberFormat="1" applyFont="1" applyFill="1" applyBorder="1" applyAlignment="1">
      <alignment horizontal="center" vertical="center"/>
    </xf>
    <xf numFmtId="0" fontId="7" fillId="0" borderId="80" xfId="0" applyNumberFormat="1" applyFont="1" applyFill="1" applyBorder="1" applyAlignment="1">
      <alignment horizontal="center" vertical="center" wrapText="1"/>
    </xf>
    <xf numFmtId="0" fontId="7" fillId="0" borderId="8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65" applyFont="1" applyFill="1" applyBorder="1" applyAlignment="1" applyProtection="1">
      <alignment horizontal="center" vertical="center"/>
      <protection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82" xfId="0" applyNumberFormat="1" applyFont="1" applyFill="1" applyBorder="1" applyAlignment="1">
      <alignment horizontal="center" vertical="center" wrapText="1"/>
    </xf>
    <xf numFmtId="0" fontId="7" fillId="0" borderId="83" xfId="0" applyNumberFormat="1" applyFont="1" applyFill="1" applyBorder="1" applyAlignment="1">
      <alignment horizontal="center" vertical="center" wrapText="1"/>
    </xf>
    <xf numFmtId="0" fontId="0" fillId="0" borderId="63" xfId="65" applyFont="1" applyFill="1" applyBorder="1" applyAlignment="1" applyProtection="1">
      <alignment horizontal="center" vertical="center"/>
      <protection/>
    </xf>
    <xf numFmtId="0" fontId="0" fillId="0" borderId="63" xfId="65" applyFont="1" applyBorder="1" applyAlignment="1">
      <alignment vertical="center"/>
      <protection/>
    </xf>
    <xf numFmtId="0" fontId="0" fillId="0" borderId="60" xfId="65" applyFont="1" applyBorder="1" applyAlignment="1">
      <alignment vertical="center"/>
      <protection/>
    </xf>
    <xf numFmtId="0" fontId="7" fillId="0" borderId="84" xfId="0" applyNumberFormat="1" applyFont="1" applyFill="1" applyBorder="1" applyAlignment="1">
      <alignment horizontal="center" vertical="center"/>
    </xf>
    <xf numFmtId="0" fontId="7" fillId="0" borderId="84" xfId="0" applyNumberFormat="1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7" fontId="0" fillId="0" borderId="62" xfId="65" applyNumberFormat="1" applyFont="1" applyFill="1" applyBorder="1" applyAlignment="1" applyProtection="1">
      <alignment horizontal="center" vertical="center"/>
      <protection/>
    </xf>
    <xf numFmtId="0" fontId="0" fillId="0" borderId="63" xfId="65" applyFont="1" applyBorder="1" applyAlignment="1">
      <alignment horizontal="center" vertical="center"/>
      <protection/>
    </xf>
    <xf numFmtId="0" fontId="0" fillId="0" borderId="65" xfId="65" applyFont="1" applyFill="1" applyBorder="1" applyAlignment="1" applyProtection="1">
      <alignment horizontal="center" vertical="center"/>
      <protection/>
    </xf>
    <xf numFmtId="0" fontId="0" fillId="0" borderId="55" xfId="65" applyFont="1" applyBorder="1" applyAlignment="1">
      <alignment vertical="center"/>
      <protection/>
    </xf>
    <xf numFmtId="0" fontId="0" fillId="0" borderId="32" xfId="65" applyFont="1" applyFill="1" applyBorder="1" applyAlignment="1" applyProtection="1">
      <alignment horizontal="center" vertical="center"/>
      <protection/>
    </xf>
    <xf numFmtId="0" fontId="0" fillId="0" borderId="79" xfId="65" applyFont="1" applyBorder="1" applyAlignment="1">
      <alignment vertical="center"/>
      <protection/>
    </xf>
    <xf numFmtId="49" fontId="7" fillId="0" borderId="10" xfId="62" applyNumberFormat="1" applyFont="1" applyBorder="1" applyAlignment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65" applyFont="1" applyFill="1" applyBorder="1" applyAlignment="1" applyProtection="1">
      <alignment horizontal="center" vertical="center"/>
      <protection/>
    </xf>
    <xf numFmtId="0" fontId="0" fillId="0" borderId="62" xfId="65" applyFont="1" applyFill="1" applyBorder="1" applyAlignment="1" applyProtection="1">
      <alignment horizontal="center" vertical="center"/>
      <protection/>
    </xf>
    <xf numFmtId="0" fontId="0" fillId="0" borderId="60" xfId="65" applyFont="1" applyFill="1" applyBorder="1" applyAlignment="1" applyProtection="1">
      <alignment horizontal="center" vertical="center"/>
      <protection/>
    </xf>
    <xf numFmtId="0" fontId="19" fillId="0" borderId="0" xfId="66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0" fillId="0" borderId="0" xfId="66" applyFont="1" applyFill="1" applyAlignment="1">
      <alignment horizontal="distributed" vertical="center"/>
      <protection/>
    </xf>
    <xf numFmtId="0" fontId="0" fillId="0" borderId="57" xfId="65" applyFont="1" applyFill="1" applyBorder="1" applyAlignment="1" applyProtection="1">
      <alignment horizontal="distributed" vertical="center"/>
      <protection/>
    </xf>
    <xf numFmtId="0" fontId="0" fillId="0" borderId="78" xfId="65" applyFont="1" applyFill="1" applyBorder="1" applyAlignment="1" applyProtection="1">
      <alignment horizontal="distributed" vertical="center"/>
      <protection/>
    </xf>
    <xf numFmtId="0" fontId="0" fillId="0" borderId="0" xfId="65" applyFont="1" applyFill="1" applyAlignment="1">
      <alignment horizontal="distributed" vertical="center"/>
      <protection/>
    </xf>
    <xf numFmtId="0" fontId="0" fillId="0" borderId="23" xfId="65" applyFont="1" applyFill="1" applyBorder="1" applyAlignment="1">
      <alignment horizontal="distributed" vertical="center"/>
      <protection/>
    </xf>
    <xf numFmtId="0" fontId="0" fillId="0" borderId="28" xfId="65" applyFont="1" applyFill="1" applyBorder="1" applyAlignment="1">
      <alignment horizontal="distributed" vertical="center"/>
      <protection/>
    </xf>
    <xf numFmtId="0" fontId="0" fillId="0" borderId="26" xfId="65" applyFont="1" applyFill="1" applyBorder="1" applyAlignment="1">
      <alignment horizontal="distributed" vertical="center"/>
      <protection/>
    </xf>
    <xf numFmtId="0" fontId="0" fillId="0" borderId="85" xfId="65" applyFont="1" applyFill="1" applyBorder="1" applyAlignment="1" applyProtection="1">
      <alignment horizontal="center" vertical="center"/>
      <protection/>
    </xf>
    <xf numFmtId="0" fontId="0" fillId="0" borderId="31" xfId="65" applyFont="1" applyFill="1" applyBorder="1" applyAlignment="1">
      <alignment horizontal="center" vertical="center"/>
      <protection/>
    </xf>
    <xf numFmtId="0" fontId="0" fillId="0" borderId="55" xfId="65" applyFont="1" applyFill="1" applyBorder="1" applyAlignment="1">
      <alignment horizontal="center" vertical="center"/>
      <protection/>
    </xf>
    <xf numFmtId="0" fontId="0" fillId="0" borderId="63" xfId="65" applyFont="1" applyFill="1" applyBorder="1" applyAlignment="1">
      <alignment horizontal="center" vertical="center"/>
      <protection/>
    </xf>
    <xf numFmtId="0" fontId="0" fillId="0" borderId="60" xfId="65" applyFont="1" applyFill="1" applyBorder="1" applyAlignment="1">
      <alignment horizontal="center" vertical="center"/>
      <protection/>
    </xf>
    <xf numFmtId="0" fontId="0" fillId="0" borderId="25" xfId="65" applyFont="1" applyFill="1" applyBorder="1" applyAlignment="1">
      <alignment horizontal="center" vertical="center"/>
      <protection/>
    </xf>
    <xf numFmtId="0" fontId="0" fillId="0" borderId="27" xfId="65" applyFont="1" applyFill="1" applyBorder="1" applyAlignment="1">
      <alignment horizontal="center" vertical="center"/>
      <protection/>
    </xf>
    <xf numFmtId="0" fontId="0" fillId="0" borderId="57" xfId="66" applyFont="1" applyFill="1" applyBorder="1" applyAlignment="1" applyProtection="1">
      <alignment horizontal="center" vertical="center"/>
      <protection/>
    </xf>
    <xf numFmtId="0" fontId="0" fillId="0" borderId="78" xfId="66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center" vertical="center"/>
      <protection/>
    </xf>
    <xf numFmtId="0" fontId="0" fillId="0" borderId="23" xfId="66" applyFont="1" applyFill="1" applyBorder="1" applyAlignment="1" applyProtection="1">
      <alignment horizontal="center" vertical="center"/>
      <protection/>
    </xf>
    <xf numFmtId="0" fontId="0" fillId="0" borderId="28" xfId="66" applyFont="1" applyFill="1" applyBorder="1" applyAlignment="1" applyProtection="1">
      <alignment horizontal="center" vertical="center"/>
      <protection/>
    </xf>
    <xf numFmtId="0" fontId="0" fillId="0" borderId="26" xfId="66" applyFont="1" applyFill="1" applyBorder="1" applyAlignment="1" applyProtection="1">
      <alignment horizontal="center" vertical="center"/>
      <protection/>
    </xf>
    <xf numFmtId="0" fontId="0" fillId="0" borderId="85" xfId="66" applyFont="1" applyFill="1" applyBorder="1" applyAlignment="1" applyProtection="1">
      <alignment horizontal="center" vertical="center"/>
      <protection/>
    </xf>
    <xf numFmtId="0" fontId="0" fillId="0" borderId="31" xfId="66" applyFont="1" applyFill="1" applyBorder="1" applyAlignment="1" applyProtection="1">
      <alignment horizontal="center" vertical="center"/>
      <protection/>
    </xf>
    <xf numFmtId="0" fontId="0" fillId="0" borderId="55" xfId="66" applyFont="1" applyFill="1" applyBorder="1" applyAlignment="1" applyProtection="1">
      <alignment horizontal="center" vertical="center"/>
      <protection/>
    </xf>
    <xf numFmtId="0" fontId="0" fillId="0" borderId="86" xfId="66" applyFont="1" applyFill="1" applyBorder="1" applyAlignment="1" applyProtection="1">
      <alignment horizontal="center" vertical="center"/>
      <protection/>
    </xf>
    <xf numFmtId="0" fontId="0" fillId="0" borderId="87" xfId="66" applyFont="1" applyFill="1" applyBorder="1" applyAlignment="1" applyProtection="1">
      <alignment horizontal="center" vertical="center"/>
      <protection/>
    </xf>
    <xf numFmtId="0" fontId="9" fillId="0" borderId="24" xfId="66" applyFont="1" applyFill="1" applyBorder="1" applyAlignment="1" applyProtection="1">
      <alignment horizontal="distributed" vertical="center"/>
      <protection/>
    </xf>
    <xf numFmtId="0" fontId="9" fillId="0" borderId="61" xfId="66" applyFont="1" applyFill="1" applyBorder="1" applyAlignment="1" applyProtection="1">
      <alignment horizontal="distributed" vertical="center"/>
      <protection/>
    </xf>
    <xf numFmtId="0" fontId="9" fillId="0" borderId="0" xfId="65" applyFont="1" applyFill="1" applyBorder="1" applyAlignment="1" applyProtection="1">
      <alignment horizontal="distributed" vertical="center"/>
      <protection/>
    </xf>
    <xf numFmtId="0" fontId="9" fillId="0" borderId="23" xfId="65" applyFont="1" applyFill="1" applyBorder="1" applyAlignment="1" applyProtection="1">
      <alignment horizontal="distributed" vertical="center"/>
      <protection/>
    </xf>
    <xf numFmtId="0" fontId="9" fillId="0" borderId="0" xfId="66" applyFont="1" applyFill="1" applyBorder="1" applyAlignment="1" applyProtection="1">
      <alignment horizontal="distributed" vertical="center"/>
      <protection/>
    </xf>
    <xf numFmtId="0" fontId="9" fillId="0" borderId="23" xfId="66" applyFont="1" applyFill="1" applyBorder="1" applyAlignment="1" applyProtection="1">
      <alignment horizontal="distributed" vertical="center"/>
      <protection/>
    </xf>
    <xf numFmtId="0" fontId="0" fillId="0" borderId="65" xfId="65" applyFont="1" applyFill="1" applyBorder="1" applyAlignment="1">
      <alignment horizontal="center" vertical="center"/>
      <protection/>
    </xf>
    <xf numFmtId="0" fontId="0" fillId="0" borderId="65" xfId="65" applyFont="1" applyFill="1" applyBorder="1" applyAlignment="1" applyProtection="1">
      <alignment horizontal="center" vertical="center"/>
      <protection/>
    </xf>
    <xf numFmtId="0" fontId="0" fillId="0" borderId="79" xfId="65" applyFont="1" applyFill="1" applyBorder="1" applyAlignment="1" applyProtection="1">
      <alignment horizontal="center" vertical="center"/>
      <protection/>
    </xf>
    <xf numFmtId="0" fontId="0" fillId="0" borderId="35" xfId="65" applyFont="1" applyFill="1" applyBorder="1" applyAlignment="1" applyProtection="1">
      <alignment horizontal="center" vertical="center"/>
      <protection/>
    </xf>
    <xf numFmtId="0" fontId="9" fillId="0" borderId="24" xfId="65" applyFont="1" applyFill="1" applyBorder="1" applyAlignment="1" applyProtection="1">
      <alignment horizontal="distributed" vertical="center"/>
      <protection/>
    </xf>
    <xf numFmtId="0" fontId="9" fillId="0" borderId="61" xfId="65" applyFont="1" applyFill="1" applyBorder="1" applyAlignment="1" applyProtection="1">
      <alignment horizontal="distributed" vertical="center"/>
      <protection/>
    </xf>
    <xf numFmtId="0" fontId="7" fillId="33" borderId="0" xfId="66" applyFont="1" applyFill="1" applyBorder="1" applyAlignment="1">
      <alignment horizontal="left" vertical="top" wrapText="1"/>
      <protection/>
    </xf>
    <xf numFmtId="0" fontId="19" fillId="0" borderId="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distributed" vertical="center"/>
      <protection/>
    </xf>
    <xf numFmtId="0" fontId="0" fillId="0" borderId="23" xfId="67" applyFont="1" applyBorder="1" applyAlignment="1">
      <alignment horizontal="distributed" vertical="center"/>
      <protection/>
    </xf>
    <xf numFmtId="0" fontId="0" fillId="0" borderId="23" xfId="67" applyFont="1" applyBorder="1" applyAlignment="1">
      <alignment vertical="center"/>
      <protection/>
    </xf>
    <xf numFmtId="0" fontId="0" fillId="0" borderId="88" xfId="67" applyFont="1" applyFill="1" applyBorder="1" applyAlignment="1">
      <alignment horizontal="center" vertical="center"/>
      <protection/>
    </xf>
    <xf numFmtId="0" fontId="0" fillId="0" borderId="89" xfId="67" applyFont="1" applyFill="1" applyBorder="1" applyAlignment="1">
      <alignment horizontal="center" vertical="center"/>
      <protection/>
    </xf>
    <xf numFmtId="0" fontId="0" fillId="0" borderId="90" xfId="67" applyFont="1" applyFill="1" applyBorder="1" applyAlignment="1" applyProtection="1">
      <alignment horizontal="center" vertical="center"/>
      <protection/>
    </xf>
    <xf numFmtId="0" fontId="0" fillId="0" borderId="91" xfId="67" applyFont="1" applyFill="1" applyBorder="1" applyAlignment="1" applyProtection="1">
      <alignment horizontal="center" vertical="center"/>
      <protection/>
    </xf>
    <xf numFmtId="0" fontId="0" fillId="0" borderId="91" xfId="67" applyFont="1" applyFill="1" applyBorder="1" applyAlignment="1" applyProtection="1">
      <alignment horizontal="center" vertical="center" wrapText="1"/>
      <protection/>
    </xf>
    <xf numFmtId="0" fontId="0" fillId="0" borderId="90" xfId="67" applyFont="1" applyFill="1" applyBorder="1" applyAlignment="1" applyProtection="1">
      <alignment horizontal="center" vertical="center" wrapText="1"/>
      <protection/>
    </xf>
    <xf numFmtId="0" fontId="11" fillId="0" borderId="91" xfId="67" applyFont="1" applyFill="1" applyBorder="1" applyAlignment="1" applyProtection="1">
      <alignment horizontal="center" vertical="center" wrapText="1"/>
      <protection/>
    </xf>
    <xf numFmtId="0" fontId="11" fillId="0" borderId="90" xfId="67" applyFont="1" applyFill="1" applyBorder="1" applyAlignment="1" applyProtection="1">
      <alignment horizontal="center" vertical="center" wrapText="1"/>
      <protection/>
    </xf>
    <xf numFmtId="0" fontId="0" fillId="0" borderId="91" xfId="67" applyFont="1" applyFill="1" applyBorder="1" applyAlignment="1" applyProtection="1">
      <alignment horizontal="center" vertical="center" wrapText="1"/>
      <protection/>
    </xf>
    <xf numFmtId="0" fontId="0" fillId="0" borderId="57" xfId="66" applyFont="1" applyFill="1" applyBorder="1" applyAlignment="1" applyProtection="1">
      <alignment horizontal="distributed" vertical="center"/>
      <protection/>
    </xf>
    <xf numFmtId="0" fontId="0" fillId="0" borderId="78" xfId="66" applyFont="1" applyFill="1" applyBorder="1" applyAlignment="1" applyProtection="1">
      <alignment horizontal="distributed" vertical="center"/>
      <protection/>
    </xf>
    <xf numFmtId="0" fontId="0" fillId="0" borderId="0" xfId="66" applyFont="1" applyFill="1" applyBorder="1" applyAlignment="1">
      <alignment horizontal="distributed" vertical="center"/>
      <protection/>
    </xf>
    <xf numFmtId="0" fontId="0" fillId="0" borderId="23" xfId="66" applyFont="1" applyFill="1" applyBorder="1" applyAlignment="1">
      <alignment horizontal="distributed" vertical="center"/>
      <protection/>
    </xf>
    <xf numFmtId="0" fontId="0" fillId="0" borderId="0" xfId="66" applyFont="1" applyAlignment="1">
      <alignment horizontal="distributed" vertical="center"/>
      <protection/>
    </xf>
    <xf numFmtId="0" fontId="0" fillId="0" borderId="23" xfId="66" applyFont="1" applyBorder="1" applyAlignment="1">
      <alignment horizontal="distributed" vertical="center"/>
      <protection/>
    </xf>
    <xf numFmtId="0" fontId="0" fillId="0" borderId="28" xfId="66" applyFont="1" applyBorder="1" applyAlignment="1">
      <alignment horizontal="distributed" vertical="center"/>
      <protection/>
    </xf>
    <xf numFmtId="0" fontId="0" fillId="0" borderId="26" xfId="66" applyFont="1" applyBorder="1" applyAlignment="1">
      <alignment horizontal="distributed" vertical="center"/>
      <protection/>
    </xf>
    <xf numFmtId="0" fontId="0" fillId="0" borderId="62" xfId="66" applyFont="1" applyFill="1" applyBorder="1" applyAlignment="1" applyProtection="1">
      <alignment horizontal="center" vertical="center"/>
      <protection/>
    </xf>
    <xf numFmtId="0" fontId="0" fillId="0" borderId="63" xfId="66" applyFont="1" applyBorder="1" applyAlignment="1">
      <alignment horizontal="center" vertical="center"/>
      <protection/>
    </xf>
    <xf numFmtId="0" fontId="0" fillId="0" borderId="92" xfId="67" applyFont="1" applyFill="1" applyBorder="1" applyAlignment="1" applyProtection="1">
      <alignment horizontal="center" vertical="center"/>
      <protection/>
    </xf>
    <xf numFmtId="0" fontId="0" fillId="0" borderId="91" xfId="67" applyFont="1" applyFill="1" applyBorder="1" applyAlignment="1" applyProtection="1">
      <alignment horizontal="center" vertical="center"/>
      <protection/>
    </xf>
    <xf numFmtId="0" fontId="0" fillId="0" borderId="93" xfId="67" applyFont="1" applyFill="1" applyBorder="1" applyAlignment="1" applyProtection="1">
      <alignment horizontal="center" vertical="center"/>
      <protection/>
    </xf>
    <xf numFmtId="0" fontId="0" fillId="0" borderId="90" xfId="67" applyFont="1" applyFill="1" applyBorder="1" applyAlignment="1" applyProtection="1">
      <alignment horizontal="center" vertical="center"/>
      <protection/>
    </xf>
    <xf numFmtId="0" fontId="0" fillId="0" borderId="31" xfId="66" applyFont="1" applyFill="1" applyBorder="1" applyAlignment="1" applyProtection="1">
      <alignment horizontal="center" vertical="center"/>
      <protection/>
    </xf>
    <xf numFmtId="0" fontId="0" fillId="0" borderId="31" xfId="66" applyFont="1" applyBorder="1" applyAlignment="1">
      <alignment vertical="center"/>
      <protection/>
    </xf>
    <xf numFmtId="0" fontId="0" fillId="0" borderId="55" xfId="66" applyFont="1" applyBorder="1" applyAlignment="1">
      <alignment vertical="center"/>
      <protection/>
    </xf>
    <xf numFmtId="0" fontId="0" fillId="0" borderId="25" xfId="66" applyFont="1" applyFill="1" applyBorder="1" applyAlignment="1" applyProtection="1">
      <alignment horizontal="center" vertical="center" shrinkToFit="1"/>
      <protection/>
    </xf>
    <xf numFmtId="0" fontId="0" fillId="0" borderId="0" xfId="66" applyFont="1" applyBorder="1" applyAlignment="1">
      <alignment horizontal="center" vertical="center" shrinkToFit="1"/>
      <protection/>
    </xf>
    <xf numFmtId="0" fontId="0" fillId="0" borderId="0" xfId="66" applyFont="1" applyAlignment="1">
      <alignment horizontal="center" vertical="center"/>
      <protection/>
    </xf>
    <xf numFmtId="0" fontId="0" fillId="0" borderId="79" xfId="66" applyFont="1" applyFill="1" applyBorder="1" applyAlignment="1" applyProtection="1">
      <alignment horizontal="center" vertical="center"/>
      <protection/>
    </xf>
    <xf numFmtId="0" fontId="0" fillId="0" borderId="79" xfId="66" applyFont="1" applyBorder="1" applyAlignment="1">
      <alignment vertical="center"/>
      <protection/>
    </xf>
    <xf numFmtId="0" fontId="0" fillId="0" borderId="32" xfId="66" applyFont="1" applyFill="1" applyBorder="1" applyAlignment="1" applyProtection="1">
      <alignment horizontal="center" vertical="center"/>
      <protection/>
    </xf>
    <xf numFmtId="0" fontId="0" fillId="0" borderId="32" xfId="66" applyFont="1" applyBorder="1" applyAlignment="1">
      <alignment vertical="center"/>
      <protection/>
    </xf>
    <xf numFmtId="0" fontId="0" fillId="0" borderId="36" xfId="66" applyFont="1" applyFill="1" applyBorder="1" applyAlignment="1" applyProtection="1">
      <alignment horizontal="center" vertical="center"/>
      <protection/>
    </xf>
    <xf numFmtId="0" fontId="0" fillId="0" borderId="36" xfId="66" applyFont="1" applyBorder="1" applyAlignment="1">
      <alignment vertical="center"/>
      <protection/>
    </xf>
    <xf numFmtId="0" fontId="0" fillId="0" borderId="94" xfId="66" applyFont="1" applyFill="1" applyBorder="1" applyAlignment="1" applyProtection="1">
      <alignment horizontal="distributed" vertical="center"/>
      <protection/>
    </xf>
    <xf numFmtId="0" fontId="0" fillId="0" borderId="95" xfId="66" applyFont="1" applyBorder="1" applyAlignment="1">
      <alignment horizontal="distributed" vertical="center"/>
      <protection/>
    </xf>
    <xf numFmtId="0" fontId="16" fillId="0" borderId="70" xfId="61" applyNumberFormat="1" applyFont="1" applyFill="1" applyBorder="1" applyAlignment="1">
      <alignment horizontal="center" vertical="center"/>
      <protection/>
    </xf>
    <xf numFmtId="0" fontId="16" fillId="0" borderId="34" xfId="61" applyNumberFormat="1" applyFont="1" applyFill="1" applyBorder="1" applyAlignment="1">
      <alignment horizontal="center" vertical="center"/>
      <protection/>
    </xf>
    <xf numFmtId="0" fontId="16" fillId="0" borderId="96" xfId="61" applyNumberFormat="1" applyFont="1" applyFill="1" applyBorder="1" applyAlignment="1">
      <alignment horizontal="center" vertical="center"/>
      <protection/>
    </xf>
    <xf numFmtId="0" fontId="16" fillId="0" borderId="29" xfId="61" applyNumberFormat="1" applyFont="1" applyFill="1" applyBorder="1" applyAlignment="1">
      <alignment horizontal="center" vertical="center"/>
      <protection/>
    </xf>
    <xf numFmtId="0" fontId="16" fillId="0" borderId="71" xfId="61" applyNumberFormat="1" applyFont="1" applyFill="1" applyBorder="1" applyAlignment="1">
      <alignment horizontal="center" vertical="center" wrapText="1"/>
      <protection/>
    </xf>
    <xf numFmtId="0" fontId="16" fillId="0" borderId="73" xfId="61" applyNumberFormat="1" applyFont="1" applyFill="1" applyBorder="1" applyAlignment="1">
      <alignment horizontal="center" vertical="center" wrapText="1"/>
      <protection/>
    </xf>
    <xf numFmtId="0" fontId="16" fillId="0" borderId="74" xfId="61" applyNumberFormat="1" applyFont="1" applyFill="1" applyBorder="1" applyAlignment="1">
      <alignment horizontal="center" vertical="center" wrapText="1"/>
      <protection/>
    </xf>
    <xf numFmtId="0" fontId="16" fillId="0" borderId="22" xfId="70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42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96" xfId="61" applyFont="1" applyFill="1" applyBorder="1" applyAlignment="1">
      <alignment vertical="center"/>
      <protection/>
    </xf>
    <xf numFmtId="0" fontId="4" fillId="0" borderId="29" xfId="61" applyFont="1" applyFill="1" applyBorder="1" applyAlignment="1">
      <alignment vertical="center"/>
      <protection/>
    </xf>
    <xf numFmtId="0" fontId="16" fillId="0" borderId="42" xfId="61" applyNumberFormat="1" applyFont="1" applyFill="1" applyBorder="1" applyAlignment="1">
      <alignment horizontal="center" vertical="center"/>
      <protection/>
    </xf>
    <xf numFmtId="0" fontId="16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Alignment="1">
      <alignment vertical="center"/>
      <protection/>
    </xf>
    <xf numFmtId="0" fontId="16" fillId="0" borderId="89" xfId="70" applyNumberFormat="1" applyFont="1" applyFill="1" applyBorder="1" applyAlignment="1">
      <alignment horizontal="center" vertical="center"/>
      <protection/>
    </xf>
    <xf numFmtId="0" fontId="4" fillId="0" borderId="69" xfId="61" applyFont="1" applyFill="1" applyBorder="1" applyAlignment="1">
      <alignment horizontal="center" vertical="center"/>
      <protection/>
    </xf>
    <xf numFmtId="0" fontId="4" fillId="0" borderId="69" xfId="61" applyFont="1" applyFill="1" applyBorder="1" applyAlignment="1">
      <alignment vertical="center"/>
      <protection/>
    </xf>
    <xf numFmtId="0" fontId="4" fillId="0" borderId="93" xfId="61" applyFont="1" applyFill="1" applyBorder="1" applyAlignment="1">
      <alignment vertical="center"/>
      <protection/>
    </xf>
    <xf numFmtId="0" fontId="16" fillId="0" borderId="71" xfId="61" applyNumberFormat="1" applyFont="1" applyFill="1" applyBorder="1" applyAlignment="1">
      <alignment horizontal="left" vertical="center" wrapText="1"/>
      <protection/>
    </xf>
    <xf numFmtId="0" fontId="16" fillId="0" borderId="73" xfId="61" applyNumberFormat="1" applyFont="1" applyFill="1" applyBorder="1" applyAlignment="1">
      <alignment horizontal="left" vertical="center" wrapText="1"/>
      <protection/>
    </xf>
    <xf numFmtId="0" fontId="16" fillId="0" borderId="74" xfId="61" applyNumberFormat="1" applyFont="1" applyFill="1" applyBorder="1" applyAlignment="1">
      <alignment horizontal="left" vertical="center" wrapText="1"/>
      <protection/>
    </xf>
    <xf numFmtId="0" fontId="19" fillId="33" borderId="0" xfId="70" applyNumberFormat="1" applyFont="1" applyFill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16" fillId="0" borderId="22" xfId="61" applyNumberFormat="1" applyFont="1" applyFill="1" applyBorder="1" applyAlignment="1">
      <alignment horizontal="center" vertical="center" wrapText="1"/>
      <protection/>
    </xf>
    <xf numFmtId="0" fontId="16" fillId="0" borderId="70" xfId="61" applyNumberFormat="1" applyFont="1" applyFill="1" applyBorder="1" applyAlignment="1">
      <alignment horizontal="center" vertical="center" wrapText="1"/>
      <protection/>
    </xf>
    <xf numFmtId="0" fontId="4" fillId="0" borderId="34" xfId="61" applyFont="1" applyFill="1" applyBorder="1" applyAlignment="1">
      <alignment vertical="center"/>
      <protection/>
    </xf>
    <xf numFmtId="0" fontId="4" fillId="0" borderId="72" xfId="61" applyFont="1" applyFill="1" applyBorder="1" applyAlignment="1">
      <alignment vertical="center"/>
      <protection/>
    </xf>
    <xf numFmtId="0" fontId="4" fillId="0" borderId="97" xfId="61" applyFont="1" applyFill="1" applyBorder="1" applyAlignment="1">
      <alignment vertical="center"/>
      <protection/>
    </xf>
    <xf numFmtId="49" fontId="16" fillId="0" borderId="10" xfId="62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vertical="center"/>
      <protection/>
    </xf>
    <xf numFmtId="0" fontId="11" fillId="0" borderId="0" xfId="61" applyNumberFormat="1" applyFont="1" applyFill="1" applyAlignment="1">
      <alignment horizontal="left" vertical="center" shrinkToFit="1"/>
      <protection/>
    </xf>
    <xf numFmtId="0" fontId="4" fillId="0" borderId="0" xfId="61" applyFont="1" applyFill="1">
      <alignment vertical="center"/>
      <protection/>
    </xf>
    <xf numFmtId="0" fontId="11" fillId="0" borderId="0" xfId="61" applyNumberFormat="1" applyFont="1" applyFill="1" applyBorder="1" applyAlignment="1">
      <alignment horizontal="left" vertical="center"/>
      <protection/>
    </xf>
    <xf numFmtId="0" fontId="4" fillId="0" borderId="18" xfId="61" applyFont="1" applyFill="1" applyBorder="1" applyAlignment="1">
      <alignment horizontal="left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>
      <alignment horizontal="distributed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38" fontId="32" fillId="0" borderId="43" xfId="0" applyNumberFormat="1" applyFont="1" applyFill="1" applyBorder="1" applyAlignment="1" applyProtection="1">
      <alignment horizontal="distributed" vertical="center"/>
      <protection/>
    </xf>
    <xf numFmtId="38" fontId="32" fillId="0" borderId="38" xfId="0" applyNumberFormat="1" applyFont="1" applyFill="1" applyBorder="1" applyAlignment="1" applyProtection="1">
      <alignment horizontal="distributed" vertical="center"/>
      <protection/>
    </xf>
    <xf numFmtId="38" fontId="32" fillId="0" borderId="98" xfId="0" applyNumberFormat="1" applyFont="1" applyFill="1" applyBorder="1" applyAlignment="1" applyProtection="1">
      <alignment horizontal="distributed" vertical="center"/>
      <protection/>
    </xf>
    <xf numFmtId="38" fontId="32" fillId="0" borderId="99" xfId="0" applyNumberFormat="1" applyFont="1" applyFill="1" applyBorder="1" applyAlignment="1" applyProtection="1">
      <alignment horizontal="distributed" vertical="center"/>
      <protection/>
    </xf>
    <xf numFmtId="38" fontId="32" fillId="0" borderId="100" xfId="0" applyNumberFormat="1" applyFont="1" applyFill="1" applyBorder="1" applyAlignment="1">
      <alignment horizontal="distributed" vertical="center"/>
    </xf>
    <xf numFmtId="38" fontId="32" fillId="0" borderId="38" xfId="0" applyNumberFormat="1" applyFont="1" applyFill="1" applyBorder="1" applyAlignment="1">
      <alignment horizontal="distributed" vertical="center"/>
    </xf>
    <xf numFmtId="0" fontId="32" fillId="0" borderId="98" xfId="0" applyFont="1" applyBorder="1" applyAlignment="1">
      <alignment horizontal="distributed" vertical="center"/>
    </xf>
    <xf numFmtId="38" fontId="32" fillId="0" borderId="98" xfId="0" applyNumberFormat="1" applyFont="1" applyFill="1" applyBorder="1" applyAlignment="1" applyProtection="1">
      <alignment vertical="center" shrinkToFit="1"/>
      <protection/>
    </xf>
    <xf numFmtId="38" fontId="32" fillId="0" borderId="101" xfId="0" applyNumberFormat="1" applyFont="1" applyFill="1" applyBorder="1" applyAlignment="1" applyProtection="1">
      <alignment vertical="center" shrinkToFit="1"/>
      <protection/>
    </xf>
    <xf numFmtId="38" fontId="32" fillId="0" borderId="102" xfId="0" applyNumberFormat="1" applyFont="1" applyFill="1" applyBorder="1" applyAlignment="1" applyProtection="1">
      <alignment vertical="center" shrinkToFit="1"/>
      <protection/>
    </xf>
    <xf numFmtId="38" fontId="32" fillId="0" borderId="103" xfId="0" applyNumberFormat="1" applyFont="1" applyFill="1" applyBorder="1" applyAlignment="1">
      <alignment vertical="center" shrinkToFit="1"/>
    </xf>
    <xf numFmtId="0" fontId="32" fillId="0" borderId="104" xfId="0" applyFont="1" applyBorder="1" applyAlignment="1">
      <alignment vertical="center" shrinkToFit="1"/>
    </xf>
    <xf numFmtId="0" fontId="32" fillId="0" borderId="105" xfId="0" applyFont="1" applyBorder="1" applyAlignment="1">
      <alignment vertical="center" shrinkToFit="1"/>
    </xf>
    <xf numFmtId="38" fontId="32" fillId="0" borderId="106" xfId="0" applyNumberFormat="1" applyFont="1" applyFill="1" applyBorder="1" applyAlignment="1">
      <alignment horizontal="distributed" vertical="center"/>
    </xf>
    <xf numFmtId="0" fontId="32" fillId="0" borderId="107" xfId="0" applyFont="1" applyBorder="1" applyAlignment="1">
      <alignment horizontal="distributed" vertical="center"/>
    </xf>
    <xf numFmtId="0" fontId="0" fillId="0" borderId="65" xfId="68" applyFont="1" applyFill="1" applyBorder="1" applyAlignment="1" applyProtection="1">
      <alignment horizontal="center" vertical="center"/>
      <protection/>
    </xf>
    <xf numFmtId="0" fontId="0" fillId="0" borderId="55" xfId="68" applyFont="1" applyBorder="1" applyAlignment="1">
      <alignment horizontal="center" vertical="center"/>
      <protection/>
    </xf>
    <xf numFmtId="38" fontId="32" fillId="0" borderId="40" xfId="0" applyNumberFormat="1" applyFont="1" applyFill="1" applyBorder="1" applyAlignment="1" applyProtection="1">
      <alignment horizontal="distributed" vertical="center"/>
      <protection/>
    </xf>
    <xf numFmtId="38" fontId="32" fillId="0" borderId="58" xfId="0" applyNumberFormat="1" applyFont="1" applyFill="1" applyBorder="1" applyAlignment="1" applyProtection="1">
      <alignment horizontal="distributed" vertical="center"/>
      <protection/>
    </xf>
    <xf numFmtId="38" fontId="32" fillId="0" borderId="103" xfId="0" applyNumberFormat="1" applyFont="1" applyFill="1" applyBorder="1" applyAlignment="1">
      <alignment horizontal="distributed" vertical="distributed" shrinkToFit="1"/>
    </xf>
    <xf numFmtId="38" fontId="32" fillId="0" borderId="104" xfId="0" applyNumberFormat="1" applyFont="1" applyFill="1" applyBorder="1" applyAlignment="1">
      <alignment horizontal="distributed" vertical="distributed" shrinkToFit="1"/>
    </xf>
    <xf numFmtId="38" fontId="32" fillId="0" borderId="105" xfId="0" applyNumberFormat="1" applyFont="1" applyFill="1" applyBorder="1" applyAlignment="1">
      <alignment horizontal="distributed" vertical="distributed" shrinkToFit="1"/>
    </xf>
    <xf numFmtId="0" fontId="0" fillId="0" borderId="0" xfId="68" applyFont="1" applyFill="1" applyBorder="1" applyAlignment="1" applyProtection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38" fontId="32" fillId="0" borderId="39" xfId="0" applyNumberFormat="1" applyFont="1" applyFill="1" applyBorder="1" applyAlignment="1" applyProtection="1">
      <alignment horizontal="center" vertical="center" textRotation="255"/>
      <protection/>
    </xf>
    <xf numFmtId="38" fontId="32" fillId="0" borderId="102" xfId="0" applyNumberFormat="1" applyFont="1" applyFill="1" applyBorder="1" applyAlignment="1" applyProtection="1">
      <alignment horizontal="center" vertical="center" textRotation="255"/>
      <protection/>
    </xf>
    <xf numFmtId="38" fontId="32" fillId="0" borderId="105" xfId="0" applyNumberFormat="1" applyFont="1" applyFill="1" applyBorder="1" applyAlignment="1" applyProtection="1">
      <alignment horizontal="center" vertical="center" textRotation="255"/>
      <protection/>
    </xf>
    <xf numFmtId="38" fontId="32" fillId="0" borderId="108" xfId="0" applyNumberFormat="1" applyFont="1" applyFill="1" applyBorder="1" applyAlignment="1" applyProtection="1">
      <alignment horizontal="center" vertical="center" textRotation="255"/>
      <protection/>
    </xf>
    <xf numFmtId="0" fontId="32" fillId="0" borderId="109" xfId="0" applyFont="1" applyBorder="1" applyAlignment="1">
      <alignment horizontal="center" vertical="distributed" textRotation="255"/>
    </xf>
    <xf numFmtId="0" fontId="32" fillId="0" borderId="102" xfId="0" applyFont="1" applyBorder="1" applyAlignment="1">
      <alignment horizontal="center" vertical="distributed" textRotation="255"/>
    </xf>
    <xf numFmtId="0" fontId="32" fillId="0" borderId="110" xfId="0" applyFont="1" applyBorder="1" applyAlignment="1">
      <alignment horizontal="center" vertical="distributed" textRotation="255"/>
    </xf>
    <xf numFmtId="0" fontId="19" fillId="0" borderId="0" xfId="68" applyFont="1" applyFill="1" applyBorder="1" applyAlignment="1" applyProtection="1">
      <alignment horizontal="center" vertical="center"/>
      <protection/>
    </xf>
    <xf numFmtId="0" fontId="0" fillId="0" borderId="37" xfId="68" applyFont="1" applyFill="1" applyBorder="1" applyAlignment="1" applyProtection="1">
      <alignment horizontal="center" vertical="center"/>
      <protection/>
    </xf>
    <xf numFmtId="0" fontId="0" fillId="0" borderId="27" xfId="68" applyFont="1" applyBorder="1" applyAlignment="1">
      <alignment horizontal="center" vertical="center"/>
      <protection/>
    </xf>
    <xf numFmtId="0" fontId="0" fillId="0" borderId="56" xfId="68" applyFont="1" applyFill="1" applyBorder="1" applyAlignment="1" applyProtection="1">
      <alignment horizontal="center" vertical="center"/>
      <protection/>
    </xf>
    <xf numFmtId="0" fontId="0" fillId="0" borderId="78" xfId="68" applyFont="1" applyBorder="1" applyAlignment="1">
      <alignment horizontal="center" vertical="center"/>
      <protection/>
    </xf>
    <xf numFmtId="0" fontId="0" fillId="0" borderId="57" xfId="68" applyFont="1" applyFill="1" applyBorder="1" applyAlignment="1" applyProtection="1">
      <alignment horizontal="center" vertical="center"/>
      <protection/>
    </xf>
    <xf numFmtId="0" fontId="0" fillId="0" borderId="57" xfId="68" applyFont="1" applyBorder="1" applyAlignment="1">
      <alignment vertical="center"/>
      <protection/>
    </xf>
    <xf numFmtId="0" fontId="0" fillId="0" borderId="78" xfId="68" applyFont="1" applyBorder="1" applyAlignment="1">
      <alignment vertical="center"/>
      <protection/>
    </xf>
    <xf numFmtId="0" fontId="0" fillId="0" borderId="0" xfId="68" applyFont="1" applyBorder="1" applyAlignment="1">
      <alignment vertical="center"/>
      <protection/>
    </xf>
    <xf numFmtId="0" fontId="0" fillId="0" borderId="23" xfId="68" applyFont="1" applyBorder="1" applyAlignment="1">
      <alignment vertical="center"/>
      <protection/>
    </xf>
    <xf numFmtId="0" fontId="0" fillId="0" borderId="28" xfId="68" applyFont="1" applyBorder="1" applyAlignment="1">
      <alignment vertical="center"/>
      <protection/>
    </xf>
    <xf numFmtId="0" fontId="0" fillId="0" borderId="26" xfId="68" applyFont="1" applyBorder="1" applyAlignment="1">
      <alignment vertical="center"/>
      <protection/>
    </xf>
    <xf numFmtId="0" fontId="0" fillId="0" borderId="0" xfId="68" applyFont="1" applyAlignment="1">
      <alignment vertical="center"/>
      <protection/>
    </xf>
    <xf numFmtId="0" fontId="0" fillId="0" borderId="25" xfId="68" applyFont="1" applyBorder="1" applyAlignment="1">
      <alignment horizontal="center" vertical="center"/>
      <protection/>
    </xf>
    <xf numFmtId="0" fontId="0" fillId="0" borderId="28" xfId="68" applyFont="1" applyFill="1" applyBorder="1" applyAlignment="1" applyProtection="1">
      <alignment horizontal="center" vertical="center"/>
      <protection/>
    </xf>
    <xf numFmtId="0" fontId="0" fillId="0" borderId="55" xfId="68" applyFont="1" applyFill="1" applyBorder="1" applyAlignment="1" applyProtection="1">
      <alignment horizontal="center" vertical="center"/>
      <protection/>
    </xf>
    <xf numFmtId="38" fontId="32" fillId="0" borderId="38" xfId="0" applyNumberFormat="1" applyFont="1" applyFill="1" applyBorder="1" applyAlignment="1" applyProtection="1">
      <alignment horizontal="distributed" vertical="center" readingOrder="2"/>
      <protection/>
    </xf>
    <xf numFmtId="0" fontId="32" fillId="0" borderId="38" xfId="0" applyFont="1" applyBorder="1" applyAlignment="1">
      <alignment horizontal="distributed" vertical="center" readingOrder="2"/>
    </xf>
    <xf numFmtId="0" fontId="32" fillId="0" borderId="98" xfId="0" applyFont="1" applyBorder="1" applyAlignment="1">
      <alignment horizontal="distributed" vertical="center" readingOrder="2"/>
    </xf>
    <xf numFmtId="0" fontId="32" fillId="0" borderId="38" xfId="0" applyFont="1" applyBorder="1" applyAlignment="1">
      <alignment horizontal="distributed" vertical="center"/>
    </xf>
    <xf numFmtId="38" fontId="32" fillId="0" borderId="38" xfId="0" applyNumberFormat="1" applyFont="1" applyFill="1" applyBorder="1" applyAlignment="1" applyProtection="1">
      <alignment horizontal="distributed" vertical="center" textRotation="255"/>
      <protection/>
    </xf>
    <xf numFmtId="38" fontId="31" fillId="0" borderId="0" xfId="0" applyNumberFormat="1" applyFont="1" applyFill="1" applyAlignment="1">
      <alignment horizontal="center" vertical="center"/>
    </xf>
    <xf numFmtId="38" fontId="32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184" fontId="32" fillId="0" borderId="25" xfId="0" applyNumberFormat="1" applyFont="1" applyFill="1" applyBorder="1" applyAlignment="1" applyProtection="1">
      <alignment vertical="center"/>
      <protection/>
    </xf>
    <xf numFmtId="184" fontId="32" fillId="0" borderId="0" xfId="0" applyNumberFormat="1" applyFont="1" applyFill="1" applyBorder="1" applyAlignment="1" applyProtection="1">
      <alignment vertical="center"/>
      <protection/>
    </xf>
    <xf numFmtId="38" fontId="32" fillId="0" borderId="111" xfId="0" applyNumberFormat="1" applyFont="1" applyFill="1" applyBorder="1" applyAlignment="1" applyProtection="1">
      <alignment horizontal="center" vertical="center"/>
      <protection/>
    </xf>
    <xf numFmtId="38" fontId="32" fillId="0" borderId="112" xfId="0" applyNumberFormat="1" applyFont="1" applyFill="1" applyBorder="1" applyAlignment="1">
      <alignment horizontal="center" vertical="center"/>
    </xf>
    <xf numFmtId="38" fontId="32" fillId="0" borderId="113" xfId="0" applyNumberFormat="1" applyFont="1" applyFill="1" applyBorder="1" applyAlignment="1">
      <alignment horizontal="center" vertical="center"/>
    </xf>
    <xf numFmtId="38" fontId="32" fillId="0" borderId="110" xfId="0" applyNumberFormat="1" applyFont="1" applyFill="1" applyBorder="1" applyAlignment="1">
      <alignment horizontal="center" vertical="center"/>
    </xf>
    <xf numFmtId="38" fontId="32" fillId="0" borderId="106" xfId="0" applyNumberFormat="1" applyFont="1" applyFill="1" applyBorder="1" applyAlignment="1">
      <alignment horizontal="center" vertical="center"/>
    </xf>
    <xf numFmtId="38" fontId="32" fillId="0" borderId="107" xfId="0" applyNumberFormat="1" applyFont="1" applyFill="1" applyBorder="1" applyAlignment="1">
      <alignment horizontal="center" vertical="center"/>
    </xf>
    <xf numFmtId="38" fontId="32" fillId="0" borderId="57" xfId="0" applyNumberFormat="1" applyFont="1" applyFill="1" applyBorder="1" applyAlignment="1" applyProtection="1">
      <alignment horizontal="center" vertical="center"/>
      <protection/>
    </xf>
    <xf numFmtId="0" fontId="32" fillId="0" borderId="5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0" fillId="0" borderId="85" xfId="68" applyFont="1" applyFill="1" applyBorder="1" applyAlignment="1" applyProtection="1">
      <alignment horizontal="center" vertical="center"/>
      <protection/>
    </xf>
    <xf numFmtId="0" fontId="0" fillId="0" borderId="31" xfId="68" applyFont="1" applyBorder="1" applyAlignment="1">
      <alignment horizontal="center" vertical="center"/>
      <protection/>
    </xf>
    <xf numFmtId="38" fontId="32" fillId="0" borderId="56" xfId="0" applyNumberFormat="1" applyFont="1" applyFill="1" applyBorder="1" applyAlignment="1" applyProtection="1">
      <alignment horizontal="center" vertical="center"/>
      <protection/>
    </xf>
    <xf numFmtId="38" fontId="32" fillId="0" borderId="109" xfId="0" applyNumberFormat="1" applyFont="1" applyFill="1" applyBorder="1" applyAlignment="1" applyProtection="1">
      <alignment horizontal="center" vertical="distributed" textRotation="255"/>
      <protection/>
    </xf>
    <xf numFmtId="38" fontId="32" fillId="0" borderId="102" xfId="0" applyNumberFormat="1" applyFont="1" applyFill="1" applyBorder="1" applyAlignment="1">
      <alignment horizontal="center" vertical="distributed" textRotation="255"/>
    </xf>
    <xf numFmtId="185" fontId="32" fillId="0" borderId="114" xfId="0" applyNumberFormat="1" applyFont="1" applyFill="1" applyBorder="1" applyAlignment="1" applyProtection="1">
      <alignment horizontal="distributed" vertical="center"/>
      <protection/>
    </xf>
    <xf numFmtId="185" fontId="32" fillId="0" borderId="115" xfId="0" applyNumberFormat="1" applyFont="1" applyFill="1" applyBorder="1" applyAlignment="1" applyProtection="1">
      <alignment horizontal="distributed" vertical="center"/>
      <protection/>
    </xf>
    <xf numFmtId="38" fontId="32" fillId="0" borderId="38" xfId="0" applyNumberFormat="1" applyFont="1" applyFill="1" applyBorder="1" applyAlignment="1" applyProtection="1">
      <alignment vertical="center" textRotation="255"/>
      <protection/>
    </xf>
    <xf numFmtId="0" fontId="32" fillId="0" borderId="38" xfId="0" applyFont="1" applyBorder="1" applyAlignment="1">
      <alignment vertical="center" textRotation="255"/>
    </xf>
    <xf numFmtId="38" fontId="32" fillId="0" borderId="103" xfId="0" applyNumberFormat="1" applyFont="1" applyFill="1" applyBorder="1" applyAlignment="1" applyProtection="1">
      <alignment horizontal="distributed" vertical="center"/>
      <protection/>
    </xf>
    <xf numFmtId="38" fontId="32" fillId="0" borderId="105" xfId="0" applyNumberFormat="1" applyFont="1" applyFill="1" applyBorder="1" applyAlignment="1" applyProtection="1">
      <alignment horizontal="distributed" vertical="center"/>
      <protection/>
    </xf>
    <xf numFmtId="38" fontId="32" fillId="0" borderId="39" xfId="0" applyNumberFormat="1" applyFont="1" applyFill="1" applyBorder="1" applyAlignment="1" applyProtection="1">
      <alignment horizontal="distributed" vertical="center"/>
      <protection/>
    </xf>
    <xf numFmtId="0" fontId="0" fillId="0" borderId="51" xfId="0" applyFont="1" applyBorder="1" applyAlignment="1">
      <alignment horizontal="center" vertical="center"/>
    </xf>
    <xf numFmtId="184" fontId="32" fillId="0" borderId="23" xfId="0" applyNumberFormat="1" applyFont="1" applyFill="1" applyBorder="1" applyAlignment="1" applyProtection="1">
      <alignment vertical="center"/>
      <protection/>
    </xf>
    <xf numFmtId="38" fontId="5" fillId="0" borderId="116" xfId="0" applyNumberFormat="1" applyFont="1" applyFill="1" applyBorder="1" applyAlignment="1" applyProtection="1">
      <alignment vertical="center" textRotation="255" wrapText="1"/>
      <protection/>
    </xf>
    <xf numFmtId="0" fontId="0" fillId="0" borderId="116" xfId="0" applyFont="1" applyBorder="1" applyAlignment="1">
      <alignment/>
    </xf>
    <xf numFmtId="0" fontId="0" fillId="0" borderId="40" xfId="0" applyFont="1" applyBorder="1" applyAlignment="1">
      <alignment/>
    </xf>
    <xf numFmtId="38" fontId="32" fillId="0" borderId="106" xfId="0" applyNumberFormat="1" applyFont="1" applyFill="1" applyBorder="1" applyAlignment="1" applyProtection="1">
      <alignment horizontal="distributed" vertical="center"/>
      <protection/>
    </xf>
    <xf numFmtId="0" fontId="32" fillId="0" borderId="106" xfId="0" applyFont="1" applyBorder="1" applyAlignment="1">
      <alignment horizontal="distributed" vertical="center"/>
    </xf>
    <xf numFmtId="38" fontId="32" fillId="0" borderId="98" xfId="0" applyNumberFormat="1" applyFont="1" applyFill="1" applyBorder="1" applyAlignment="1" applyProtection="1">
      <alignment vertical="center"/>
      <protection/>
    </xf>
    <xf numFmtId="38" fontId="32" fillId="0" borderId="101" xfId="0" applyNumberFormat="1" applyFont="1" applyFill="1" applyBorder="1" applyAlignment="1" applyProtection="1">
      <alignment vertical="center"/>
      <protection/>
    </xf>
    <xf numFmtId="38" fontId="32" fillId="0" borderId="102" xfId="0" applyNumberFormat="1" applyFont="1" applyFill="1" applyBorder="1" applyAlignment="1" applyProtection="1">
      <alignment vertical="center"/>
      <protection/>
    </xf>
    <xf numFmtId="38" fontId="32" fillId="0" borderId="114" xfId="0" applyNumberFormat="1" applyFont="1" applyFill="1" applyBorder="1" applyAlignment="1" applyProtection="1">
      <alignment horizontal="distributed" vertical="center"/>
      <protection/>
    </xf>
    <xf numFmtId="38" fontId="32" fillId="0" borderId="115" xfId="0" applyNumberFormat="1" applyFont="1" applyFill="1" applyBorder="1" applyAlignment="1" applyProtection="1">
      <alignment horizontal="distributed" vertical="center"/>
      <protection/>
    </xf>
    <xf numFmtId="0" fontId="0" fillId="0" borderId="102" xfId="0" applyFont="1" applyBorder="1" applyAlignment="1">
      <alignment vertical="center" shrinkToFit="1"/>
    </xf>
    <xf numFmtId="38" fontId="32" fillId="0" borderId="101" xfId="0" applyNumberFormat="1" applyFont="1" applyFill="1" applyBorder="1" applyAlignment="1" applyProtection="1">
      <alignment horizontal="distributed" vertical="center"/>
      <protection/>
    </xf>
    <xf numFmtId="38" fontId="32" fillId="0" borderId="117" xfId="0" applyNumberFormat="1" applyFont="1" applyFill="1" applyBorder="1" applyAlignment="1" applyProtection="1">
      <alignment horizontal="distributed" vertical="center"/>
      <protection/>
    </xf>
    <xf numFmtId="0" fontId="0" fillId="0" borderId="118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01" xfId="0" applyFont="1" applyBorder="1" applyAlignment="1">
      <alignment horizontal="distributed" vertical="center"/>
    </xf>
    <xf numFmtId="38" fontId="32" fillId="0" borderId="103" xfId="0" applyNumberFormat="1" applyFont="1" applyFill="1" applyBorder="1" applyAlignment="1" applyProtection="1">
      <alignment horizontal="distributed" vertical="center" shrinkToFit="1" readingOrder="1"/>
      <protection/>
    </xf>
    <xf numFmtId="38" fontId="32" fillId="0" borderId="104" xfId="0" applyNumberFormat="1" applyFont="1" applyFill="1" applyBorder="1" applyAlignment="1" applyProtection="1">
      <alignment horizontal="distributed" vertical="center" shrinkToFit="1" readingOrder="1"/>
      <protection/>
    </xf>
    <xf numFmtId="38" fontId="32" fillId="0" borderId="119" xfId="0" applyNumberFormat="1" applyFont="1" applyFill="1" applyBorder="1" applyAlignment="1" applyProtection="1">
      <alignment horizontal="distributed" vertical="center" shrinkToFit="1" readingOrder="1"/>
      <protection/>
    </xf>
    <xf numFmtId="0" fontId="32" fillId="0" borderId="58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38" fontId="5" fillId="0" borderId="40" xfId="0" applyNumberFormat="1" applyFont="1" applyFill="1" applyBorder="1" applyAlignment="1" applyProtection="1">
      <alignment vertical="center" textRotation="255" wrapText="1"/>
      <protection/>
    </xf>
    <xf numFmtId="0" fontId="5" fillId="0" borderId="38" xfId="0" applyFont="1" applyBorder="1" applyAlignment="1">
      <alignment vertical="center" textRotation="255" wrapText="1"/>
    </xf>
    <xf numFmtId="183" fontId="32" fillId="0" borderId="0" xfId="0" applyNumberFormat="1" applyFont="1" applyFill="1" applyBorder="1" applyAlignment="1" applyProtection="1">
      <alignment vertical="center"/>
      <protection/>
    </xf>
    <xf numFmtId="0" fontId="32" fillId="0" borderId="103" xfId="0" applyFont="1" applyBorder="1" applyAlignment="1">
      <alignment horizontal="distributed" vertical="center"/>
    </xf>
    <xf numFmtId="0" fontId="32" fillId="0" borderId="119" xfId="0" applyFont="1" applyBorder="1" applyAlignment="1">
      <alignment horizontal="distributed" vertical="center"/>
    </xf>
    <xf numFmtId="0" fontId="32" fillId="0" borderId="52" xfId="0" applyFont="1" applyBorder="1" applyAlignment="1">
      <alignment horizontal="distributed" vertical="center"/>
    </xf>
    <xf numFmtId="0" fontId="32" fillId="0" borderId="23" xfId="0" applyFont="1" applyBorder="1" applyAlignment="1">
      <alignment horizontal="distributed" vertical="center"/>
    </xf>
    <xf numFmtId="38" fontId="32" fillId="0" borderId="103" xfId="0" applyNumberFormat="1" applyFont="1" applyFill="1" applyBorder="1" applyAlignment="1" applyProtection="1">
      <alignment horizontal="distributed" vertical="distributed"/>
      <protection/>
    </xf>
    <xf numFmtId="38" fontId="32" fillId="0" borderId="104" xfId="0" applyNumberFormat="1" applyFont="1" applyFill="1" applyBorder="1" applyAlignment="1" applyProtection="1">
      <alignment horizontal="distributed" vertical="distributed"/>
      <protection/>
    </xf>
    <xf numFmtId="38" fontId="32" fillId="0" borderId="119" xfId="0" applyNumberFormat="1" applyFont="1" applyFill="1" applyBorder="1" applyAlignment="1" applyProtection="1">
      <alignment horizontal="distributed" vertical="distributed"/>
      <protection/>
    </xf>
    <xf numFmtId="185" fontId="32" fillId="0" borderId="122" xfId="0" applyNumberFormat="1" applyFont="1" applyFill="1" applyBorder="1" applyAlignment="1" applyProtection="1">
      <alignment horizontal="distributed" vertical="center"/>
      <protection/>
    </xf>
    <xf numFmtId="38" fontId="32" fillId="0" borderId="123" xfId="0" applyNumberFormat="1" applyFont="1" applyFill="1" applyBorder="1" applyAlignment="1">
      <alignment horizontal="center" vertical="center"/>
    </xf>
    <xf numFmtId="38" fontId="32" fillId="0" borderId="124" xfId="0" applyNumberFormat="1" applyFont="1" applyFill="1" applyBorder="1" applyAlignment="1">
      <alignment horizontal="center" vertical="center"/>
    </xf>
    <xf numFmtId="38" fontId="32" fillId="0" borderId="125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126" xfId="0" applyFont="1" applyBorder="1" applyAlignment="1">
      <alignment horizontal="center" vertical="distributed" textRotation="255"/>
    </xf>
    <xf numFmtId="0" fontId="0" fillId="0" borderId="127" xfId="0" applyFont="1" applyBorder="1" applyAlignment="1">
      <alignment horizontal="center" vertical="distributed" textRotation="255"/>
    </xf>
    <xf numFmtId="183" fontId="32" fillId="0" borderId="25" xfId="0" applyNumberFormat="1" applyFont="1" applyFill="1" applyBorder="1" applyAlignment="1" applyProtection="1">
      <alignment vertical="center"/>
      <protection/>
    </xf>
    <xf numFmtId="0" fontId="32" fillId="0" borderId="115" xfId="0" applyFont="1" applyBorder="1" applyAlignment="1">
      <alignment horizontal="distributed" vertical="center"/>
    </xf>
    <xf numFmtId="0" fontId="32" fillId="0" borderId="128" xfId="0" applyFont="1" applyBorder="1" applyAlignment="1">
      <alignment horizontal="distributed" vertical="center"/>
    </xf>
    <xf numFmtId="0" fontId="32" fillId="0" borderId="129" xfId="0" applyFont="1" applyBorder="1" applyAlignment="1">
      <alignment horizontal="distributed" vertical="center"/>
    </xf>
    <xf numFmtId="38" fontId="33" fillId="0" borderId="0" xfId="0" applyNumberFormat="1" applyFont="1" applyFill="1" applyAlignment="1">
      <alignment horizontal="center" vertical="center"/>
    </xf>
    <xf numFmtId="38" fontId="32" fillId="0" borderId="126" xfId="0" applyNumberFormat="1" applyFont="1" applyFill="1" applyBorder="1" applyAlignment="1" applyProtection="1">
      <alignment horizontal="distributed" vertical="distributed" textRotation="255"/>
      <protection/>
    </xf>
    <xf numFmtId="0" fontId="0" fillId="0" borderId="126" xfId="0" applyFont="1" applyBorder="1" applyAlignment="1">
      <alignment vertical="distributed" textRotation="255"/>
    </xf>
    <xf numFmtId="0" fontId="0" fillId="0" borderId="39" xfId="0" applyFont="1" applyBorder="1" applyAlignment="1">
      <alignment vertical="distributed" textRotation="255"/>
    </xf>
    <xf numFmtId="187" fontId="32" fillId="0" borderId="23" xfId="0" applyNumberFormat="1" applyFont="1" applyFill="1" applyBorder="1" applyAlignment="1" applyProtection="1">
      <alignment horizontal="right" vertical="center"/>
      <protection/>
    </xf>
    <xf numFmtId="0" fontId="32" fillId="0" borderId="125" xfId="0" applyFont="1" applyBorder="1" applyAlignment="1">
      <alignment horizontal="center" vertical="distributed" textRotation="255"/>
    </xf>
    <xf numFmtId="0" fontId="32" fillId="0" borderId="126" xfId="0" applyFont="1" applyBorder="1" applyAlignment="1">
      <alignment horizontal="center" vertical="distributed" textRotation="255"/>
    </xf>
    <xf numFmtId="0" fontId="0" fillId="0" borderId="126" xfId="0" applyFont="1" applyBorder="1" applyAlignment="1">
      <alignment horizontal="center" textRotation="255"/>
    </xf>
    <xf numFmtId="0" fontId="0" fillId="0" borderId="126" xfId="0" applyFont="1" applyBorder="1" applyAlignment="1">
      <alignment/>
    </xf>
    <xf numFmtId="0" fontId="0" fillId="0" borderId="127" xfId="0" applyFont="1" applyBorder="1" applyAlignment="1">
      <alignment/>
    </xf>
    <xf numFmtId="0" fontId="0" fillId="0" borderId="130" xfId="0" applyFont="1" applyBorder="1" applyAlignment="1">
      <alignment horizontal="center" vertical="distributed" textRotation="255"/>
    </xf>
    <xf numFmtId="38" fontId="32" fillId="0" borderId="131" xfId="0" applyNumberFormat="1" applyFont="1" applyFill="1" applyBorder="1" applyAlignment="1">
      <alignment horizontal="distributed" vertical="center"/>
    </xf>
    <xf numFmtId="0" fontId="32" fillId="0" borderId="131" xfId="0" applyFont="1" applyBorder="1" applyAlignment="1">
      <alignment horizontal="distributed" vertical="center"/>
    </xf>
    <xf numFmtId="38" fontId="32" fillId="0" borderId="117" xfId="0" applyNumberFormat="1" applyFont="1" applyFill="1" applyBorder="1" applyAlignment="1" applyProtection="1">
      <alignment vertical="center" shrinkToFit="1"/>
      <protection/>
    </xf>
    <xf numFmtId="0" fontId="32" fillId="0" borderId="101" xfId="0" applyFont="1" applyBorder="1" applyAlignment="1">
      <alignment horizontal="distributed" vertical="center"/>
    </xf>
    <xf numFmtId="0" fontId="32" fillId="0" borderId="117" xfId="0" applyFont="1" applyBorder="1" applyAlignment="1">
      <alignment horizontal="distributed" vertical="center"/>
    </xf>
    <xf numFmtId="38" fontId="32" fillId="0" borderId="98" xfId="0" applyNumberFormat="1" applyFont="1" applyFill="1" applyBorder="1" applyAlignment="1">
      <alignment horizontal="distributed" vertical="center"/>
    </xf>
    <xf numFmtId="38" fontId="32" fillId="0" borderId="101" xfId="0" applyNumberFormat="1" applyFont="1" applyFill="1" applyBorder="1" applyAlignment="1">
      <alignment horizontal="distributed" vertical="center"/>
    </xf>
    <xf numFmtId="38" fontId="32" fillId="0" borderId="117" xfId="0" applyNumberFormat="1" applyFont="1" applyFill="1" applyBorder="1" applyAlignment="1">
      <alignment horizontal="distributed" vertical="center"/>
    </xf>
    <xf numFmtId="38" fontId="32" fillId="0" borderId="98" xfId="0" applyNumberFormat="1" applyFont="1" applyFill="1" applyBorder="1" applyAlignment="1" applyProtection="1">
      <alignment horizontal="distributed" vertical="center" wrapText="1"/>
      <protection/>
    </xf>
    <xf numFmtId="38" fontId="32" fillId="0" borderId="101" xfId="0" applyNumberFormat="1" applyFont="1" applyFill="1" applyBorder="1" applyAlignment="1" applyProtection="1">
      <alignment horizontal="distributed" vertical="center" wrapText="1"/>
      <protection/>
    </xf>
    <xf numFmtId="38" fontId="32" fillId="0" borderId="117" xfId="0" applyNumberFormat="1" applyFont="1" applyFill="1" applyBorder="1" applyAlignment="1" applyProtection="1">
      <alignment horizontal="distributed" vertical="center" wrapText="1"/>
      <protection/>
    </xf>
    <xf numFmtId="38" fontId="32" fillId="0" borderId="43" xfId="0" applyNumberFormat="1" applyFont="1" applyFill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38" fontId="32" fillId="0" borderId="104" xfId="0" applyNumberFormat="1" applyFont="1" applyFill="1" applyBorder="1" applyAlignment="1" applyProtection="1">
      <alignment horizontal="distributed" vertical="distributed" textRotation="255"/>
      <protection/>
    </xf>
    <xf numFmtId="0" fontId="0" fillId="0" borderId="0" xfId="0" applyFont="1" applyBorder="1" applyAlignment="1">
      <alignment vertical="distributed" textRotation="255"/>
    </xf>
    <xf numFmtId="0" fontId="0" fillId="0" borderId="28" xfId="0" applyFont="1" applyBorder="1" applyAlignment="1">
      <alignment vertical="distributed" textRotation="255"/>
    </xf>
    <xf numFmtId="38" fontId="32" fillId="0" borderId="100" xfId="0" applyNumberFormat="1" applyFont="1" applyFill="1" applyBorder="1" applyAlignment="1" applyProtection="1">
      <alignment horizontal="distributed" vertical="center"/>
      <protection/>
    </xf>
    <xf numFmtId="38" fontId="32" fillId="0" borderId="132" xfId="0" applyNumberFormat="1" applyFont="1" applyFill="1" applyBorder="1" applyAlignment="1" applyProtection="1">
      <alignment horizontal="distributed" vertical="center"/>
      <protection/>
    </xf>
    <xf numFmtId="38" fontId="32" fillId="0" borderId="133" xfId="0" applyNumberFormat="1" applyFont="1" applyFill="1" applyBorder="1" applyAlignment="1" applyProtection="1">
      <alignment horizontal="distributed" vertical="center"/>
      <protection/>
    </xf>
    <xf numFmtId="38" fontId="32" fillId="0" borderId="134" xfId="0" applyNumberFormat="1" applyFont="1" applyFill="1" applyBorder="1" applyAlignment="1">
      <alignment horizontal="distributed" vertical="center"/>
    </xf>
    <xf numFmtId="38" fontId="32" fillId="0" borderId="135" xfId="0" applyNumberFormat="1" applyFont="1" applyFill="1" applyBorder="1" applyAlignment="1">
      <alignment horizontal="distributed" vertical="center"/>
    </xf>
    <xf numFmtId="38" fontId="32" fillId="0" borderId="136" xfId="0" applyNumberFormat="1" applyFont="1" applyFill="1" applyBorder="1" applyAlignment="1" applyProtection="1">
      <alignment horizontal="distributed" vertical="center"/>
      <protection/>
    </xf>
    <xf numFmtId="0" fontId="0" fillId="0" borderId="137" xfId="0" applyFont="1" applyBorder="1" applyAlignment="1">
      <alignment horizontal="distributed" vertical="center"/>
    </xf>
    <xf numFmtId="38" fontId="32" fillId="0" borderId="138" xfId="0" applyNumberFormat="1" applyFont="1" applyFill="1" applyBorder="1" applyAlignment="1" applyProtection="1">
      <alignment horizontal="distributed" vertical="center"/>
      <protection/>
    </xf>
    <xf numFmtId="38" fontId="32" fillId="0" borderId="139" xfId="0" applyNumberFormat="1" applyFont="1" applyFill="1" applyBorder="1" applyAlignment="1" applyProtection="1">
      <alignment horizontal="distributed" vertical="center"/>
      <protection/>
    </xf>
    <xf numFmtId="184" fontId="9" fillId="34" borderId="0" xfId="64" applyNumberFormat="1" applyFont="1" applyFill="1" applyBorder="1" applyAlignment="1">
      <alignment horizontal="right" shrinkToFi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2-043" xfId="61"/>
    <cellStyle name="標準_12 一覧表（Excel)仕様" xfId="62"/>
    <cellStyle name="標準_hyoto" xfId="63"/>
    <cellStyle name="標準_一覧表様式40100" xfId="64"/>
    <cellStyle name="標準_新037-038(旧036-037)" xfId="65"/>
    <cellStyle name="標準_新039-040（旧038-039)" xfId="66"/>
    <cellStyle name="標準_新041（旧45）" xfId="67"/>
    <cellStyle name="標準_新046(旧044、農政局）" xfId="68"/>
    <cellStyle name="標準_新047（新設）" xfId="69"/>
    <cellStyle name="標準_表頭（農林業経営）#2" xfId="70"/>
    <cellStyle name="Followed Hyperlink" xfId="71"/>
    <cellStyle name="未定義" xfId="72"/>
    <cellStyle name="良い" xfId="73"/>
  </cellStyles>
  <dxfs count="50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676400" y="165925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61</xdr:row>
      <xdr:rowOff>133350</xdr:rowOff>
    </xdr:from>
    <xdr:to>
      <xdr:col>15</xdr:col>
      <xdr:colOff>228600</xdr:colOff>
      <xdr:row>72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77650"/>
          <a:ext cx="112871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85725</xdr:rowOff>
    </xdr:from>
    <xdr:to>
      <xdr:col>14</xdr:col>
      <xdr:colOff>38100</xdr:colOff>
      <xdr:row>86</xdr:row>
      <xdr:rowOff>66675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3639800"/>
          <a:ext cx="91059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47625</xdr:rowOff>
    </xdr:from>
    <xdr:to>
      <xdr:col>15</xdr:col>
      <xdr:colOff>0</xdr:colOff>
      <xdr:row>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25225" y="15335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325225" y="15335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14</xdr:col>
      <xdr:colOff>0</xdr:colOff>
      <xdr:row>4</xdr:row>
      <xdr:rowOff>152400</xdr:rowOff>
    </xdr:from>
    <xdr:to>
      <xdr:col>14</xdr:col>
      <xdr:colOff>0</xdr:colOff>
      <xdr:row>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229850" y="1123950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25</xdr:col>
      <xdr:colOff>733425</xdr:colOff>
      <xdr:row>4</xdr:row>
      <xdr:rowOff>19050</xdr:rowOff>
    </xdr:from>
    <xdr:to>
      <xdr:col>25</xdr:col>
      <xdr:colOff>828675</xdr:colOff>
      <xdr:row>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1193125" y="990600"/>
          <a:ext cx="952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zoomScalePageLayoutView="0" workbookViewId="0" topLeftCell="A1">
      <selection activeCell="A2" sqref="A2:AE2"/>
    </sheetView>
  </sheetViews>
  <sheetFormatPr defaultColWidth="10.59765625" defaultRowHeight="15"/>
  <cols>
    <col min="1" max="5" width="2.8984375" style="1" customWidth="1"/>
    <col min="6" max="6" width="3.09765625" style="1" customWidth="1"/>
    <col min="7" max="7" width="11.3984375" style="2" customWidth="1"/>
    <col min="8" max="8" width="10.69921875" style="2" customWidth="1"/>
    <col min="9" max="14" width="10.69921875" style="3" customWidth="1"/>
    <col min="15" max="18" width="12.19921875" style="3" customWidth="1"/>
    <col min="19" max="19" width="5.3984375" style="353" customWidth="1"/>
    <col min="20" max="20" width="5" style="353" customWidth="1"/>
    <col min="21" max="21" width="5.5" style="353" customWidth="1"/>
    <col min="22" max="23" width="10.59765625" style="353" customWidth="1"/>
    <col min="24" max="24" width="10.69921875" style="353" bestFit="1" customWidth="1"/>
    <col min="25" max="26" width="10.59765625" style="353" customWidth="1"/>
    <col min="27" max="27" width="11.69921875" style="353" bestFit="1" customWidth="1"/>
    <col min="28" max="31" width="10.59765625" style="353" customWidth="1"/>
    <col min="32" max="32" width="8.8984375" style="353" customWidth="1"/>
    <col min="33" max="16384" width="10.59765625" style="353" customWidth="1"/>
  </cols>
  <sheetData>
    <row r="1" spans="1:31" s="44" customFormat="1" ht="19.5" customHeight="1">
      <c r="A1" s="43" t="s">
        <v>421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66"/>
      <c r="T1" s="366"/>
      <c r="U1" s="43"/>
      <c r="AE1" s="45" t="s">
        <v>422</v>
      </c>
    </row>
    <row r="2" spans="1:32" ht="21" customHeight="1">
      <c r="A2" s="574" t="s">
        <v>5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367"/>
    </row>
    <row r="3" spans="1:32" s="48" customFormat="1" ht="19.5" customHeight="1">
      <c r="A3" s="575" t="s">
        <v>6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41"/>
      <c r="Q3" s="541"/>
      <c r="R3" s="42"/>
      <c r="S3" s="607" t="s">
        <v>423</v>
      </c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49"/>
      <c r="AF3" s="49"/>
    </row>
    <row r="4" spans="1:32" s="47" customFormat="1" ht="14.25" customHeight="1">
      <c r="A4" s="577" t="s">
        <v>7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0"/>
      <c r="Q4" s="50"/>
      <c r="R4" s="50"/>
      <c r="U4" s="579" t="s">
        <v>30</v>
      </c>
      <c r="V4" s="579"/>
      <c r="W4" s="579"/>
      <c r="X4" s="579"/>
      <c r="Y4" s="579"/>
      <c r="Z4" s="579"/>
      <c r="AA4" s="579"/>
      <c r="AB4" s="579"/>
      <c r="AC4" s="579"/>
      <c r="AD4" s="579"/>
      <c r="AE4" s="46"/>
      <c r="AF4" s="46"/>
    </row>
    <row r="5" spans="1:31" ht="14.25" customHeight="1" thickBot="1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6" t="s">
        <v>8</v>
      </c>
      <c r="P5" s="6"/>
      <c r="Q5" s="6"/>
      <c r="R5" s="6"/>
      <c r="V5" s="358"/>
      <c r="W5" s="358"/>
      <c r="X5" s="358"/>
      <c r="Y5" s="358"/>
      <c r="Z5" s="358"/>
      <c r="AA5" s="358"/>
      <c r="AB5" s="358"/>
      <c r="AC5" s="358"/>
      <c r="AD5" s="368" t="s">
        <v>0</v>
      </c>
      <c r="AE5" s="367"/>
    </row>
    <row r="6" spans="1:32" s="47" customFormat="1" ht="14.25" customHeight="1">
      <c r="A6" s="7"/>
      <c r="B6" s="601" t="s">
        <v>9</v>
      </c>
      <c r="C6" s="602"/>
      <c r="D6" s="602"/>
      <c r="E6" s="602"/>
      <c r="F6" s="8"/>
      <c r="G6" s="9"/>
      <c r="H6" s="587" t="s">
        <v>10</v>
      </c>
      <c r="I6" s="587"/>
      <c r="J6" s="587"/>
      <c r="K6" s="587"/>
      <c r="L6" s="587"/>
      <c r="M6" s="588" t="s">
        <v>424</v>
      </c>
      <c r="N6" s="582" t="s">
        <v>11</v>
      </c>
      <c r="O6" s="10"/>
      <c r="P6" s="52"/>
      <c r="Q6" s="52"/>
      <c r="R6" s="52"/>
      <c r="S6" s="584" t="s">
        <v>31</v>
      </c>
      <c r="T6" s="585"/>
      <c r="U6" s="586"/>
      <c r="V6" s="608" t="s">
        <v>32</v>
      </c>
      <c r="W6" s="584"/>
      <c r="X6" s="609"/>
      <c r="Y6" s="608" t="s">
        <v>33</v>
      </c>
      <c r="Z6" s="584"/>
      <c r="AA6" s="609"/>
      <c r="AB6" s="608" t="s">
        <v>34</v>
      </c>
      <c r="AC6" s="584"/>
      <c r="AD6" s="584"/>
      <c r="AE6" s="46"/>
      <c r="AF6" s="46"/>
    </row>
    <row r="7" spans="1:32" s="47" customFormat="1" ht="14.25" customHeight="1">
      <c r="A7" s="11"/>
      <c r="B7" s="603"/>
      <c r="C7" s="603"/>
      <c r="D7" s="603"/>
      <c r="E7" s="603"/>
      <c r="F7" s="12"/>
      <c r="G7" s="13"/>
      <c r="H7" s="570" t="s">
        <v>12</v>
      </c>
      <c r="I7" s="572" t="s">
        <v>13</v>
      </c>
      <c r="J7" s="570" t="s">
        <v>14</v>
      </c>
      <c r="K7" s="572" t="s">
        <v>15</v>
      </c>
      <c r="L7" s="14"/>
      <c r="M7" s="572"/>
      <c r="N7" s="583"/>
      <c r="O7" s="15"/>
      <c r="P7" s="52"/>
      <c r="Q7" s="52"/>
      <c r="R7" s="52"/>
      <c r="S7" s="47" t="s">
        <v>28</v>
      </c>
      <c r="T7" s="53" t="s">
        <v>425</v>
      </c>
      <c r="U7" s="54" t="s">
        <v>29</v>
      </c>
      <c r="V7" s="55"/>
      <c r="W7" s="55"/>
      <c r="X7" s="56">
        <f aca="true" t="shared" si="0" ref="X7:X12">SUM(AA7,AD7)</f>
        <v>36653</v>
      </c>
      <c r="Y7" s="55"/>
      <c r="Z7" s="55"/>
      <c r="AA7" s="56">
        <f aca="true" t="shared" si="1" ref="AA7:AA12">SUM(W25)</f>
        <v>28407</v>
      </c>
      <c r="AB7" s="55"/>
      <c r="AC7" s="55"/>
      <c r="AD7" s="56">
        <v>8246</v>
      </c>
      <c r="AF7" s="46"/>
    </row>
    <row r="8" spans="1:32" s="47" customFormat="1" ht="14.25" customHeight="1">
      <c r="A8" s="11"/>
      <c r="B8" s="603"/>
      <c r="C8" s="603"/>
      <c r="D8" s="603"/>
      <c r="E8" s="603"/>
      <c r="F8" s="12"/>
      <c r="G8" s="13" t="s">
        <v>16</v>
      </c>
      <c r="H8" s="570"/>
      <c r="I8" s="572"/>
      <c r="J8" s="580"/>
      <c r="K8" s="580"/>
      <c r="L8" s="16" t="s">
        <v>17</v>
      </c>
      <c r="M8" s="572"/>
      <c r="N8" s="572"/>
      <c r="O8" s="17"/>
      <c r="P8" s="52"/>
      <c r="Q8" s="52"/>
      <c r="R8" s="52"/>
      <c r="T8" s="57" t="s">
        <v>426</v>
      </c>
      <c r="U8" s="58"/>
      <c r="V8" s="59"/>
      <c r="W8" s="60"/>
      <c r="X8" s="515">
        <v>35830</v>
      </c>
      <c r="Y8" s="51"/>
      <c r="Z8" s="51"/>
      <c r="AA8" s="515">
        <f t="shared" si="1"/>
        <v>27740</v>
      </c>
      <c r="AB8" s="60"/>
      <c r="AC8" s="61"/>
      <c r="AD8" s="61">
        <v>8100</v>
      </c>
      <c r="AE8" s="46"/>
      <c r="AF8" s="46"/>
    </row>
    <row r="9" spans="1:32" s="47" customFormat="1" ht="14.25" customHeight="1">
      <c r="A9" s="11"/>
      <c r="B9" s="603"/>
      <c r="C9" s="603"/>
      <c r="D9" s="603"/>
      <c r="E9" s="603"/>
      <c r="F9" s="12"/>
      <c r="G9" s="13"/>
      <c r="H9" s="570"/>
      <c r="I9" s="572"/>
      <c r="J9" s="580"/>
      <c r="K9" s="580"/>
      <c r="L9" s="18" t="s">
        <v>18</v>
      </c>
      <c r="M9" s="572"/>
      <c r="N9" s="572"/>
      <c r="O9" s="19" t="s">
        <v>19</v>
      </c>
      <c r="P9" s="62"/>
      <c r="Q9" s="62"/>
      <c r="R9" s="62"/>
      <c r="T9" s="63" t="s">
        <v>427</v>
      </c>
      <c r="U9" s="58"/>
      <c r="V9" s="59"/>
      <c r="W9" s="60"/>
      <c r="X9" s="515">
        <f t="shared" si="0"/>
        <v>35310</v>
      </c>
      <c r="Y9" s="51"/>
      <c r="Z9" s="51"/>
      <c r="AA9" s="515">
        <f t="shared" si="1"/>
        <v>27000</v>
      </c>
      <c r="AB9" s="61"/>
      <c r="AC9" s="61"/>
      <c r="AD9" s="61">
        <v>8310</v>
      </c>
      <c r="AE9" s="46"/>
      <c r="AF9" s="46"/>
    </row>
    <row r="10" spans="1:32" s="47" customFormat="1" ht="14.25" customHeight="1" thickBot="1">
      <c r="A10" s="20"/>
      <c r="B10" s="604"/>
      <c r="C10" s="604"/>
      <c r="D10" s="604"/>
      <c r="E10" s="604"/>
      <c r="F10" s="21"/>
      <c r="G10" s="22"/>
      <c r="H10" s="571"/>
      <c r="I10" s="573"/>
      <c r="J10" s="581"/>
      <c r="K10" s="581"/>
      <c r="L10" s="23"/>
      <c r="M10" s="573"/>
      <c r="N10" s="573"/>
      <c r="O10" s="24"/>
      <c r="P10" s="52"/>
      <c r="Q10" s="52"/>
      <c r="R10" s="52"/>
      <c r="T10" s="63" t="s">
        <v>50</v>
      </c>
      <c r="U10" s="58"/>
      <c r="V10" s="59"/>
      <c r="W10" s="60"/>
      <c r="X10" s="515">
        <v>34820</v>
      </c>
      <c r="Y10" s="51"/>
      <c r="Z10" s="51"/>
      <c r="AA10" s="515">
        <v>26440</v>
      </c>
      <c r="AB10" s="61"/>
      <c r="AC10" s="61"/>
      <c r="AD10" s="61">
        <v>8380</v>
      </c>
      <c r="AE10" s="46"/>
      <c r="AF10" s="46"/>
    </row>
    <row r="11" spans="1:32" ht="14.25" customHeight="1">
      <c r="A11" s="25"/>
      <c r="B11" s="25"/>
      <c r="C11" s="25"/>
      <c r="D11" s="25"/>
      <c r="E11" s="25"/>
      <c r="F11" s="25"/>
      <c r="G11" s="26"/>
      <c r="H11" s="27"/>
      <c r="I11" s="28"/>
      <c r="J11" s="29"/>
      <c r="K11" s="28"/>
      <c r="L11" s="29"/>
      <c r="M11" s="28"/>
      <c r="N11" s="28"/>
      <c r="O11" s="30"/>
      <c r="P11" s="64"/>
      <c r="Q11" s="64"/>
      <c r="R11" s="64"/>
      <c r="T11" s="369" t="s">
        <v>51</v>
      </c>
      <c r="U11" s="370"/>
      <c r="V11" s="371"/>
      <c r="W11" s="372"/>
      <c r="X11" s="515">
        <f t="shared" si="0"/>
        <v>34280</v>
      </c>
      <c r="Y11" s="51"/>
      <c r="Z11" s="51"/>
      <c r="AA11" s="515">
        <f t="shared" si="1"/>
        <v>25840</v>
      </c>
      <c r="AB11" s="61"/>
      <c r="AC11" s="61"/>
      <c r="AD11" s="61">
        <v>8440</v>
      </c>
      <c r="AE11" s="367"/>
      <c r="AF11" s="367"/>
    </row>
    <row r="12" spans="1:32" ht="14.25" customHeight="1">
      <c r="A12" s="549" t="s">
        <v>20</v>
      </c>
      <c r="B12" s="550"/>
      <c r="C12" s="550"/>
      <c r="D12" s="550"/>
      <c r="E12" s="550"/>
      <c r="F12" s="550"/>
      <c r="G12" s="513">
        <f>SUM(G14:G23,G25,G28,G31,G34,G38,G44,G49,G55)</f>
        <v>22741</v>
      </c>
      <c r="H12" s="489">
        <f aca="true" t="shared" si="2" ref="H12:O12">SUM(H14:H23,H25,H28,H31,H34,H38,H44,H49,H55)</f>
        <v>281</v>
      </c>
      <c r="I12" s="489">
        <f t="shared" si="2"/>
        <v>54</v>
      </c>
      <c r="J12" s="489">
        <f t="shared" si="2"/>
        <v>104</v>
      </c>
      <c r="K12" s="489">
        <f t="shared" si="2"/>
        <v>117</v>
      </c>
      <c r="L12" s="489">
        <f t="shared" si="2"/>
        <v>6</v>
      </c>
      <c r="M12" s="489">
        <f t="shared" si="2"/>
        <v>3</v>
      </c>
      <c r="N12" s="489">
        <f t="shared" si="2"/>
        <v>22457</v>
      </c>
      <c r="O12" s="489">
        <f t="shared" si="2"/>
        <v>22294</v>
      </c>
      <c r="P12" s="489"/>
      <c r="Q12" s="489"/>
      <c r="R12" s="32"/>
      <c r="S12" s="375"/>
      <c r="T12" s="520" t="s">
        <v>511</v>
      </c>
      <c r="U12" s="65"/>
      <c r="V12" s="66"/>
      <c r="W12" s="67"/>
      <c r="X12" s="516">
        <f t="shared" si="0"/>
        <v>31652</v>
      </c>
      <c r="Y12" s="69"/>
      <c r="Z12" s="70"/>
      <c r="AA12" s="517">
        <f t="shared" si="1"/>
        <v>22297</v>
      </c>
      <c r="AB12" s="518"/>
      <c r="AC12" s="518"/>
      <c r="AD12" s="519">
        <f>SUM('38'!I9)</f>
        <v>9355</v>
      </c>
      <c r="AE12" s="367"/>
      <c r="AF12" s="367"/>
    </row>
    <row r="13" spans="1:32" ht="14.25" customHeight="1">
      <c r="A13" s="33"/>
      <c r="B13" s="33"/>
      <c r="C13" s="33"/>
      <c r="D13" s="33"/>
      <c r="E13" s="33"/>
      <c r="F13" s="33"/>
      <c r="G13" s="513"/>
      <c r="H13" s="489"/>
      <c r="I13" s="489"/>
      <c r="J13" s="514"/>
      <c r="K13" s="489"/>
      <c r="L13" s="489"/>
      <c r="M13" s="489"/>
      <c r="N13" s="489"/>
      <c r="O13" s="489"/>
      <c r="P13" s="489"/>
      <c r="Q13" s="489"/>
      <c r="R13" s="32"/>
      <c r="S13" s="376" t="s">
        <v>35</v>
      </c>
      <c r="V13" s="367"/>
      <c r="W13" s="367"/>
      <c r="X13" s="377"/>
      <c r="Y13" s="367"/>
      <c r="Z13" s="378"/>
      <c r="AA13" s="378"/>
      <c r="AB13" s="378"/>
      <c r="AC13" s="378"/>
      <c r="AD13" s="378"/>
      <c r="AE13" s="367"/>
      <c r="AF13" s="367"/>
    </row>
    <row r="14" spans="1:32" ht="14.25" customHeight="1">
      <c r="A14" s="549" t="s">
        <v>428</v>
      </c>
      <c r="B14" s="550"/>
      <c r="C14" s="550"/>
      <c r="D14" s="550"/>
      <c r="E14" s="550"/>
      <c r="F14" s="550"/>
      <c r="G14" s="513">
        <f>SUM(H14,M14:N14)</f>
        <v>2669</v>
      </c>
      <c r="H14" s="489">
        <f>SUM(I14:L14)</f>
        <v>21</v>
      </c>
      <c r="I14" s="489">
        <v>2</v>
      </c>
      <c r="J14" s="514">
        <v>10</v>
      </c>
      <c r="K14" s="489">
        <v>9</v>
      </c>
      <c r="L14" s="514" t="s">
        <v>4</v>
      </c>
      <c r="M14" s="489">
        <v>1</v>
      </c>
      <c r="N14" s="489">
        <v>2647</v>
      </c>
      <c r="O14" s="489">
        <v>2638</v>
      </c>
      <c r="P14" s="489"/>
      <c r="Q14" s="489"/>
      <c r="R14" s="32"/>
      <c r="S14" s="357" t="s">
        <v>36</v>
      </c>
      <c r="V14" s="367"/>
      <c r="W14" s="367"/>
      <c r="X14" s="374"/>
      <c r="Y14" s="367"/>
      <c r="Z14" s="367"/>
      <c r="AA14" s="367"/>
      <c r="AB14" s="367"/>
      <c r="AE14" s="367"/>
      <c r="AF14" s="367"/>
    </row>
    <row r="15" spans="1:32" ht="14.25" customHeight="1">
      <c r="A15" s="549" t="s">
        <v>429</v>
      </c>
      <c r="B15" s="550"/>
      <c r="C15" s="550"/>
      <c r="D15" s="550"/>
      <c r="E15" s="550"/>
      <c r="F15" s="550"/>
      <c r="G15" s="513">
        <f aca="true" t="shared" si="3" ref="G15:G23">SUM(H15,M15:N15)</f>
        <v>2536</v>
      </c>
      <c r="H15" s="489">
        <f aca="true" t="shared" si="4" ref="H15:H23">SUM(I15:L15)</f>
        <v>26</v>
      </c>
      <c r="I15" s="489">
        <v>8</v>
      </c>
      <c r="J15" s="514">
        <v>3</v>
      </c>
      <c r="K15" s="489">
        <v>13</v>
      </c>
      <c r="L15" s="489">
        <v>2</v>
      </c>
      <c r="M15" s="514" t="s">
        <v>4</v>
      </c>
      <c r="N15" s="489">
        <v>2510</v>
      </c>
      <c r="O15" s="489">
        <v>2489</v>
      </c>
      <c r="P15" s="489"/>
      <c r="Q15" s="489"/>
      <c r="R15" s="32"/>
      <c r="S15" s="367" t="s">
        <v>430</v>
      </c>
      <c r="AE15" s="367"/>
      <c r="AF15" s="367"/>
    </row>
    <row r="16" spans="1:32" ht="14.25" customHeight="1">
      <c r="A16" s="549" t="s">
        <v>431</v>
      </c>
      <c r="B16" s="550"/>
      <c r="C16" s="550"/>
      <c r="D16" s="550"/>
      <c r="E16" s="550"/>
      <c r="F16" s="550"/>
      <c r="G16" s="513">
        <f t="shared" si="3"/>
        <v>1664</v>
      </c>
      <c r="H16" s="489">
        <f t="shared" si="4"/>
        <v>11</v>
      </c>
      <c r="I16" s="514" t="s">
        <v>4</v>
      </c>
      <c r="J16" s="514">
        <v>5</v>
      </c>
      <c r="K16" s="489">
        <v>6</v>
      </c>
      <c r="L16" s="514" t="s">
        <v>4</v>
      </c>
      <c r="M16" s="514" t="s">
        <v>4</v>
      </c>
      <c r="N16" s="489">
        <v>1653</v>
      </c>
      <c r="O16" s="489">
        <v>1632</v>
      </c>
      <c r="P16" s="489"/>
      <c r="Q16" s="489"/>
      <c r="R16" s="32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</row>
    <row r="17" spans="1:32" ht="14.25" customHeight="1">
      <c r="A17" s="549" t="s">
        <v>432</v>
      </c>
      <c r="B17" s="550"/>
      <c r="C17" s="550"/>
      <c r="D17" s="550"/>
      <c r="E17" s="550"/>
      <c r="F17" s="550"/>
      <c r="G17" s="513">
        <f t="shared" si="3"/>
        <v>1112</v>
      </c>
      <c r="H17" s="489">
        <f t="shared" si="4"/>
        <v>6</v>
      </c>
      <c r="I17" s="514" t="s">
        <v>4</v>
      </c>
      <c r="J17" s="514">
        <v>2</v>
      </c>
      <c r="K17" s="489">
        <v>4</v>
      </c>
      <c r="L17" s="514" t="s">
        <v>4</v>
      </c>
      <c r="M17" s="514" t="s">
        <v>4</v>
      </c>
      <c r="N17" s="489">
        <v>1106</v>
      </c>
      <c r="O17" s="489">
        <v>1102</v>
      </c>
      <c r="P17" s="489"/>
      <c r="Q17" s="489"/>
      <c r="R17" s="32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</row>
    <row r="18" spans="1:32" ht="14.25" customHeight="1">
      <c r="A18" s="549" t="s">
        <v>433</v>
      </c>
      <c r="B18" s="550"/>
      <c r="C18" s="550"/>
      <c r="D18" s="550"/>
      <c r="E18" s="550"/>
      <c r="F18" s="550"/>
      <c r="G18" s="513">
        <f t="shared" si="3"/>
        <v>1207</v>
      </c>
      <c r="H18" s="489">
        <f t="shared" si="4"/>
        <v>15</v>
      </c>
      <c r="I18" s="489">
        <v>3</v>
      </c>
      <c r="J18" s="514">
        <v>4</v>
      </c>
      <c r="K18" s="489">
        <v>8</v>
      </c>
      <c r="L18" s="514" t="s">
        <v>4</v>
      </c>
      <c r="M18" s="514" t="s">
        <v>4</v>
      </c>
      <c r="N18" s="489">
        <v>1192</v>
      </c>
      <c r="O18" s="489">
        <v>1180</v>
      </c>
      <c r="P18" s="489"/>
      <c r="Q18" s="489"/>
      <c r="R18" s="32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</row>
    <row r="19" spans="1:32" ht="18" customHeight="1">
      <c r="A19" s="549" t="s">
        <v>434</v>
      </c>
      <c r="B19" s="550"/>
      <c r="C19" s="550"/>
      <c r="D19" s="550"/>
      <c r="E19" s="550"/>
      <c r="F19" s="550"/>
      <c r="G19" s="513">
        <f t="shared" si="3"/>
        <v>1303</v>
      </c>
      <c r="H19" s="489">
        <f t="shared" si="4"/>
        <v>21</v>
      </c>
      <c r="I19" s="489">
        <v>9</v>
      </c>
      <c r="J19" s="514">
        <v>4</v>
      </c>
      <c r="K19" s="489">
        <v>7</v>
      </c>
      <c r="L19" s="489">
        <v>1</v>
      </c>
      <c r="M19" s="514" t="s">
        <v>4</v>
      </c>
      <c r="N19" s="489">
        <v>1282</v>
      </c>
      <c r="O19" s="489">
        <v>1271</v>
      </c>
      <c r="P19" s="489"/>
      <c r="Q19" s="489"/>
      <c r="R19" s="32"/>
      <c r="AF19" s="367"/>
    </row>
    <row r="20" spans="1:32" ht="18" customHeight="1">
      <c r="A20" s="549" t="s">
        <v>435</v>
      </c>
      <c r="B20" s="550"/>
      <c r="C20" s="550"/>
      <c r="D20" s="550"/>
      <c r="E20" s="550"/>
      <c r="F20" s="550"/>
      <c r="G20" s="513">
        <f t="shared" si="3"/>
        <v>1029</v>
      </c>
      <c r="H20" s="489">
        <f t="shared" si="4"/>
        <v>15</v>
      </c>
      <c r="I20" s="489">
        <v>1</v>
      </c>
      <c r="J20" s="514">
        <v>10</v>
      </c>
      <c r="K20" s="489">
        <v>4</v>
      </c>
      <c r="L20" s="514" t="s">
        <v>4</v>
      </c>
      <c r="M20" s="514" t="s">
        <v>4</v>
      </c>
      <c r="N20" s="489">
        <v>1014</v>
      </c>
      <c r="O20" s="489">
        <v>1005</v>
      </c>
      <c r="P20" s="489"/>
      <c r="Q20" s="489"/>
      <c r="R20" s="32"/>
      <c r="S20" s="607" t="s">
        <v>436</v>
      </c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367"/>
    </row>
    <row r="21" spans="1:32" ht="14.25" customHeight="1">
      <c r="A21" s="549" t="s">
        <v>437</v>
      </c>
      <c r="B21" s="550"/>
      <c r="C21" s="550"/>
      <c r="D21" s="550"/>
      <c r="E21" s="550"/>
      <c r="F21" s="550"/>
      <c r="G21" s="513">
        <f t="shared" si="3"/>
        <v>580</v>
      </c>
      <c r="H21" s="489">
        <f t="shared" si="4"/>
        <v>5</v>
      </c>
      <c r="I21" s="489">
        <v>3</v>
      </c>
      <c r="J21" s="514">
        <v>2</v>
      </c>
      <c r="K21" s="489" t="s">
        <v>4</v>
      </c>
      <c r="L21" s="514" t="s">
        <v>4</v>
      </c>
      <c r="M21" s="514" t="s">
        <v>4</v>
      </c>
      <c r="N21" s="489">
        <v>575</v>
      </c>
      <c r="O21" s="489">
        <v>567</v>
      </c>
      <c r="P21" s="489"/>
      <c r="Q21" s="489"/>
      <c r="R21" s="32"/>
      <c r="U21" s="553" t="s">
        <v>438</v>
      </c>
      <c r="V21" s="553"/>
      <c r="W21" s="553"/>
      <c r="X21" s="553"/>
      <c r="Y21" s="553"/>
      <c r="Z21" s="553"/>
      <c r="AA21" s="553"/>
      <c r="AB21" s="553"/>
      <c r="AC21" s="553"/>
      <c r="AD21" s="553"/>
      <c r="AE21" s="374"/>
      <c r="AF21" s="367"/>
    </row>
    <row r="22" spans="1:32" ht="14.25" customHeight="1" thickBot="1">
      <c r="A22" s="549" t="s">
        <v>439</v>
      </c>
      <c r="B22" s="550"/>
      <c r="C22" s="550"/>
      <c r="D22" s="550"/>
      <c r="E22" s="550"/>
      <c r="F22" s="550"/>
      <c r="G22" s="513">
        <f t="shared" si="3"/>
        <v>2077</v>
      </c>
      <c r="H22" s="489">
        <f t="shared" si="4"/>
        <v>49</v>
      </c>
      <c r="I22" s="489">
        <v>4</v>
      </c>
      <c r="J22" s="514">
        <v>24</v>
      </c>
      <c r="K22" s="489">
        <v>21</v>
      </c>
      <c r="L22" s="514" t="s">
        <v>4</v>
      </c>
      <c r="M22" s="514" t="s">
        <v>4</v>
      </c>
      <c r="N22" s="489">
        <v>2028</v>
      </c>
      <c r="O22" s="489">
        <v>1997</v>
      </c>
      <c r="P22" s="489"/>
      <c r="Q22" s="489"/>
      <c r="R22" s="32"/>
      <c r="V22" s="358"/>
      <c r="W22" s="358"/>
      <c r="X22" s="358"/>
      <c r="Y22" s="358"/>
      <c r="Z22" s="358"/>
      <c r="AA22" s="358"/>
      <c r="AB22" s="358"/>
      <c r="AC22" s="358"/>
      <c r="AD22" s="358"/>
      <c r="AE22" s="368" t="s">
        <v>0</v>
      </c>
      <c r="AF22" s="367"/>
    </row>
    <row r="23" spans="1:31" ht="14.25" customHeight="1">
      <c r="A23" s="549" t="s">
        <v>440</v>
      </c>
      <c r="B23" s="550"/>
      <c r="C23" s="550"/>
      <c r="D23" s="550"/>
      <c r="E23" s="550"/>
      <c r="F23" s="550"/>
      <c r="G23" s="513">
        <f t="shared" si="3"/>
        <v>784</v>
      </c>
      <c r="H23" s="489">
        <f t="shared" si="4"/>
        <v>26</v>
      </c>
      <c r="I23" s="489">
        <v>11</v>
      </c>
      <c r="J23" s="514">
        <v>8</v>
      </c>
      <c r="K23" s="489">
        <v>7</v>
      </c>
      <c r="L23" s="514" t="s">
        <v>4</v>
      </c>
      <c r="M23" s="514" t="s">
        <v>4</v>
      </c>
      <c r="N23" s="489">
        <v>758</v>
      </c>
      <c r="O23" s="489">
        <v>754</v>
      </c>
      <c r="P23" s="489"/>
      <c r="Q23" s="489"/>
      <c r="R23" s="32"/>
      <c r="S23" s="565" t="s">
        <v>31</v>
      </c>
      <c r="T23" s="566"/>
      <c r="U23" s="567"/>
      <c r="V23" s="556" t="s">
        <v>441</v>
      </c>
      <c r="W23" s="557"/>
      <c r="X23" s="556" t="s">
        <v>442</v>
      </c>
      <c r="Y23" s="557"/>
      <c r="Z23" s="560" t="s">
        <v>37</v>
      </c>
      <c r="AA23" s="561"/>
      <c r="AB23" s="561"/>
      <c r="AC23" s="561"/>
      <c r="AD23" s="561"/>
      <c r="AE23" s="561"/>
    </row>
    <row r="24" spans="1:32" ht="14.25" customHeight="1">
      <c r="A24" s="33"/>
      <c r="B24" s="33"/>
      <c r="C24" s="33"/>
      <c r="D24" s="33"/>
      <c r="E24" s="33"/>
      <c r="F24" s="33"/>
      <c r="G24" s="513"/>
      <c r="H24" s="489"/>
      <c r="I24" s="489"/>
      <c r="J24" s="514"/>
      <c r="K24" s="489"/>
      <c r="L24" s="514"/>
      <c r="M24" s="514"/>
      <c r="N24" s="489"/>
      <c r="O24" s="489"/>
      <c r="P24" s="489"/>
      <c r="Q24" s="489"/>
      <c r="R24" s="32"/>
      <c r="S24" s="568"/>
      <c r="T24" s="568"/>
      <c r="U24" s="569"/>
      <c r="V24" s="558"/>
      <c r="W24" s="559"/>
      <c r="X24" s="558"/>
      <c r="Y24" s="559"/>
      <c r="Z24" s="562" t="s">
        <v>1</v>
      </c>
      <c r="AA24" s="563"/>
      <c r="AB24" s="562" t="s">
        <v>38</v>
      </c>
      <c r="AC24" s="563"/>
      <c r="AD24" s="562" t="s">
        <v>39</v>
      </c>
      <c r="AE24" s="564"/>
      <c r="AF24" s="367"/>
    </row>
    <row r="25" spans="1:32" ht="14.25" customHeight="1">
      <c r="A25" s="549" t="s">
        <v>443</v>
      </c>
      <c r="B25" s="550"/>
      <c r="C25" s="550"/>
      <c r="D25" s="550"/>
      <c r="E25" s="550"/>
      <c r="F25" s="550"/>
      <c r="G25" s="513">
        <f>SUM(G26)</f>
        <v>60</v>
      </c>
      <c r="H25" s="489">
        <f>SUM(H26)</f>
        <v>2</v>
      </c>
      <c r="I25" s="514" t="s">
        <v>4</v>
      </c>
      <c r="J25" s="489">
        <f>SUM(J26)</f>
        <v>1</v>
      </c>
      <c r="K25" s="489">
        <f>SUM(K26)</f>
        <v>1</v>
      </c>
      <c r="L25" s="514" t="s">
        <v>4</v>
      </c>
      <c r="M25" s="514" t="s">
        <v>4</v>
      </c>
      <c r="N25" s="489">
        <f>SUM(N26)</f>
        <v>58</v>
      </c>
      <c r="O25" s="489">
        <f>SUM(O26)</f>
        <v>58</v>
      </c>
      <c r="P25" s="489"/>
      <c r="Q25" s="489"/>
      <c r="R25" s="32"/>
      <c r="S25" s="554" t="s">
        <v>40</v>
      </c>
      <c r="T25" s="554"/>
      <c r="U25" s="555"/>
      <c r="V25" s="379"/>
      <c r="W25" s="521">
        <f aca="true" t="shared" si="5" ref="W25:W30">SUM(Y25,AA25)</f>
        <v>28407</v>
      </c>
      <c r="X25" s="55"/>
      <c r="Y25" s="521">
        <v>3068</v>
      </c>
      <c r="Z25" s="55"/>
      <c r="AA25" s="521">
        <f aca="true" t="shared" si="6" ref="AA25:AA30">SUM(AC25,AE25)</f>
        <v>25339</v>
      </c>
      <c r="AB25" s="381"/>
      <c r="AC25" s="380">
        <v>1896</v>
      </c>
      <c r="AD25" s="381"/>
      <c r="AE25" s="380">
        <v>23443</v>
      </c>
      <c r="AF25" s="367"/>
    </row>
    <row r="26" spans="2:32" ht="14.25" customHeight="1">
      <c r="B26" s="551" t="s">
        <v>21</v>
      </c>
      <c r="C26" s="552"/>
      <c r="D26" s="552"/>
      <c r="E26" s="552"/>
      <c r="F26" s="552"/>
      <c r="G26" s="508">
        <f>SUM(H26,M26:N26)</f>
        <v>60</v>
      </c>
      <c r="H26" s="483">
        <f>SUM(I26:L26)</f>
        <v>2</v>
      </c>
      <c r="I26" s="509" t="s">
        <v>4</v>
      </c>
      <c r="J26" s="509">
        <v>1</v>
      </c>
      <c r="K26" s="483">
        <v>1</v>
      </c>
      <c r="L26" s="509" t="s">
        <v>4</v>
      </c>
      <c r="M26" s="509" t="s">
        <v>4</v>
      </c>
      <c r="N26" s="483">
        <v>58</v>
      </c>
      <c r="O26" s="483">
        <v>58</v>
      </c>
      <c r="P26" s="483"/>
      <c r="Q26" s="483"/>
      <c r="R26" s="34"/>
      <c r="T26" s="369" t="s">
        <v>48</v>
      </c>
      <c r="U26" s="370"/>
      <c r="V26" s="372"/>
      <c r="W26" s="522">
        <f t="shared" si="5"/>
        <v>27740</v>
      </c>
      <c r="X26" s="51"/>
      <c r="Y26" s="61">
        <v>3170</v>
      </c>
      <c r="Z26" s="51"/>
      <c r="AA26" s="522">
        <f t="shared" si="6"/>
        <v>24570</v>
      </c>
      <c r="AB26" s="374"/>
      <c r="AC26" s="373">
        <v>1640</v>
      </c>
      <c r="AD26" s="374"/>
      <c r="AE26" s="373">
        <v>22930</v>
      </c>
      <c r="AF26" s="367"/>
    </row>
    <row r="27" spans="1:32" ht="14.25" customHeight="1">
      <c r="A27" s="31"/>
      <c r="B27" s="31"/>
      <c r="C27" s="31"/>
      <c r="D27" s="31"/>
      <c r="E27" s="31"/>
      <c r="F27" s="31"/>
      <c r="G27" s="508"/>
      <c r="H27" s="483"/>
      <c r="I27" s="509"/>
      <c r="J27" s="509"/>
      <c r="K27" s="483"/>
      <c r="L27" s="509"/>
      <c r="M27" s="509"/>
      <c r="N27" s="483"/>
      <c r="O27" s="483"/>
      <c r="P27" s="483"/>
      <c r="Q27" s="483"/>
      <c r="R27" s="35"/>
      <c r="T27" s="369" t="s">
        <v>49</v>
      </c>
      <c r="U27" s="370"/>
      <c r="V27" s="372"/>
      <c r="W27" s="522">
        <f t="shared" si="5"/>
        <v>27000</v>
      </c>
      <c r="X27" s="51"/>
      <c r="Y27" s="61">
        <v>3190</v>
      </c>
      <c r="Z27" s="51"/>
      <c r="AA27" s="522">
        <f t="shared" si="6"/>
        <v>23810</v>
      </c>
      <c r="AB27" s="374"/>
      <c r="AC27" s="373">
        <v>1590</v>
      </c>
      <c r="AD27" s="374"/>
      <c r="AE27" s="373">
        <v>22220</v>
      </c>
      <c r="AF27" s="367"/>
    </row>
    <row r="28" spans="1:32" ht="14.25" customHeight="1">
      <c r="A28" s="549" t="s">
        <v>22</v>
      </c>
      <c r="B28" s="550"/>
      <c r="C28" s="550"/>
      <c r="D28" s="550"/>
      <c r="E28" s="550"/>
      <c r="F28" s="550"/>
      <c r="G28" s="513">
        <f>SUM(G29)</f>
        <v>353</v>
      </c>
      <c r="H28" s="489">
        <f>SUM(H29)</f>
        <v>4</v>
      </c>
      <c r="I28" s="489">
        <f>SUM(I29)</f>
        <v>1</v>
      </c>
      <c r="J28" s="489">
        <f>SUM(J29)</f>
        <v>3</v>
      </c>
      <c r="K28" s="489" t="s">
        <v>4</v>
      </c>
      <c r="L28" s="514" t="s">
        <v>4</v>
      </c>
      <c r="M28" s="514" t="s">
        <v>4</v>
      </c>
      <c r="N28" s="489">
        <f>SUM(N29)</f>
        <v>349</v>
      </c>
      <c r="O28" s="489">
        <f>SUM(O29)</f>
        <v>347</v>
      </c>
      <c r="P28" s="489"/>
      <c r="Q28" s="489"/>
      <c r="R28" s="32"/>
      <c r="T28" s="369" t="s">
        <v>50</v>
      </c>
      <c r="U28" s="370"/>
      <c r="V28" s="372"/>
      <c r="W28" s="522">
        <v>26440</v>
      </c>
      <c r="X28" s="51"/>
      <c r="Y28" s="61">
        <v>3250</v>
      </c>
      <c r="Z28" s="51"/>
      <c r="AA28" s="522">
        <f t="shared" si="6"/>
        <v>23180</v>
      </c>
      <c r="AB28" s="374"/>
      <c r="AC28" s="373">
        <v>1540</v>
      </c>
      <c r="AD28" s="374"/>
      <c r="AE28" s="373">
        <v>21640</v>
      </c>
      <c r="AF28" s="367"/>
    </row>
    <row r="29" spans="2:32" ht="14.25" customHeight="1">
      <c r="B29" s="551" t="s">
        <v>23</v>
      </c>
      <c r="C29" s="552"/>
      <c r="D29" s="552"/>
      <c r="E29" s="552"/>
      <c r="F29" s="552"/>
      <c r="G29" s="508">
        <f>SUM(H29,M29:N29)</f>
        <v>353</v>
      </c>
      <c r="H29" s="483">
        <f>SUM(I29:L29)</f>
        <v>4</v>
      </c>
      <c r="I29" s="483">
        <v>1</v>
      </c>
      <c r="J29" s="509">
        <v>3</v>
      </c>
      <c r="K29" s="483" t="s">
        <v>4</v>
      </c>
      <c r="L29" s="509" t="s">
        <v>4</v>
      </c>
      <c r="M29" s="509" t="s">
        <v>4</v>
      </c>
      <c r="N29" s="483">
        <v>349</v>
      </c>
      <c r="O29" s="483">
        <v>347</v>
      </c>
      <c r="P29" s="483"/>
      <c r="Q29" s="483"/>
      <c r="R29" s="34"/>
      <c r="T29" s="369" t="s">
        <v>51</v>
      </c>
      <c r="U29" s="370"/>
      <c r="V29" s="372"/>
      <c r="W29" s="522">
        <f t="shared" si="5"/>
        <v>25840</v>
      </c>
      <c r="X29" s="51"/>
      <c r="Y29" s="61">
        <v>3210</v>
      </c>
      <c r="Z29" s="51"/>
      <c r="AA29" s="522">
        <f t="shared" si="6"/>
        <v>22630</v>
      </c>
      <c r="AB29" s="374"/>
      <c r="AC29" s="373">
        <v>1540</v>
      </c>
      <c r="AD29" s="374"/>
      <c r="AE29" s="373">
        <v>21090</v>
      </c>
      <c r="AF29" s="367"/>
    </row>
    <row r="30" spans="1:32" ht="14.25" customHeight="1">
      <c r="A30" s="31"/>
      <c r="B30" s="31"/>
      <c r="C30" s="31"/>
      <c r="D30" s="31"/>
      <c r="E30" s="31"/>
      <c r="F30" s="31"/>
      <c r="G30" s="508"/>
      <c r="H30" s="483"/>
      <c r="I30" s="483"/>
      <c r="J30" s="509"/>
      <c r="K30" s="483"/>
      <c r="L30" s="509"/>
      <c r="M30" s="509"/>
      <c r="N30" s="483"/>
      <c r="O30" s="483"/>
      <c r="P30" s="483"/>
      <c r="Q30" s="483"/>
      <c r="R30" s="35"/>
      <c r="T30" s="523" t="s">
        <v>512</v>
      </c>
      <c r="U30" s="524"/>
      <c r="V30" s="72"/>
      <c r="W30" s="525">
        <f t="shared" si="5"/>
        <v>22297</v>
      </c>
      <c r="X30" s="526"/>
      <c r="Y30" s="519">
        <v>3306</v>
      </c>
      <c r="Z30" s="526"/>
      <c r="AA30" s="527">
        <f t="shared" si="6"/>
        <v>18991</v>
      </c>
      <c r="AB30" s="73"/>
      <c r="AC30" s="68">
        <v>2337</v>
      </c>
      <c r="AD30" s="73"/>
      <c r="AE30" s="74">
        <v>16654</v>
      </c>
      <c r="AF30" s="367"/>
    </row>
    <row r="31" spans="1:32" ht="14.25" customHeight="1">
      <c r="A31" s="549" t="s">
        <v>24</v>
      </c>
      <c r="B31" s="550"/>
      <c r="C31" s="550"/>
      <c r="D31" s="550"/>
      <c r="E31" s="550"/>
      <c r="F31" s="550"/>
      <c r="G31" s="513">
        <f>SUM(G32)</f>
        <v>235</v>
      </c>
      <c r="H31" s="489">
        <f>SUM(H32)</f>
        <v>4</v>
      </c>
      <c r="I31" s="514" t="s">
        <v>4</v>
      </c>
      <c r="J31" s="489">
        <f>SUM(J32)</f>
        <v>2</v>
      </c>
      <c r="K31" s="489">
        <f>SUM(K32)</f>
        <v>2</v>
      </c>
      <c r="L31" s="514" t="s">
        <v>4</v>
      </c>
      <c r="M31" s="514" t="s">
        <v>4</v>
      </c>
      <c r="N31" s="489">
        <f>SUM(N32)</f>
        <v>231</v>
      </c>
      <c r="O31" s="489">
        <f>SUM(O32)</f>
        <v>231</v>
      </c>
      <c r="P31" s="489"/>
      <c r="Q31" s="489"/>
      <c r="R31" s="32"/>
      <c r="S31" s="376" t="s">
        <v>41</v>
      </c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67"/>
    </row>
    <row r="32" spans="2:32" ht="14.25" customHeight="1">
      <c r="B32" s="551" t="s">
        <v>444</v>
      </c>
      <c r="C32" s="552"/>
      <c r="D32" s="552"/>
      <c r="E32" s="552"/>
      <c r="F32" s="552"/>
      <c r="G32" s="508">
        <f>SUM(H32,M32:N32)</f>
        <v>235</v>
      </c>
      <c r="H32" s="483">
        <f>SUM(I32:L32)</f>
        <v>4</v>
      </c>
      <c r="I32" s="509" t="s">
        <v>4</v>
      </c>
      <c r="J32" s="509">
        <v>2</v>
      </c>
      <c r="K32" s="483">
        <v>2</v>
      </c>
      <c r="L32" s="509" t="s">
        <v>4</v>
      </c>
      <c r="M32" s="509" t="s">
        <v>4</v>
      </c>
      <c r="N32" s="483">
        <v>231</v>
      </c>
      <c r="O32" s="483">
        <v>231</v>
      </c>
      <c r="P32" s="483"/>
      <c r="Q32" s="483"/>
      <c r="R32" s="34"/>
      <c r="S32" s="353" t="s">
        <v>36</v>
      </c>
      <c r="AF32" s="367"/>
    </row>
    <row r="33" spans="1:32" ht="14.25" customHeight="1">
      <c r="A33" s="31"/>
      <c r="B33" s="31"/>
      <c r="C33" s="31"/>
      <c r="D33" s="31"/>
      <c r="E33" s="31"/>
      <c r="F33" s="31"/>
      <c r="G33" s="508"/>
      <c r="H33" s="483"/>
      <c r="I33" s="509"/>
      <c r="J33" s="509"/>
      <c r="K33" s="483"/>
      <c r="L33" s="509"/>
      <c r="M33" s="509"/>
      <c r="N33" s="483"/>
      <c r="O33" s="483"/>
      <c r="P33" s="483"/>
      <c r="Q33" s="483"/>
      <c r="R33" s="35"/>
      <c r="S33" s="367" t="s">
        <v>430</v>
      </c>
      <c r="AF33" s="367"/>
    </row>
    <row r="34" spans="1:32" ht="14.25" customHeight="1">
      <c r="A34" s="549" t="s">
        <v>445</v>
      </c>
      <c r="B34" s="550"/>
      <c r="C34" s="550"/>
      <c r="D34" s="550"/>
      <c r="E34" s="550"/>
      <c r="F34" s="550"/>
      <c r="G34" s="513">
        <f>SUM(G35:G36)</f>
        <v>1089</v>
      </c>
      <c r="H34" s="489">
        <f>SUM(H35:H36)</f>
        <v>15</v>
      </c>
      <c r="I34" s="514" t="s">
        <v>4</v>
      </c>
      <c r="J34" s="489">
        <f>SUM(J35:J36)</f>
        <v>3</v>
      </c>
      <c r="K34" s="489">
        <f>SUM(K35:K36)</f>
        <v>12</v>
      </c>
      <c r="L34" s="514" t="s">
        <v>4</v>
      </c>
      <c r="M34" s="514" t="s">
        <v>4</v>
      </c>
      <c r="N34" s="489">
        <f>SUM(N35:N36)</f>
        <v>1074</v>
      </c>
      <c r="O34" s="489">
        <f>SUM(O35:O36)</f>
        <v>1066</v>
      </c>
      <c r="P34" s="489"/>
      <c r="Q34" s="489"/>
      <c r="R34" s="32"/>
      <c r="AF34" s="367"/>
    </row>
    <row r="35" spans="2:32" ht="14.25" customHeight="1">
      <c r="B35" s="551" t="s">
        <v>446</v>
      </c>
      <c r="C35" s="552"/>
      <c r="D35" s="552"/>
      <c r="E35" s="552"/>
      <c r="F35" s="552"/>
      <c r="G35" s="508">
        <f>SUM(H35,M35:N35)</f>
        <v>998</v>
      </c>
      <c r="H35" s="483">
        <f>SUM(I35:L35)</f>
        <v>13</v>
      </c>
      <c r="I35" s="509" t="s">
        <v>4</v>
      </c>
      <c r="J35" s="509">
        <v>1</v>
      </c>
      <c r="K35" s="483">
        <v>12</v>
      </c>
      <c r="L35" s="509" t="s">
        <v>4</v>
      </c>
      <c r="M35" s="509" t="s">
        <v>4</v>
      </c>
      <c r="N35" s="483">
        <v>985</v>
      </c>
      <c r="O35" s="483">
        <v>978</v>
      </c>
      <c r="P35" s="483"/>
      <c r="Q35" s="483"/>
      <c r="R35" s="34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</row>
    <row r="36" spans="2:32" ht="14.25" customHeight="1">
      <c r="B36" s="551" t="s">
        <v>447</v>
      </c>
      <c r="C36" s="552"/>
      <c r="D36" s="552"/>
      <c r="E36" s="552"/>
      <c r="F36" s="552"/>
      <c r="G36" s="508">
        <f>SUM(H36,M36:N36)</f>
        <v>91</v>
      </c>
      <c r="H36" s="483">
        <f>SUM(I36:L36)</f>
        <v>2</v>
      </c>
      <c r="I36" s="509" t="s">
        <v>4</v>
      </c>
      <c r="J36" s="509">
        <v>2</v>
      </c>
      <c r="K36" s="483" t="s">
        <v>4</v>
      </c>
      <c r="L36" s="509" t="s">
        <v>4</v>
      </c>
      <c r="M36" s="509" t="s">
        <v>4</v>
      </c>
      <c r="N36" s="483">
        <v>89</v>
      </c>
      <c r="O36" s="483">
        <v>88</v>
      </c>
      <c r="P36" s="483"/>
      <c r="Q36" s="483"/>
      <c r="R36" s="34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</row>
    <row r="37" spans="1:32" ht="14.25" customHeight="1">
      <c r="A37" s="31"/>
      <c r="B37" s="31"/>
      <c r="C37" s="31"/>
      <c r="D37" s="31"/>
      <c r="E37" s="31"/>
      <c r="F37" s="31"/>
      <c r="G37" s="508"/>
      <c r="H37" s="483"/>
      <c r="I37" s="509"/>
      <c r="J37" s="509"/>
      <c r="K37" s="483"/>
      <c r="L37" s="509"/>
      <c r="M37" s="509"/>
      <c r="N37" s="483"/>
      <c r="O37" s="483"/>
      <c r="P37" s="483"/>
      <c r="Q37" s="483"/>
      <c r="R37" s="35"/>
      <c r="AE37" s="367"/>
      <c r="AF37" s="367"/>
    </row>
    <row r="38" spans="1:32" ht="18" customHeight="1">
      <c r="A38" s="549" t="s">
        <v>448</v>
      </c>
      <c r="B38" s="550"/>
      <c r="C38" s="550"/>
      <c r="D38" s="550"/>
      <c r="E38" s="550"/>
      <c r="F38" s="550"/>
      <c r="G38" s="513">
        <f aca="true" t="shared" si="7" ref="G38:L38">SUM(G39:G42)</f>
        <v>2590</v>
      </c>
      <c r="H38" s="489">
        <f t="shared" si="7"/>
        <v>28</v>
      </c>
      <c r="I38" s="489">
        <f t="shared" si="7"/>
        <v>5</v>
      </c>
      <c r="J38" s="489">
        <f t="shared" si="7"/>
        <v>9</v>
      </c>
      <c r="K38" s="489">
        <f t="shared" si="7"/>
        <v>13</v>
      </c>
      <c r="L38" s="489">
        <f t="shared" si="7"/>
        <v>1</v>
      </c>
      <c r="M38" s="514" t="s">
        <v>4</v>
      </c>
      <c r="N38" s="489">
        <f>SUM(N39:N42)</f>
        <v>2562</v>
      </c>
      <c r="O38" s="489">
        <f>SUM(O39:O42)</f>
        <v>2550</v>
      </c>
      <c r="P38" s="489"/>
      <c r="Q38" s="489"/>
      <c r="R38" s="32"/>
      <c r="S38" s="607" t="s">
        <v>42</v>
      </c>
      <c r="T38" s="607"/>
      <c r="U38" s="607"/>
      <c r="V38" s="607"/>
      <c r="W38" s="607"/>
      <c r="X38" s="607"/>
      <c r="Y38" s="607"/>
      <c r="Z38" s="607"/>
      <c r="AA38" s="607"/>
      <c r="AB38" s="607"/>
      <c r="AC38" s="607"/>
      <c r="AD38" s="607"/>
      <c r="AE38" s="607"/>
      <c r="AF38" s="367"/>
    </row>
    <row r="39" spans="2:32" ht="18" customHeight="1">
      <c r="B39" s="551" t="s">
        <v>449</v>
      </c>
      <c r="C39" s="552"/>
      <c r="D39" s="552"/>
      <c r="E39" s="552"/>
      <c r="F39" s="552"/>
      <c r="G39" s="508">
        <f>SUM(H39,M39:N39)</f>
        <v>662</v>
      </c>
      <c r="H39" s="483">
        <f>SUM(I39:L39)</f>
        <v>5</v>
      </c>
      <c r="I39" s="483">
        <v>2</v>
      </c>
      <c r="J39" s="509" t="s">
        <v>4</v>
      </c>
      <c r="K39" s="483">
        <v>2</v>
      </c>
      <c r="L39" s="483">
        <v>1</v>
      </c>
      <c r="M39" s="509" t="s">
        <v>4</v>
      </c>
      <c r="N39" s="483">
        <v>657</v>
      </c>
      <c r="O39" s="483">
        <v>655</v>
      </c>
      <c r="P39" s="483"/>
      <c r="Q39" s="483"/>
      <c r="R39" s="34"/>
      <c r="U39" s="553" t="s">
        <v>43</v>
      </c>
      <c r="V39" s="553"/>
      <c r="W39" s="553"/>
      <c r="X39" s="553"/>
      <c r="Y39" s="553"/>
      <c r="Z39" s="553"/>
      <c r="AA39" s="553"/>
      <c r="AB39" s="553"/>
      <c r="AC39" s="553"/>
      <c r="AD39" s="553"/>
      <c r="AF39" s="367"/>
    </row>
    <row r="40" spans="2:31" ht="14.25" customHeight="1" thickBot="1">
      <c r="B40" s="551" t="s">
        <v>450</v>
      </c>
      <c r="C40" s="552"/>
      <c r="D40" s="552"/>
      <c r="E40" s="552"/>
      <c r="F40" s="552"/>
      <c r="G40" s="508">
        <f>SUM(H40,M40:N40)</f>
        <v>402</v>
      </c>
      <c r="H40" s="483">
        <f>SUM(I40:L40)</f>
        <v>4</v>
      </c>
      <c r="I40" s="483">
        <v>1</v>
      </c>
      <c r="J40" s="509" t="s">
        <v>4</v>
      </c>
      <c r="K40" s="483">
        <v>3</v>
      </c>
      <c r="L40" s="509" t="s">
        <v>4</v>
      </c>
      <c r="M40" s="509" t="s">
        <v>4</v>
      </c>
      <c r="N40" s="483">
        <v>398</v>
      </c>
      <c r="O40" s="483">
        <v>397</v>
      </c>
      <c r="P40" s="483"/>
      <c r="Q40" s="483"/>
      <c r="R40" s="34"/>
      <c r="V40" s="358"/>
      <c r="W40" s="358"/>
      <c r="X40" s="358"/>
      <c r="Y40" s="358"/>
      <c r="Z40" s="358"/>
      <c r="AA40" s="358"/>
      <c r="AB40" s="358"/>
      <c r="AC40" s="358"/>
      <c r="AE40" s="368" t="s">
        <v>0</v>
      </c>
    </row>
    <row r="41" spans="2:32" ht="14.25" customHeight="1">
      <c r="B41" s="551" t="s">
        <v>451</v>
      </c>
      <c r="C41" s="552"/>
      <c r="D41" s="552"/>
      <c r="E41" s="552"/>
      <c r="F41" s="552"/>
      <c r="G41" s="508">
        <f>SUM(H41,M41:N41)</f>
        <v>1145</v>
      </c>
      <c r="H41" s="483">
        <f>SUM(I41:L41)</f>
        <v>13</v>
      </c>
      <c r="I41" s="483">
        <v>2</v>
      </c>
      <c r="J41" s="509">
        <v>6</v>
      </c>
      <c r="K41" s="483">
        <v>5</v>
      </c>
      <c r="L41" s="509" t="s">
        <v>4</v>
      </c>
      <c r="M41" s="509" t="s">
        <v>4</v>
      </c>
      <c r="N41" s="483">
        <v>1132</v>
      </c>
      <c r="O41" s="483">
        <v>1130</v>
      </c>
      <c r="P41" s="483"/>
      <c r="Q41" s="483"/>
      <c r="R41" s="34"/>
      <c r="S41" s="542" t="s">
        <v>31</v>
      </c>
      <c r="T41" s="543"/>
      <c r="U41" s="544"/>
      <c r="V41" s="360" t="s">
        <v>1</v>
      </c>
      <c r="W41" s="360" t="s">
        <v>44</v>
      </c>
      <c r="X41" s="383" t="s">
        <v>45</v>
      </c>
      <c r="Y41" s="383" t="s">
        <v>452</v>
      </c>
      <c r="Z41" s="383" t="s">
        <v>453</v>
      </c>
      <c r="AA41" s="383" t="s">
        <v>454</v>
      </c>
      <c r="AB41" s="383" t="s">
        <v>455</v>
      </c>
      <c r="AC41" s="384" t="s">
        <v>456</v>
      </c>
      <c r="AD41" s="384" t="s">
        <v>457</v>
      </c>
      <c r="AE41" s="382" t="s">
        <v>46</v>
      </c>
      <c r="AF41" s="367"/>
    </row>
    <row r="42" spans="2:32" ht="14.25" customHeight="1">
      <c r="B42" s="551" t="s">
        <v>458</v>
      </c>
      <c r="C42" s="552"/>
      <c r="D42" s="552"/>
      <c r="E42" s="552"/>
      <c r="F42" s="552"/>
      <c r="G42" s="508">
        <f>SUM(H42,M42:N42)</f>
        <v>381</v>
      </c>
      <c r="H42" s="483">
        <f>SUM(I42:L42)</f>
        <v>6</v>
      </c>
      <c r="I42" s="509" t="s">
        <v>4</v>
      </c>
      <c r="J42" s="509">
        <v>3</v>
      </c>
      <c r="K42" s="483">
        <v>3</v>
      </c>
      <c r="L42" s="509" t="s">
        <v>4</v>
      </c>
      <c r="M42" s="509" t="s">
        <v>4</v>
      </c>
      <c r="N42" s="483">
        <v>375</v>
      </c>
      <c r="O42" s="483">
        <v>368</v>
      </c>
      <c r="P42" s="483"/>
      <c r="Q42" s="483"/>
      <c r="R42" s="34"/>
      <c r="S42" s="353" t="s">
        <v>28</v>
      </c>
      <c r="T42" s="385" t="s">
        <v>425</v>
      </c>
      <c r="U42" s="386" t="s">
        <v>29</v>
      </c>
      <c r="V42" s="528">
        <f>SUM(W42,X42,Y42,Z42,AA42,AB42,AC42,AD42,AE42)</f>
        <v>28407</v>
      </c>
      <c r="W42" s="387">
        <v>6732</v>
      </c>
      <c r="X42" s="387">
        <v>10408</v>
      </c>
      <c r="Y42" s="387">
        <v>4929</v>
      </c>
      <c r="Z42" s="387">
        <v>2483</v>
      </c>
      <c r="AA42" s="387">
        <v>1294</v>
      </c>
      <c r="AB42" s="387">
        <v>709</v>
      </c>
      <c r="AC42" s="387">
        <v>796</v>
      </c>
      <c r="AD42" s="353">
        <v>372</v>
      </c>
      <c r="AE42" s="387">
        <v>684</v>
      </c>
      <c r="AF42" s="367"/>
    </row>
    <row r="43" spans="1:32" ht="14.25" customHeight="1">
      <c r="A43" s="31"/>
      <c r="B43" s="31"/>
      <c r="C43" s="31"/>
      <c r="D43" s="31"/>
      <c r="E43" s="31"/>
      <c r="F43" s="31"/>
      <c r="G43" s="508"/>
      <c r="H43" s="483"/>
      <c r="I43" s="509"/>
      <c r="J43" s="509"/>
      <c r="K43" s="483"/>
      <c r="L43" s="509"/>
      <c r="M43" s="509"/>
      <c r="N43" s="483"/>
      <c r="O43" s="483"/>
      <c r="P43" s="483"/>
      <c r="Q43" s="483"/>
      <c r="R43" s="35"/>
      <c r="T43" s="385" t="s">
        <v>48</v>
      </c>
      <c r="U43" s="388"/>
      <c r="V43" s="529">
        <v>27740</v>
      </c>
      <c r="W43" s="373">
        <v>6520</v>
      </c>
      <c r="X43" s="373">
        <v>10050</v>
      </c>
      <c r="Y43" s="373">
        <v>4920</v>
      </c>
      <c r="Z43" s="373">
        <v>2460</v>
      </c>
      <c r="AA43" s="373">
        <v>1280</v>
      </c>
      <c r="AB43" s="373">
        <v>700</v>
      </c>
      <c r="AC43" s="373">
        <v>780</v>
      </c>
      <c r="AD43" s="353">
        <v>360</v>
      </c>
      <c r="AE43" s="373">
        <v>660</v>
      </c>
      <c r="AF43" s="367"/>
    </row>
    <row r="44" spans="1:32" ht="14.25" customHeight="1">
      <c r="A44" s="545" t="s">
        <v>459</v>
      </c>
      <c r="B44" s="546"/>
      <c r="C44" s="546"/>
      <c r="D44" s="546"/>
      <c r="E44" s="546"/>
      <c r="F44" s="546"/>
      <c r="G44" s="513">
        <f>SUM(G45:G47)</f>
        <v>880</v>
      </c>
      <c r="H44" s="489">
        <f>SUM(H45:H47)</f>
        <v>2</v>
      </c>
      <c r="I44" s="489">
        <f>SUM(I45:I47)</f>
        <v>1</v>
      </c>
      <c r="J44" s="489">
        <f>SUM(J45:J47)</f>
        <v>1</v>
      </c>
      <c r="K44" s="489" t="s">
        <v>4</v>
      </c>
      <c r="L44" s="514" t="s">
        <v>4</v>
      </c>
      <c r="M44" s="514" t="s">
        <v>4</v>
      </c>
      <c r="N44" s="489">
        <f>SUM(N45:N47)</f>
        <v>878</v>
      </c>
      <c r="O44" s="489">
        <f>SUM(O45:O47)</f>
        <v>874</v>
      </c>
      <c r="P44" s="489"/>
      <c r="Q44" s="489"/>
      <c r="R44" s="32"/>
      <c r="T44" s="369" t="s">
        <v>49</v>
      </c>
      <c r="U44" s="370"/>
      <c r="V44" s="529">
        <v>27000</v>
      </c>
      <c r="W44" s="373">
        <v>6340</v>
      </c>
      <c r="X44" s="373">
        <v>9740</v>
      </c>
      <c r="Y44" s="373">
        <v>4800</v>
      </c>
      <c r="Z44" s="373">
        <v>2400</v>
      </c>
      <c r="AA44" s="373">
        <v>1240</v>
      </c>
      <c r="AB44" s="373">
        <v>690</v>
      </c>
      <c r="AC44" s="373">
        <v>780</v>
      </c>
      <c r="AD44" s="353">
        <v>360</v>
      </c>
      <c r="AE44" s="373">
        <v>670</v>
      </c>
      <c r="AF44" s="367"/>
    </row>
    <row r="45" spans="2:32" ht="14.25" customHeight="1">
      <c r="B45" s="551" t="s">
        <v>460</v>
      </c>
      <c r="C45" s="552"/>
      <c r="D45" s="552"/>
      <c r="E45" s="552"/>
      <c r="F45" s="552"/>
      <c r="G45" s="508">
        <f>SUM(H45,M45:N45)</f>
        <v>295</v>
      </c>
      <c r="H45" s="483">
        <f>SUM(I45:L45)</f>
        <v>1</v>
      </c>
      <c r="I45" s="509" t="s">
        <v>4</v>
      </c>
      <c r="J45" s="509">
        <v>1</v>
      </c>
      <c r="K45" s="483" t="s">
        <v>4</v>
      </c>
      <c r="L45" s="509" t="s">
        <v>4</v>
      </c>
      <c r="M45" s="509" t="s">
        <v>4</v>
      </c>
      <c r="N45" s="483">
        <v>294</v>
      </c>
      <c r="O45" s="483">
        <v>291</v>
      </c>
      <c r="P45" s="483"/>
      <c r="Q45" s="483"/>
      <c r="R45" s="34"/>
      <c r="T45" s="369" t="s">
        <v>50</v>
      </c>
      <c r="U45" s="370"/>
      <c r="V45" s="529">
        <v>26440</v>
      </c>
      <c r="W45" s="373">
        <v>6140</v>
      </c>
      <c r="X45" s="373">
        <v>9510</v>
      </c>
      <c r="Y45" s="373">
        <v>4660</v>
      </c>
      <c r="Z45" s="373">
        <v>2370</v>
      </c>
      <c r="AA45" s="373">
        <v>1210</v>
      </c>
      <c r="AB45" s="373">
        <v>700</v>
      </c>
      <c r="AC45" s="373">
        <v>790</v>
      </c>
      <c r="AD45" s="353">
        <v>370</v>
      </c>
      <c r="AE45" s="373">
        <v>690</v>
      </c>
      <c r="AF45" s="367"/>
    </row>
    <row r="46" spans="2:32" ht="14.25" customHeight="1">
      <c r="B46" s="551" t="s">
        <v>461</v>
      </c>
      <c r="C46" s="552"/>
      <c r="D46" s="552"/>
      <c r="E46" s="552"/>
      <c r="F46" s="552"/>
      <c r="G46" s="508">
        <f>SUM(H46,M46:N46)</f>
        <v>407</v>
      </c>
      <c r="H46" s="483" t="s">
        <v>510</v>
      </c>
      <c r="I46" s="509" t="s">
        <v>4</v>
      </c>
      <c r="J46" s="509" t="s">
        <v>4</v>
      </c>
      <c r="K46" s="483" t="s">
        <v>4</v>
      </c>
      <c r="L46" s="509" t="s">
        <v>4</v>
      </c>
      <c r="M46" s="509" t="s">
        <v>4</v>
      </c>
      <c r="N46" s="483">
        <v>407</v>
      </c>
      <c r="O46" s="483">
        <v>406</v>
      </c>
      <c r="P46" s="483"/>
      <c r="Q46" s="483"/>
      <c r="R46" s="34"/>
      <c r="T46" s="369" t="s">
        <v>51</v>
      </c>
      <c r="U46" s="370"/>
      <c r="V46" s="529">
        <v>25840</v>
      </c>
      <c r="W46" s="373">
        <v>5940</v>
      </c>
      <c r="X46" s="373">
        <v>9270</v>
      </c>
      <c r="Y46" s="373">
        <v>4540</v>
      </c>
      <c r="Z46" s="373">
        <v>2310</v>
      </c>
      <c r="AA46" s="373">
        <v>1180</v>
      </c>
      <c r="AB46" s="373">
        <v>700</v>
      </c>
      <c r="AC46" s="373">
        <v>810</v>
      </c>
      <c r="AD46" s="353">
        <v>390</v>
      </c>
      <c r="AE46" s="373">
        <v>700</v>
      </c>
      <c r="AF46" s="367"/>
    </row>
    <row r="47" spans="2:32" ht="14.25" customHeight="1">
      <c r="B47" s="551" t="s">
        <v>462</v>
      </c>
      <c r="C47" s="552"/>
      <c r="D47" s="552"/>
      <c r="E47" s="552"/>
      <c r="F47" s="552"/>
      <c r="G47" s="508">
        <f>SUM(H47,M47:N47)</f>
        <v>178</v>
      </c>
      <c r="H47" s="483">
        <f>SUM(I47:L47)</f>
        <v>1</v>
      </c>
      <c r="I47" s="483">
        <v>1</v>
      </c>
      <c r="J47" s="509" t="s">
        <v>4</v>
      </c>
      <c r="K47" s="483" t="s">
        <v>4</v>
      </c>
      <c r="L47" s="509" t="s">
        <v>4</v>
      </c>
      <c r="M47" s="509" t="s">
        <v>4</v>
      </c>
      <c r="N47" s="483">
        <v>177</v>
      </c>
      <c r="O47" s="483">
        <v>177</v>
      </c>
      <c r="P47" s="483"/>
      <c r="Q47" s="483"/>
      <c r="R47" s="34"/>
      <c r="S47" s="389"/>
      <c r="T47" s="523" t="s">
        <v>511</v>
      </c>
      <c r="U47" s="71"/>
      <c r="V47" s="530">
        <f>SUM(W47,X47,Y47,Z47,AA47,AB47,AC47,AD47,AE47)</f>
        <v>22297</v>
      </c>
      <c r="W47" s="531">
        <v>4882</v>
      </c>
      <c r="X47" s="532">
        <v>7953</v>
      </c>
      <c r="Y47" s="532">
        <v>3866</v>
      </c>
      <c r="Z47" s="532">
        <v>2048</v>
      </c>
      <c r="AA47" s="531">
        <v>1087</v>
      </c>
      <c r="AB47" s="531">
        <v>595</v>
      </c>
      <c r="AC47" s="532">
        <v>718</v>
      </c>
      <c r="AD47" s="533">
        <v>366</v>
      </c>
      <c r="AE47" s="531">
        <v>782</v>
      </c>
      <c r="AF47" s="367"/>
    </row>
    <row r="48" spans="1:32" ht="14.25" customHeight="1">
      <c r="A48" s="31"/>
      <c r="B48" s="31"/>
      <c r="C48" s="31"/>
      <c r="D48" s="31"/>
      <c r="E48" s="31"/>
      <c r="F48" s="31"/>
      <c r="G48" s="508"/>
      <c r="H48" s="483"/>
      <c r="I48" s="483"/>
      <c r="J48" s="509"/>
      <c r="K48" s="483"/>
      <c r="L48" s="509"/>
      <c r="M48" s="509"/>
      <c r="N48" s="483"/>
      <c r="O48" s="483"/>
      <c r="P48" s="483"/>
      <c r="Q48" s="483"/>
      <c r="R48" s="35"/>
      <c r="S48" s="376" t="s">
        <v>41</v>
      </c>
      <c r="V48" s="390"/>
      <c r="W48" s="378"/>
      <c r="X48" s="378"/>
      <c r="Y48" s="378"/>
      <c r="Z48" s="378"/>
      <c r="AA48" s="378"/>
      <c r="AB48" s="378"/>
      <c r="AC48" s="378"/>
      <c r="AD48" s="378"/>
      <c r="AE48" s="391"/>
      <c r="AF48" s="367"/>
    </row>
    <row r="49" spans="1:32" ht="14.25" customHeight="1">
      <c r="A49" s="549" t="s">
        <v>463</v>
      </c>
      <c r="B49" s="550"/>
      <c r="C49" s="550"/>
      <c r="D49" s="550"/>
      <c r="E49" s="550"/>
      <c r="F49" s="550"/>
      <c r="G49" s="513">
        <f aca="true" t="shared" si="8" ref="G49:O49">SUM(G50:G53)</f>
        <v>2241</v>
      </c>
      <c r="H49" s="489">
        <f t="shared" si="8"/>
        <v>28</v>
      </c>
      <c r="I49" s="489">
        <f t="shared" si="8"/>
        <v>6</v>
      </c>
      <c r="J49" s="489">
        <f t="shared" si="8"/>
        <v>12</v>
      </c>
      <c r="K49" s="489">
        <f t="shared" si="8"/>
        <v>9</v>
      </c>
      <c r="L49" s="489">
        <f t="shared" si="8"/>
        <v>1</v>
      </c>
      <c r="M49" s="489">
        <f t="shared" si="8"/>
        <v>2</v>
      </c>
      <c r="N49" s="489">
        <f t="shared" si="8"/>
        <v>2211</v>
      </c>
      <c r="O49" s="489">
        <f t="shared" si="8"/>
        <v>2207</v>
      </c>
      <c r="P49" s="489"/>
      <c r="Q49" s="489"/>
      <c r="R49" s="32"/>
      <c r="S49" s="367" t="s">
        <v>36</v>
      </c>
      <c r="AE49" s="391"/>
      <c r="AF49" s="367"/>
    </row>
    <row r="50" spans="2:32" ht="14.25" customHeight="1">
      <c r="B50" s="551" t="s">
        <v>464</v>
      </c>
      <c r="C50" s="552"/>
      <c r="D50" s="552"/>
      <c r="E50" s="552"/>
      <c r="F50" s="552"/>
      <c r="G50" s="508">
        <f>SUM(H50,M50:N50)</f>
        <v>710</v>
      </c>
      <c r="H50" s="483">
        <f>SUM(I50:L50)</f>
        <v>12</v>
      </c>
      <c r="I50" s="483">
        <v>3</v>
      </c>
      <c r="J50" s="509">
        <v>3</v>
      </c>
      <c r="K50" s="483">
        <v>6</v>
      </c>
      <c r="L50" s="509" t="s">
        <v>4</v>
      </c>
      <c r="M50" s="509" t="s">
        <v>4</v>
      </c>
      <c r="N50" s="483">
        <v>698</v>
      </c>
      <c r="O50" s="483">
        <v>696</v>
      </c>
      <c r="P50" s="483"/>
      <c r="Q50" s="483"/>
      <c r="R50" s="34"/>
      <c r="S50" s="367" t="s">
        <v>430</v>
      </c>
      <c r="AE50" s="391"/>
      <c r="AF50" s="367"/>
    </row>
    <row r="51" spans="2:32" ht="14.25" customHeight="1">
      <c r="B51" s="551" t="s">
        <v>465</v>
      </c>
      <c r="C51" s="552"/>
      <c r="D51" s="552"/>
      <c r="E51" s="552"/>
      <c r="F51" s="552"/>
      <c r="G51" s="508">
        <f>SUM(H51,M51:N51)</f>
        <v>602</v>
      </c>
      <c r="H51" s="483">
        <f>SUM(I51:L51)</f>
        <v>6</v>
      </c>
      <c r="I51" s="483">
        <v>1</v>
      </c>
      <c r="J51" s="509">
        <v>4</v>
      </c>
      <c r="K51" s="483">
        <v>1</v>
      </c>
      <c r="L51" s="509" t="s">
        <v>4</v>
      </c>
      <c r="M51" s="509" t="s">
        <v>4</v>
      </c>
      <c r="N51" s="483">
        <v>596</v>
      </c>
      <c r="O51" s="483">
        <v>596</v>
      </c>
      <c r="P51" s="483"/>
      <c r="Q51" s="483"/>
      <c r="R51" s="34"/>
      <c r="AE51" s="391"/>
      <c r="AF51" s="367"/>
    </row>
    <row r="52" spans="2:32" ht="14.25" customHeight="1">
      <c r="B52" s="551" t="s">
        <v>466</v>
      </c>
      <c r="C52" s="552"/>
      <c r="D52" s="552"/>
      <c r="E52" s="552"/>
      <c r="F52" s="552"/>
      <c r="G52" s="508">
        <f>SUM(H52,M52:N52)</f>
        <v>373</v>
      </c>
      <c r="H52" s="483">
        <f>SUM(I52:L52)</f>
        <v>4</v>
      </c>
      <c r="I52" s="509" t="s">
        <v>4</v>
      </c>
      <c r="J52" s="509">
        <v>4</v>
      </c>
      <c r="K52" s="483" t="s">
        <v>4</v>
      </c>
      <c r="L52" s="509" t="s">
        <v>4</v>
      </c>
      <c r="M52" s="509" t="s">
        <v>4</v>
      </c>
      <c r="N52" s="483">
        <v>369</v>
      </c>
      <c r="O52" s="483">
        <v>368</v>
      </c>
      <c r="P52" s="483"/>
      <c r="Q52" s="483"/>
      <c r="R52" s="34"/>
      <c r="AE52" s="391"/>
      <c r="AF52" s="367"/>
    </row>
    <row r="53" spans="2:32" ht="14.25" customHeight="1">
      <c r="B53" s="551" t="s">
        <v>467</v>
      </c>
      <c r="C53" s="552"/>
      <c r="D53" s="552"/>
      <c r="E53" s="552"/>
      <c r="F53" s="552"/>
      <c r="G53" s="508">
        <f>SUM(H53,M53:N53)</f>
        <v>556</v>
      </c>
      <c r="H53" s="483">
        <f>SUM(I53:L53)</f>
        <v>6</v>
      </c>
      <c r="I53" s="483">
        <v>2</v>
      </c>
      <c r="J53" s="509">
        <v>1</v>
      </c>
      <c r="K53" s="483">
        <v>2</v>
      </c>
      <c r="L53" s="483">
        <v>1</v>
      </c>
      <c r="M53" s="483">
        <v>2</v>
      </c>
      <c r="N53" s="483">
        <v>548</v>
      </c>
      <c r="O53" s="483">
        <v>547</v>
      </c>
      <c r="P53" s="483"/>
      <c r="Q53" s="483"/>
      <c r="R53" s="34"/>
      <c r="V53" s="392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</row>
    <row r="54" spans="1:32" ht="14.25" customHeight="1">
      <c r="A54" s="31"/>
      <c r="B54" s="31"/>
      <c r="C54" s="31"/>
      <c r="D54" s="31"/>
      <c r="E54" s="31"/>
      <c r="F54" s="31"/>
      <c r="G54" s="508"/>
      <c r="H54" s="483"/>
      <c r="I54" s="483"/>
      <c r="J54" s="509"/>
      <c r="K54" s="483"/>
      <c r="L54" s="483"/>
      <c r="M54" s="483"/>
      <c r="N54" s="483"/>
      <c r="O54" s="483"/>
      <c r="P54" s="483"/>
      <c r="Q54" s="483"/>
      <c r="R54" s="35"/>
      <c r="U54" s="367"/>
      <c r="V54" s="392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</row>
    <row r="55" spans="1:32" ht="14.25" customHeight="1">
      <c r="A55" s="549" t="s">
        <v>468</v>
      </c>
      <c r="B55" s="550"/>
      <c r="C55" s="550"/>
      <c r="D55" s="550"/>
      <c r="E55" s="550"/>
      <c r="F55" s="550"/>
      <c r="G55" s="513">
        <f>SUM(G56)</f>
        <v>332</v>
      </c>
      <c r="H55" s="489">
        <f>SUM(H56)</f>
        <v>3</v>
      </c>
      <c r="I55" s="514" t="s">
        <v>4</v>
      </c>
      <c r="J55" s="489">
        <f>SUM(J56)</f>
        <v>1</v>
      </c>
      <c r="K55" s="489">
        <f>SUM(K56)</f>
        <v>1</v>
      </c>
      <c r="L55" s="489">
        <f>SUM(L56)</f>
        <v>1</v>
      </c>
      <c r="M55" s="514" t="s">
        <v>4</v>
      </c>
      <c r="N55" s="489">
        <f>SUM(N56)</f>
        <v>329</v>
      </c>
      <c r="O55" s="489">
        <f>SUM(O56)</f>
        <v>326</v>
      </c>
      <c r="P55" s="489"/>
      <c r="Q55" s="489"/>
      <c r="R55" s="32"/>
      <c r="AE55" s="367"/>
      <c r="AF55" s="367"/>
    </row>
    <row r="56" spans="1:32" ht="18" customHeight="1" thickBot="1">
      <c r="A56" s="36"/>
      <c r="B56" s="547" t="s">
        <v>469</v>
      </c>
      <c r="C56" s="548"/>
      <c r="D56" s="548"/>
      <c r="E56" s="548"/>
      <c r="F56" s="548"/>
      <c r="G56" s="510">
        <f>SUM(H56,M56:N56)</f>
        <v>332</v>
      </c>
      <c r="H56" s="511">
        <f>SUM(I56:L56)</f>
        <v>3</v>
      </c>
      <c r="I56" s="512" t="s">
        <v>4</v>
      </c>
      <c r="J56" s="512">
        <v>1</v>
      </c>
      <c r="K56" s="511">
        <v>1</v>
      </c>
      <c r="L56" s="511">
        <v>1</v>
      </c>
      <c r="M56" s="512" t="s">
        <v>4</v>
      </c>
      <c r="N56" s="511">
        <v>329</v>
      </c>
      <c r="O56" s="511">
        <v>326</v>
      </c>
      <c r="P56" s="483"/>
      <c r="Q56" s="483"/>
      <c r="R56" s="34"/>
      <c r="S56" s="607" t="s">
        <v>436</v>
      </c>
      <c r="T56" s="607"/>
      <c r="U56" s="607"/>
      <c r="V56" s="607"/>
      <c r="W56" s="607"/>
      <c r="X56" s="607"/>
      <c r="Y56" s="607"/>
      <c r="Z56" s="607"/>
      <c r="AA56" s="607"/>
      <c r="AB56" s="607"/>
      <c r="AC56" s="607"/>
      <c r="AD56" s="607"/>
      <c r="AE56" s="367"/>
      <c r="AF56" s="367"/>
    </row>
    <row r="57" spans="1:32" ht="18" customHeight="1">
      <c r="A57" s="1" t="s">
        <v>25</v>
      </c>
      <c r="U57" s="553" t="s">
        <v>470</v>
      </c>
      <c r="V57" s="553"/>
      <c r="W57" s="553"/>
      <c r="X57" s="553"/>
      <c r="Y57" s="553"/>
      <c r="Z57" s="553"/>
      <c r="AA57" s="553"/>
      <c r="AB57" s="553"/>
      <c r="AC57" s="553"/>
      <c r="AD57" s="553"/>
      <c r="AF57" s="367"/>
    </row>
    <row r="58" ht="14.25" customHeight="1" thickBot="1">
      <c r="AD58" s="368" t="s">
        <v>47</v>
      </c>
    </row>
    <row r="59" spans="2:30" s="47" customFormat="1" ht="14.25" customHeight="1">
      <c r="B59" s="538"/>
      <c r="C59" s="538"/>
      <c r="D59" s="538"/>
      <c r="E59" s="538"/>
      <c r="F59" s="538"/>
      <c r="G59" s="538"/>
      <c r="H59" s="538"/>
      <c r="I59" s="538"/>
      <c r="J59" s="538"/>
      <c r="K59" s="538"/>
      <c r="L59" s="538"/>
      <c r="M59" s="538"/>
      <c r="N59" s="538"/>
      <c r="O59" s="538"/>
      <c r="P59" s="538"/>
      <c r="Q59" s="538"/>
      <c r="R59" s="538"/>
      <c r="S59" s="589" t="s">
        <v>513</v>
      </c>
      <c r="T59" s="589"/>
      <c r="U59" s="590"/>
      <c r="V59" s="595" t="s">
        <v>471</v>
      </c>
      <c r="W59" s="596"/>
      <c r="X59" s="596"/>
      <c r="Y59" s="596"/>
      <c r="Z59" s="596"/>
      <c r="AA59" s="596"/>
      <c r="AB59" s="596"/>
      <c r="AC59" s="596"/>
      <c r="AD59" s="596"/>
    </row>
    <row r="60" spans="1:32" ht="14.25" customHeight="1">
      <c r="A60" s="606" t="s">
        <v>26</v>
      </c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6"/>
      <c r="N60" s="606"/>
      <c r="O60" s="606"/>
      <c r="P60" s="540"/>
      <c r="Q60" s="540"/>
      <c r="S60" s="591"/>
      <c r="T60" s="591"/>
      <c r="U60" s="592"/>
      <c r="V60" s="393"/>
      <c r="W60" s="393"/>
      <c r="X60" s="379"/>
      <c r="Y60" s="562" t="s">
        <v>472</v>
      </c>
      <c r="Z60" s="564"/>
      <c r="AA60" s="564"/>
      <c r="AB60" s="564"/>
      <c r="AC60" s="564"/>
      <c r="AD60" s="564"/>
      <c r="AF60" s="367"/>
    </row>
    <row r="61" spans="1:30" s="47" customFormat="1" ht="14.25" customHeight="1">
      <c r="A61" s="605" t="s">
        <v>27</v>
      </c>
      <c r="B61" s="605"/>
      <c r="C61" s="605"/>
      <c r="D61" s="605"/>
      <c r="E61" s="605"/>
      <c r="F61" s="605"/>
      <c r="G61" s="605"/>
      <c r="H61" s="605"/>
      <c r="I61" s="605"/>
      <c r="J61" s="605"/>
      <c r="K61" s="605"/>
      <c r="L61" s="605"/>
      <c r="M61" s="605"/>
      <c r="N61" s="605"/>
      <c r="O61" s="605"/>
      <c r="P61" s="246"/>
      <c r="Q61" s="246"/>
      <c r="R61" s="539"/>
      <c r="S61" s="591"/>
      <c r="T61" s="591"/>
      <c r="U61" s="592"/>
      <c r="V61" s="75" t="s">
        <v>1</v>
      </c>
      <c r="W61" s="76" t="s">
        <v>2</v>
      </c>
      <c r="X61" s="76" t="s">
        <v>3</v>
      </c>
      <c r="Y61" s="597" t="s">
        <v>1</v>
      </c>
      <c r="Z61" s="597" t="s">
        <v>2</v>
      </c>
      <c r="AA61" s="597" t="s">
        <v>3</v>
      </c>
      <c r="AB61" s="599" t="s">
        <v>473</v>
      </c>
      <c r="AC61" s="600"/>
      <c r="AD61" s="600"/>
    </row>
    <row r="62" spans="19:32" ht="14.25" customHeight="1">
      <c r="S62" s="593"/>
      <c r="T62" s="593"/>
      <c r="U62" s="594"/>
      <c r="V62" s="394"/>
      <c r="W62" s="394"/>
      <c r="X62" s="395"/>
      <c r="Y62" s="598"/>
      <c r="Z62" s="598"/>
      <c r="AA62" s="598"/>
      <c r="AB62" s="362" t="s">
        <v>1</v>
      </c>
      <c r="AC62" s="362" t="s">
        <v>2</v>
      </c>
      <c r="AD62" s="396" t="s">
        <v>3</v>
      </c>
      <c r="AF62" s="367"/>
    </row>
    <row r="63" spans="1:32" ht="14.25" customHeight="1">
      <c r="A63" s="77"/>
      <c r="S63" s="353" t="s">
        <v>28</v>
      </c>
      <c r="T63" s="385" t="s">
        <v>425</v>
      </c>
      <c r="U63" s="397" t="s">
        <v>29</v>
      </c>
      <c r="V63" s="534">
        <f>SUM(W63,X63)</f>
        <v>126821</v>
      </c>
      <c r="W63" s="56">
        <v>61505</v>
      </c>
      <c r="X63" s="56">
        <v>65316</v>
      </c>
      <c r="Y63" s="534">
        <f>SUM(Z63,AA63)</f>
        <v>37660</v>
      </c>
      <c r="Z63" s="56">
        <v>16080</v>
      </c>
      <c r="AA63" s="56">
        <v>21580</v>
      </c>
      <c r="AB63" s="534">
        <f>SUM(AC63,AD63)</f>
        <v>17316</v>
      </c>
      <c r="AC63" s="387">
        <v>9270</v>
      </c>
      <c r="AD63" s="387">
        <v>8046</v>
      </c>
      <c r="AF63" s="367"/>
    </row>
    <row r="64" spans="1:32" ht="14.25" customHeight="1">
      <c r="A64" s="77"/>
      <c r="T64" s="369" t="s">
        <v>474</v>
      </c>
      <c r="U64" s="370"/>
      <c r="V64" s="61">
        <v>123530</v>
      </c>
      <c r="W64" s="61">
        <v>60640</v>
      </c>
      <c r="X64" s="61">
        <v>62890</v>
      </c>
      <c r="Y64" s="61">
        <v>37690</v>
      </c>
      <c r="Z64" s="61">
        <v>16110</v>
      </c>
      <c r="AA64" s="61">
        <v>21580</v>
      </c>
      <c r="AB64" s="61">
        <v>17110</v>
      </c>
      <c r="AC64" s="373">
        <v>9170</v>
      </c>
      <c r="AD64" s="373">
        <v>7940</v>
      </c>
      <c r="AF64" s="367"/>
    </row>
    <row r="65" spans="20:32" ht="14.25" customHeight="1">
      <c r="T65" s="369" t="s">
        <v>475</v>
      </c>
      <c r="U65" s="370"/>
      <c r="V65" s="61">
        <v>119330</v>
      </c>
      <c r="W65" s="61">
        <v>58380</v>
      </c>
      <c r="X65" s="61">
        <v>60950</v>
      </c>
      <c r="Y65" s="61">
        <v>37220</v>
      </c>
      <c r="Z65" s="61">
        <v>15910</v>
      </c>
      <c r="AA65" s="61">
        <v>21310</v>
      </c>
      <c r="AB65" s="61">
        <v>16940</v>
      </c>
      <c r="AC65" s="373">
        <v>9060</v>
      </c>
      <c r="AD65" s="373">
        <v>7880</v>
      </c>
      <c r="AE65" s="367"/>
      <c r="AF65" s="367"/>
    </row>
    <row r="66" spans="20:32" ht="14.25" customHeight="1">
      <c r="T66" s="369" t="s">
        <v>235</v>
      </c>
      <c r="U66" s="370"/>
      <c r="V66" s="61">
        <v>116620</v>
      </c>
      <c r="W66" s="61">
        <v>56850</v>
      </c>
      <c r="X66" s="61">
        <v>59770</v>
      </c>
      <c r="Y66" s="61">
        <v>36470</v>
      </c>
      <c r="Z66" s="61">
        <v>15590</v>
      </c>
      <c r="AA66" s="61">
        <v>20880</v>
      </c>
      <c r="AB66" s="61">
        <v>16780</v>
      </c>
      <c r="AC66" s="373">
        <v>8990</v>
      </c>
      <c r="AD66" s="373">
        <v>7780</v>
      </c>
      <c r="AE66" s="367"/>
      <c r="AF66" s="367"/>
    </row>
    <row r="67" spans="20:32" ht="14.25" customHeight="1">
      <c r="T67" s="369" t="s">
        <v>236</v>
      </c>
      <c r="U67" s="370"/>
      <c r="V67" s="61">
        <v>112900</v>
      </c>
      <c r="W67" s="61">
        <v>55100</v>
      </c>
      <c r="X67" s="61">
        <v>57800</v>
      </c>
      <c r="Y67" s="61">
        <v>35650</v>
      </c>
      <c r="Z67" s="61">
        <v>15200</v>
      </c>
      <c r="AA67" s="61">
        <v>20450</v>
      </c>
      <c r="AB67" s="61">
        <v>16500</v>
      </c>
      <c r="AC67" s="373">
        <v>8860</v>
      </c>
      <c r="AD67" s="373">
        <v>7640</v>
      </c>
      <c r="AE67" s="367"/>
      <c r="AF67" s="367"/>
    </row>
    <row r="68" spans="19:32" ht="14.25" customHeight="1">
      <c r="S68" s="389"/>
      <c r="T68" s="523" t="s">
        <v>511</v>
      </c>
      <c r="U68" s="71"/>
      <c r="V68" s="535">
        <f>SUM(W68,X68)</f>
        <v>94914</v>
      </c>
      <c r="W68" s="536">
        <v>46214</v>
      </c>
      <c r="X68" s="536">
        <v>48700</v>
      </c>
      <c r="Y68" s="535">
        <f>SUM(Z68,AA68)</f>
        <v>31241</v>
      </c>
      <c r="Z68" s="536">
        <v>14258</v>
      </c>
      <c r="AA68" s="536">
        <v>16983</v>
      </c>
      <c r="AB68" s="535">
        <f>SUM(AC68,AD68)</f>
        <v>16758</v>
      </c>
      <c r="AC68" s="532">
        <v>9580</v>
      </c>
      <c r="AD68" s="532">
        <v>7178</v>
      </c>
      <c r="AE68" s="367"/>
      <c r="AF68" s="367"/>
    </row>
    <row r="69" spans="19:31" ht="14.25" customHeight="1">
      <c r="S69" s="376" t="s">
        <v>41</v>
      </c>
      <c r="V69" s="390"/>
      <c r="W69" s="378"/>
      <c r="X69" s="378"/>
      <c r="Y69" s="378"/>
      <c r="Z69" s="378"/>
      <c r="AA69" s="378"/>
      <c r="AB69" s="378"/>
      <c r="AC69" s="378"/>
      <c r="AD69" s="378"/>
      <c r="AE69" s="367"/>
    </row>
    <row r="70" spans="19:31" ht="14.25" customHeight="1">
      <c r="S70" s="367" t="s">
        <v>36</v>
      </c>
      <c r="AE70" s="367"/>
    </row>
    <row r="71" spans="19:31" ht="15">
      <c r="S71" s="367" t="s">
        <v>430</v>
      </c>
      <c r="AE71" s="367"/>
    </row>
    <row r="72" ht="15">
      <c r="AE72" s="367"/>
    </row>
    <row r="73" ht="15">
      <c r="AE73" s="367"/>
    </row>
    <row r="74" s="47" customFormat="1" ht="15"/>
    <row r="75" spans="1:31" s="47" customFormat="1" ht="15">
      <c r="A75" s="1"/>
      <c r="B75" s="1"/>
      <c r="C75" s="1"/>
      <c r="D75" s="1"/>
      <c r="E75" s="1"/>
      <c r="F75" s="1"/>
      <c r="G75" s="2"/>
      <c r="H75" s="2"/>
      <c r="I75" s="3"/>
      <c r="J75" s="3"/>
      <c r="K75" s="3"/>
      <c r="L75" s="3"/>
      <c r="M75" s="3"/>
      <c r="N75" s="3"/>
      <c r="O75" s="3"/>
      <c r="P75" s="3"/>
      <c r="Q75" s="3"/>
      <c r="R75" s="37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="47" customFormat="1" ht="15"/>
    <row r="77" spans="1:18" s="47" customFormat="1" ht="15">
      <c r="A77" s="1"/>
      <c r="B77" s="1"/>
      <c r="C77" s="1"/>
      <c r="D77" s="1"/>
      <c r="E77" s="41"/>
      <c r="F77" s="39"/>
      <c r="G77" s="2"/>
      <c r="H77" s="39"/>
      <c r="I77" s="3"/>
      <c r="J77" s="37"/>
      <c r="K77" s="37"/>
      <c r="L77" s="38"/>
      <c r="M77" s="37"/>
      <c r="N77" s="37"/>
      <c r="O77" s="37"/>
      <c r="P77" s="37"/>
      <c r="Q77" s="37"/>
      <c r="R77" s="37"/>
    </row>
    <row r="78" spans="1:18" s="47" customFormat="1" ht="15">
      <c r="A78" s="1"/>
      <c r="B78" s="1"/>
      <c r="C78" s="1"/>
      <c r="D78" s="1"/>
      <c r="E78" s="37"/>
      <c r="F78" s="40"/>
      <c r="G78" s="2"/>
      <c r="H78" s="39"/>
      <c r="I78" s="3"/>
      <c r="J78" s="37"/>
      <c r="K78" s="37"/>
      <c r="L78" s="38"/>
      <c r="M78" s="37"/>
      <c r="N78" s="37"/>
      <c r="O78" s="37"/>
      <c r="P78" s="37"/>
      <c r="Q78" s="37"/>
      <c r="R78" s="37"/>
    </row>
    <row r="79" spans="1:18" s="47" customFormat="1" ht="15">
      <c r="A79" s="1"/>
      <c r="B79" s="1"/>
      <c r="C79" s="1"/>
      <c r="D79" s="1"/>
      <c r="E79" s="39"/>
      <c r="F79" s="40"/>
      <c r="G79" s="2"/>
      <c r="H79" s="39"/>
      <c r="I79" s="3"/>
      <c r="J79" s="37"/>
      <c r="K79" s="37"/>
      <c r="L79" s="38"/>
      <c r="M79" s="37"/>
      <c r="N79" s="37"/>
      <c r="O79" s="37"/>
      <c r="P79" s="37"/>
      <c r="Q79" s="37"/>
      <c r="R79" s="37"/>
    </row>
    <row r="80" spans="1:18" s="47" customFormat="1" ht="15">
      <c r="A80" s="1"/>
      <c r="B80" s="1"/>
      <c r="C80" s="1"/>
      <c r="D80" s="1"/>
      <c r="E80" s="39"/>
      <c r="F80" s="40"/>
      <c r="G80" s="2"/>
      <c r="H80" s="39"/>
      <c r="I80" s="3"/>
      <c r="J80" s="37"/>
      <c r="K80" s="37"/>
      <c r="L80" s="38"/>
      <c r="M80" s="37"/>
      <c r="N80" s="37"/>
      <c r="O80" s="37"/>
      <c r="P80" s="37"/>
      <c r="Q80" s="37"/>
      <c r="R80" s="37"/>
    </row>
    <row r="81" spans="1:18" s="47" customFormat="1" ht="15">
      <c r="A81" s="1"/>
      <c r="B81" s="1"/>
      <c r="C81" s="1"/>
      <c r="D81" s="1"/>
      <c r="E81" s="39"/>
      <c r="F81" s="40"/>
      <c r="G81" s="2"/>
      <c r="H81" s="39"/>
      <c r="I81" s="3"/>
      <c r="J81" s="37"/>
      <c r="K81" s="37"/>
      <c r="L81" s="38"/>
      <c r="M81" s="37"/>
      <c r="N81" s="37"/>
      <c r="O81" s="37"/>
      <c r="P81" s="37"/>
      <c r="Q81" s="37"/>
      <c r="R81" s="37"/>
    </row>
    <row r="82" spans="1:18" s="47" customFormat="1" ht="15">
      <c r="A82" s="1"/>
      <c r="B82" s="1"/>
      <c r="C82" s="1"/>
      <c r="D82" s="1"/>
      <c r="E82" s="39"/>
      <c r="F82" s="40"/>
      <c r="G82" s="2"/>
      <c r="H82" s="39"/>
      <c r="I82" s="3"/>
      <c r="J82" s="37"/>
      <c r="K82" s="37"/>
      <c r="L82" s="38"/>
      <c r="M82" s="37"/>
      <c r="N82" s="37"/>
      <c r="O82" s="37"/>
      <c r="P82" s="37"/>
      <c r="Q82" s="37"/>
      <c r="R82" s="37"/>
    </row>
    <row r="83" spans="1:18" s="47" customFormat="1" ht="15">
      <c r="A83" s="1"/>
      <c r="B83" s="1"/>
      <c r="C83" s="1"/>
      <c r="D83" s="1"/>
      <c r="E83" s="41"/>
      <c r="F83" s="39"/>
      <c r="G83" s="2"/>
      <c r="H83" s="39"/>
      <c r="I83" s="3"/>
      <c r="J83" s="37"/>
      <c r="K83" s="37"/>
      <c r="L83" s="38"/>
      <c r="M83" s="37"/>
      <c r="N83" s="37"/>
      <c r="O83" s="37"/>
      <c r="P83" s="37"/>
      <c r="Q83" s="37"/>
      <c r="R83" s="37"/>
    </row>
    <row r="84" spans="1:18" s="47" customFormat="1" ht="15">
      <c r="A84" s="1"/>
      <c r="B84" s="1"/>
      <c r="C84" s="1"/>
      <c r="D84" s="1"/>
      <c r="E84" s="41"/>
      <c r="F84" s="39"/>
      <c r="G84" s="2"/>
      <c r="H84" s="39"/>
      <c r="I84" s="3"/>
      <c r="J84" s="37"/>
      <c r="K84" s="37"/>
      <c r="L84" s="38"/>
      <c r="M84" s="37"/>
      <c r="N84" s="37"/>
      <c r="O84" s="37"/>
      <c r="P84" s="37"/>
      <c r="Q84" s="37"/>
      <c r="R84" s="37"/>
    </row>
    <row r="85" spans="1:18" s="47" customFormat="1" ht="15">
      <c r="A85" s="1"/>
      <c r="B85" s="1"/>
      <c r="C85" s="1"/>
      <c r="D85" s="1"/>
      <c r="E85" s="41"/>
      <c r="F85" s="39"/>
      <c r="G85" s="2"/>
      <c r="H85" s="39"/>
      <c r="I85" s="3"/>
      <c r="J85" s="37"/>
      <c r="K85" s="37"/>
      <c r="L85" s="38"/>
      <c r="M85" s="37"/>
      <c r="N85" s="37"/>
      <c r="O85" s="37"/>
      <c r="P85" s="37"/>
      <c r="Q85" s="37"/>
      <c r="R85" s="37"/>
    </row>
    <row r="86" spans="1:18" s="47" customFormat="1" ht="15">
      <c r="A86" s="1"/>
      <c r="B86" s="1"/>
      <c r="C86" s="1"/>
      <c r="D86" s="1"/>
      <c r="E86" s="41"/>
      <c r="F86" s="39"/>
      <c r="G86" s="2"/>
      <c r="H86" s="39"/>
      <c r="I86" s="3"/>
      <c r="J86" s="37"/>
      <c r="K86" s="37"/>
      <c r="L86" s="38"/>
      <c r="M86" s="37"/>
      <c r="N86" s="37"/>
      <c r="O86" s="37"/>
      <c r="P86" s="37"/>
      <c r="Q86" s="37"/>
      <c r="R86" s="37"/>
    </row>
    <row r="87" ht="15"/>
    <row r="88" ht="14.25">
      <c r="E88" s="1" t="s">
        <v>25</v>
      </c>
    </row>
  </sheetData>
  <sheetProtection/>
  <mergeCells count="77">
    <mergeCell ref="A61:O61"/>
    <mergeCell ref="A60:O60"/>
    <mergeCell ref="S56:AD56"/>
    <mergeCell ref="S38:AE38"/>
    <mergeCell ref="S20:AE20"/>
    <mergeCell ref="S3:AD3"/>
    <mergeCell ref="Y6:AA6"/>
    <mergeCell ref="AB6:AD6"/>
    <mergeCell ref="V6:X6"/>
    <mergeCell ref="U21:AD21"/>
    <mergeCell ref="B45:F45"/>
    <mergeCell ref="B46:F46"/>
    <mergeCell ref="A17:F17"/>
    <mergeCell ref="B6:E10"/>
    <mergeCell ref="A12:F12"/>
    <mergeCell ref="A15:F15"/>
    <mergeCell ref="A14:F14"/>
    <mergeCell ref="A16:F16"/>
    <mergeCell ref="B41:F41"/>
    <mergeCell ref="B42:F42"/>
    <mergeCell ref="U57:AD57"/>
    <mergeCell ref="S59:U62"/>
    <mergeCell ref="V59:AD59"/>
    <mergeCell ref="Y60:AD60"/>
    <mergeCell ref="Y61:Y62"/>
    <mergeCell ref="Z61:Z62"/>
    <mergeCell ref="AA61:AA62"/>
    <mergeCell ref="AB61:AD61"/>
    <mergeCell ref="A2:AE2"/>
    <mergeCell ref="A3:O3"/>
    <mergeCell ref="A4:O4"/>
    <mergeCell ref="U4:AD4"/>
    <mergeCell ref="J7:J10"/>
    <mergeCell ref="K7:K10"/>
    <mergeCell ref="N6:N10"/>
    <mergeCell ref="S6:U6"/>
    <mergeCell ref="H6:L6"/>
    <mergeCell ref="M6:M10"/>
    <mergeCell ref="H7:H10"/>
    <mergeCell ref="I7:I10"/>
    <mergeCell ref="A18:F18"/>
    <mergeCell ref="A19:F19"/>
    <mergeCell ref="A20:F20"/>
    <mergeCell ref="A21:F21"/>
    <mergeCell ref="X23:Y24"/>
    <mergeCell ref="Z23:AE23"/>
    <mergeCell ref="Z24:AA24"/>
    <mergeCell ref="AB24:AC24"/>
    <mergeCell ref="AD24:AE24"/>
    <mergeCell ref="A22:F22"/>
    <mergeCell ref="A23:F23"/>
    <mergeCell ref="S23:U24"/>
    <mergeCell ref="V23:W24"/>
    <mergeCell ref="S25:U25"/>
    <mergeCell ref="B26:F26"/>
    <mergeCell ref="A25:F25"/>
    <mergeCell ref="A28:F28"/>
    <mergeCell ref="B29:F29"/>
    <mergeCell ref="B32:F32"/>
    <mergeCell ref="A34:F34"/>
    <mergeCell ref="A31:F31"/>
    <mergeCell ref="B35:F35"/>
    <mergeCell ref="B36:F36"/>
    <mergeCell ref="U39:AD39"/>
    <mergeCell ref="B40:F40"/>
    <mergeCell ref="A38:F38"/>
    <mergeCell ref="B39:F39"/>
    <mergeCell ref="S41:U41"/>
    <mergeCell ref="A44:F44"/>
    <mergeCell ref="B56:F56"/>
    <mergeCell ref="A49:F49"/>
    <mergeCell ref="B50:F50"/>
    <mergeCell ref="B51:F51"/>
    <mergeCell ref="A55:F55"/>
    <mergeCell ref="B53:F53"/>
    <mergeCell ref="B52:F52"/>
    <mergeCell ref="B47:F47"/>
  </mergeCells>
  <conditionalFormatting sqref="AC30 Y30 AE30">
    <cfRule type="cellIs" priority="1" dxfId="1" operator="equal" stopIfTrue="1">
      <formula>1</formula>
    </cfRule>
    <cfRule type="cellIs" priority="2" dxfId="0" operator="equal" stopIfTrue="1">
      <formula>2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353" customWidth="1"/>
    <col min="2" max="3" width="9.59765625" style="353" customWidth="1"/>
    <col min="4" max="9" width="14.59765625" style="353" customWidth="1"/>
    <col min="10" max="10" width="7.69921875" style="353" customWidth="1"/>
    <col min="11" max="11" width="2.59765625" style="337" customWidth="1"/>
    <col min="12" max="12" width="9.59765625" style="337" customWidth="1"/>
    <col min="13" max="13" width="9.5" style="337" customWidth="1"/>
    <col min="14" max="14" width="8.59765625" style="337" customWidth="1"/>
    <col min="15" max="16" width="7.59765625" style="337" customWidth="1"/>
    <col min="17" max="17" width="8" style="337" customWidth="1"/>
    <col min="18" max="18" width="7.59765625" style="337" customWidth="1"/>
    <col min="19" max="19" width="8.09765625" style="337" customWidth="1"/>
    <col min="20" max="25" width="7.59765625" style="337" customWidth="1"/>
    <col min="26" max="16384" width="10.59765625" style="353" customWidth="1"/>
  </cols>
  <sheetData>
    <row r="1" spans="1:25" s="44" customFormat="1" ht="19.5" customHeight="1">
      <c r="A1" s="79" t="s">
        <v>411</v>
      </c>
      <c r="K1" s="80"/>
      <c r="L1" s="81"/>
      <c r="M1" s="82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3" t="s">
        <v>412</v>
      </c>
    </row>
    <row r="2" spans="1:25" s="47" customFormat="1" ht="24.75" customHeight="1">
      <c r="A2" s="84"/>
      <c r="B2" s="84"/>
      <c r="C2" s="84"/>
      <c r="D2" s="84"/>
      <c r="E2" s="84"/>
      <c r="F2" s="84"/>
      <c r="G2" s="84"/>
      <c r="H2" s="84"/>
      <c r="I2" s="85"/>
      <c r="J2" s="353"/>
      <c r="K2" s="354"/>
      <c r="L2" s="355"/>
      <c r="M2" s="356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83"/>
    </row>
    <row r="3" spans="1:25" ht="19.5" customHeight="1">
      <c r="A3" s="607" t="s">
        <v>413</v>
      </c>
      <c r="B3" s="607"/>
      <c r="C3" s="607"/>
      <c r="D3" s="607"/>
      <c r="E3" s="607"/>
      <c r="F3" s="607"/>
      <c r="G3" s="607"/>
      <c r="H3" s="607"/>
      <c r="I3" s="607"/>
      <c r="K3" s="610" t="s">
        <v>52</v>
      </c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</row>
    <row r="4" spans="3:25" ht="19.5" customHeight="1">
      <c r="C4" s="357" t="s">
        <v>414</v>
      </c>
      <c r="D4" s="357"/>
      <c r="E4" s="357"/>
      <c r="F4" s="357"/>
      <c r="G4" s="357"/>
      <c r="H4" s="357"/>
      <c r="I4" s="357"/>
      <c r="L4" s="339"/>
      <c r="M4" s="611" t="s">
        <v>53</v>
      </c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339"/>
    </row>
    <row r="5" spans="1:25" ht="18" customHeight="1" thickBot="1">
      <c r="A5" s="358"/>
      <c r="B5" s="358"/>
      <c r="C5" s="358"/>
      <c r="D5" s="358"/>
      <c r="E5" s="358"/>
      <c r="F5" s="358"/>
      <c r="G5" s="358"/>
      <c r="H5" s="358"/>
      <c r="I5" s="359" t="s">
        <v>0</v>
      </c>
      <c r="K5" s="343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5" t="s">
        <v>0</v>
      </c>
    </row>
    <row r="6" spans="1:25" ht="14.25" customHeight="1">
      <c r="A6" s="613" t="s">
        <v>54</v>
      </c>
      <c r="B6" s="614"/>
      <c r="C6" s="619" t="s">
        <v>55</v>
      </c>
      <c r="D6" s="560" t="s">
        <v>56</v>
      </c>
      <c r="E6" s="622"/>
      <c r="F6" s="622"/>
      <c r="G6" s="622"/>
      <c r="H6" s="623"/>
      <c r="I6" s="556" t="s">
        <v>57</v>
      </c>
      <c r="K6" s="626" t="s">
        <v>415</v>
      </c>
      <c r="L6" s="627"/>
      <c r="M6" s="632" t="s">
        <v>505</v>
      </c>
      <c r="N6" s="635" t="s">
        <v>56</v>
      </c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</row>
    <row r="7" spans="1:25" ht="14.25" customHeight="1">
      <c r="A7" s="615"/>
      <c r="B7" s="616"/>
      <c r="C7" s="620"/>
      <c r="D7" s="643" t="s">
        <v>59</v>
      </c>
      <c r="E7" s="644" t="s">
        <v>60</v>
      </c>
      <c r="F7" s="562" t="s">
        <v>416</v>
      </c>
      <c r="G7" s="645"/>
      <c r="H7" s="646"/>
      <c r="I7" s="624"/>
      <c r="K7" s="628"/>
      <c r="L7" s="629"/>
      <c r="M7" s="633"/>
      <c r="N7" s="349" t="s">
        <v>61</v>
      </c>
      <c r="O7" s="349" t="s">
        <v>62</v>
      </c>
      <c r="P7" s="361" t="s">
        <v>417</v>
      </c>
      <c r="Q7" s="349" t="s">
        <v>63</v>
      </c>
      <c r="R7" s="349" t="s">
        <v>64</v>
      </c>
      <c r="S7" s="349" t="s">
        <v>65</v>
      </c>
      <c r="T7" s="349" t="s">
        <v>66</v>
      </c>
      <c r="U7" s="349" t="s">
        <v>67</v>
      </c>
      <c r="V7" s="349" t="s">
        <v>68</v>
      </c>
      <c r="W7" s="349" t="s">
        <v>69</v>
      </c>
      <c r="X7" s="349" t="s">
        <v>70</v>
      </c>
      <c r="Y7" s="339" t="s">
        <v>71</v>
      </c>
    </row>
    <row r="8" spans="1:25" ht="14.25" customHeight="1">
      <c r="A8" s="617"/>
      <c r="B8" s="618"/>
      <c r="C8" s="621"/>
      <c r="D8" s="621"/>
      <c r="E8" s="621"/>
      <c r="F8" s="362" t="s">
        <v>72</v>
      </c>
      <c r="G8" s="362" t="s">
        <v>73</v>
      </c>
      <c r="H8" s="362" t="s">
        <v>74</v>
      </c>
      <c r="I8" s="625"/>
      <c r="K8" s="630"/>
      <c r="L8" s="631"/>
      <c r="M8" s="634"/>
      <c r="N8" s="363" t="s">
        <v>418</v>
      </c>
      <c r="O8" s="349">
        <v>0.3</v>
      </c>
      <c r="P8" s="364">
        <v>0.5</v>
      </c>
      <c r="Q8" s="363" t="s">
        <v>75</v>
      </c>
      <c r="R8" s="349">
        <v>1.5</v>
      </c>
      <c r="S8" s="363" t="s">
        <v>76</v>
      </c>
      <c r="T8" s="363" t="s">
        <v>77</v>
      </c>
      <c r="U8" s="363" t="s">
        <v>78</v>
      </c>
      <c r="V8" s="363" t="s">
        <v>79</v>
      </c>
      <c r="W8" s="363" t="s">
        <v>80</v>
      </c>
      <c r="X8" s="363" t="s">
        <v>81</v>
      </c>
      <c r="Y8" s="339" t="s">
        <v>419</v>
      </c>
    </row>
    <row r="9" spans="1:25" ht="14.25" customHeight="1">
      <c r="A9" s="647" t="s">
        <v>82</v>
      </c>
      <c r="B9" s="648"/>
      <c r="C9" s="496">
        <f>SUM(C11:C20,C22,C25,C28,C31,C35,C41,C46,C52)</f>
        <v>31652</v>
      </c>
      <c r="D9" s="488">
        <f aca="true" t="shared" si="0" ref="D9:I9">SUM(D11:D20,D22,D25,D28,D31,D35,D41,D46,D52)</f>
        <v>22297</v>
      </c>
      <c r="E9" s="488">
        <f t="shared" si="0"/>
        <v>3306</v>
      </c>
      <c r="F9" s="488">
        <f t="shared" si="0"/>
        <v>18991</v>
      </c>
      <c r="G9" s="488">
        <f t="shared" si="0"/>
        <v>2337</v>
      </c>
      <c r="H9" s="488">
        <f t="shared" si="0"/>
        <v>16654</v>
      </c>
      <c r="I9" s="488">
        <f t="shared" si="0"/>
        <v>9355</v>
      </c>
      <c r="J9" s="365"/>
      <c r="K9" s="637" t="s">
        <v>82</v>
      </c>
      <c r="L9" s="638"/>
      <c r="M9" s="488">
        <f aca="true" t="shared" si="1" ref="M9:Y9">SUM(M11:M20,M22,M25,M28,M31,M35,M41,M46,M52)</f>
        <v>22297</v>
      </c>
      <c r="N9" s="488">
        <f t="shared" si="1"/>
        <v>33</v>
      </c>
      <c r="O9" s="488">
        <f t="shared" si="1"/>
        <v>90</v>
      </c>
      <c r="P9" s="488">
        <f t="shared" si="1"/>
        <v>4759</v>
      </c>
      <c r="Q9" s="488">
        <f t="shared" si="1"/>
        <v>7953</v>
      </c>
      <c r="R9" s="488">
        <f t="shared" si="1"/>
        <v>3866</v>
      </c>
      <c r="S9" s="488">
        <f t="shared" si="1"/>
        <v>2048</v>
      </c>
      <c r="T9" s="488">
        <f t="shared" si="1"/>
        <v>1087</v>
      </c>
      <c r="U9" s="488">
        <f t="shared" si="1"/>
        <v>595</v>
      </c>
      <c r="V9" s="488">
        <f t="shared" si="1"/>
        <v>718</v>
      </c>
      <c r="W9" s="488">
        <f t="shared" si="1"/>
        <v>366</v>
      </c>
      <c r="X9" s="488">
        <f t="shared" si="1"/>
        <v>576</v>
      </c>
      <c r="Y9" s="488">
        <f t="shared" si="1"/>
        <v>206</v>
      </c>
    </row>
    <row r="10" spans="1:25" s="47" customFormat="1" ht="14.25" customHeight="1">
      <c r="A10" s="91"/>
      <c r="B10" s="92"/>
      <c r="C10" s="497"/>
      <c r="D10" s="405"/>
      <c r="E10" s="405"/>
      <c r="F10" s="405"/>
      <c r="G10" s="405"/>
      <c r="H10" s="405"/>
      <c r="I10" s="405"/>
      <c r="J10" s="365"/>
      <c r="K10" s="93"/>
      <c r="L10" s="9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</row>
    <row r="11" spans="1:25" s="47" customFormat="1" ht="14.25" customHeight="1">
      <c r="A11" s="639" t="s">
        <v>83</v>
      </c>
      <c r="B11" s="640"/>
      <c r="C11" s="497">
        <f>SUM(D11,I11)</f>
        <v>3647</v>
      </c>
      <c r="D11" s="405">
        <f>SUM(E11,F11)</f>
        <v>2632</v>
      </c>
      <c r="E11" s="405">
        <v>443</v>
      </c>
      <c r="F11" s="405">
        <f>SUM(G11:H11)</f>
        <v>2189</v>
      </c>
      <c r="G11" s="405">
        <v>346</v>
      </c>
      <c r="H11" s="405">
        <v>1843</v>
      </c>
      <c r="I11" s="405">
        <v>1015</v>
      </c>
      <c r="J11" s="365"/>
      <c r="K11" s="641" t="s">
        <v>83</v>
      </c>
      <c r="L11" s="642"/>
      <c r="M11" s="505">
        <f>SUM(N11:Y11)</f>
        <v>2632</v>
      </c>
      <c r="N11" s="506">
        <v>3</v>
      </c>
      <c r="O11" s="506">
        <v>31</v>
      </c>
      <c r="P11" s="506">
        <v>570</v>
      </c>
      <c r="Q11" s="506">
        <v>1012</v>
      </c>
      <c r="R11" s="506">
        <v>511</v>
      </c>
      <c r="S11" s="506">
        <v>203</v>
      </c>
      <c r="T11" s="506">
        <v>111</v>
      </c>
      <c r="U11" s="506">
        <v>55</v>
      </c>
      <c r="V11" s="506">
        <v>64</v>
      </c>
      <c r="W11" s="506">
        <v>25</v>
      </c>
      <c r="X11" s="506">
        <v>31</v>
      </c>
      <c r="Y11" s="506">
        <v>16</v>
      </c>
    </row>
    <row r="12" spans="1:25" s="47" customFormat="1" ht="14.25" customHeight="1">
      <c r="A12" s="639" t="s">
        <v>84</v>
      </c>
      <c r="B12" s="640"/>
      <c r="C12" s="497">
        <f aca="true" t="shared" si="2" ref="C12:C20">SUM(D12,I12)</f>
        <v>3780</v>
      </c>
      <c r="D12" s="405">
        <f aca="true" t="shared" si="3" ref="D12:D20">SUM(E12,F12)</f>
        <v>2489</v>
      </c>
      <c r="E12" s="405">
        <v>295</v>
      </c>
      <c r="F12" s="405">
        <f aca="true" t="shared" si="4" ref="F12:F20">SUM(G12:H12)</f>
        <v>2194</v>
      </c>
      <c r="G12" s="405">
        <v>115</v>
      </c>
      <c r="H12" s="405">
        <v>2079</v>
      </c>
      <c r="I12" s="405">
        <v>1291</v>
      </c>
      <c r="J12" s="365"/>
      <c r="K12" s="641" t="s">
        <v>84</v>
      </c>
      <c r="L12" s="642"/>
      <c r="M12" s="505">
        <f aca="true" t="shared" si="5" ref="M12:M20">SUM(N12:Y12)</f>
        <v>2489</v>
      </c>
      <c r="N12" s="506" t="s">
        <v>4</v>
      </c>
      <c r="O12" s="506">
        <v>1</v>
      </c>
      <c r="P12" s="506">
        <v>743</v>
      </c>
      <c r="Q12" s="506">
        <v>1118</v>
      </c>
      <c r="R12" s="506">
        <v>351</v>
      </c>
      <c r="S12" s="506">
        <v>133</v>
      </c>
      <c r="T12" s="506">
        <v>62</v>
      </c>
      <c r="U12" s="506">
        <v>15</v>
      </c>
      <c r="V12" s="506">
        <v>26</v>
      </c>
      <c r="W12" s="506">
        <v>13</v>
      </c>
      <c r="X12" s="506">
        <v>23</v>
      </c>
      <c r="Y12" s="506">
        <v>4</v>
      </c>
    </row>
    <row r="13" spans="1:25" s="47" customFormat="1" ht="14.25" customHeight="1">
      <c r="A13" s="639" t="s">
        <v>85</v>
      </c>
      <c r="B13" s="640"/>
      <c r="C13" s="497">
        <f t="shared" si="2"/>
        <v>1981</v>
      </c>
      <c r="D13" s="405">
        <f t="shared" si="3"/>
        <v>1634</v>
      </c>
      <c r="E13" s="405">
        <v>191</v>
      </c>
      <c r="F13" s="405">
        <f t="shared" si="4"/>
        <v>1443</v>
      </c>
      <c r="G13" s="405">
        <v>241</v>
      </c>
      <c r="H13" s="405">
        <v>1202</v>
      </c>
      <c r="I13" s="405">
        <v>347</v>
      </c>
      <c r="J13" s="365"/>
      <c r="K13" s="641" t="s">
        <v>85</v>
      </c>
      <c r="L13" s="642"/>
      <c r="M13" s="505">
        <f t="shared" si="5"/>
        <v>1634</v>
      </c>
      <c r="N13" s="506">
        <v>3</v>
      </c>
      <c r="O13" s="506">
        <v>3</v>
      </c>
      <c r="P13" s="506">
        <v>194</v>
      </c>
      <c r="Q13" s="506">
        <v>461</v>
      </c>
      <c r="R13" s="506">
        <v>287</v>
      </c>
      <c r="S13" s="506">
        <v>184</v>
      </c>
      <c r="T13" s="506">
        <v>106</v>
      </c>
      <c r="U13" s="506">
        <v>72</v>
      </c>
      <c r="V13" s="506">
        <v>122</v>
      </c>
      <c r="W13" s="506">
        <v>70</v>
      </c>
      <c r="X13" s="506">
        <v>101</v>
      </c>
      <c r="Y13" s="506">
        <v>31</v>
      </c>
    </row>
    <row r="14" spans="1:25" s="47" customFormat="1" ht="14.25" customHeight="1">
      <c r="A14" s="639" t="s">
        <v>86</v>
      </c>
      <c r="B14" s="640"/>
      <c r="C14" s="497">
        <f t="shared" si="2"/>
        <v>1829</v>
      </c>
      <c r="D14" s="405">
        <f t="shared" si="3"/>
        <v>1101</v>
      </c>
      <c r="E14" s="405">
        <v>215</v>
      </c>
      <c r="F14" s="405">
        <f t="shared" si="4"/>
        <v>886</v>
      </c>
      <c r="G14" s="405">
        <v>66</v>
      </c>
      <c r="H14" s="405">
        <v>820</v>
      </c>
      <c r="I14" s="405">
        <v>728</v>
      </c>
      <c r="J14" s="365"/>
      <c r="K14" s="641" t="s">
        <v>86</v>
      </c>
      <c r="L14" s="642"/>
      <c r="M14" s="505">
        <f t="shared" si="5"/>
        <v>1101</v>
      </c>
      <c r="N14" s="506">
        <v>1</v>
      </c>
      <c r="O14" s="506">
        <v>3</v>
      </c>
      <c r="P14" s="506">
        <v>414</v>
      </c>
      <c r="Q14" s="506">
        <v>491</v>
      </c>
      <c r="R14" s="506">
        <v>103</v>
      </c>
      <c r="S14" s="506">
        <v>46</v>
      </c>
      <c r="T14" s="506">
        <v>18</v>
      </c>
      <c r="U14" s="506">
        <v>10</v>
      </c>
      <c r="V14" s="506">
        <v>2</v>
      </c>
      <c r="W14" s="506">
        <v>6</v>
      </c>
      <c r="X14" s="506">
        <v>5</v>
      </c>
      <c r="Y14" s="506">
        <v>2</v>
      </c>
    </row>
    <row r="15" spans="1:25" s="47" customFormat="1" ht="14.25" customHeight="1">
      <c r="A15" s="639" t="s">
        <v>87</v>
      </c>
      <c r="B15" s="640"/>
      <c r="C15" s="497">
        <f t="shared" si="2"/>
        <v>2186</v>
      </c>
      <c r="D15" s="405">
        <f t="shared" si="3"/>
        <v>1175</v>
      </c>
      <c r="E15" s="405">
        <v>251</v>
      </c>
      <c r="F15" s="405">
        <f t="shared" si="4"/>
        <v>924</v>
      </c>
      <c r="G15" s="405">
        <v>81</v>
      </c>
      <c r="H15" s="405">
        <v>843</v>
      </c>
      <c r="I15" s="405">
        <v>1011</v>
      </c>
      <c r="J15" s="365"/>
      <c r="K15" s="641" t="s">
        <v>87</v>
      </c>
      <c r="L15" s="642"/>
      <c r="M15" s="505">
        <f t="shared" si="5"/>
        <v>1175</v>
      </c>
      <c r="N15" s="506">
        <v>7</v>
      </c>
      <c r="O15" s="506">
        <v>4</v>
      </c>
      <c r="P15" s="506">
        <v>437</v>
      </c>
      <c r="Q15" s="506">
        <v>435</v>
      </c>
      <c r="R15" s="506">
        <v>140</v>
      </c>
      <c r="S15" s="506">
        <v>46</v>
      </c>
      <c r="T15" s="506">
        <v>24</v>
      </c>
      <c r="U15" s="506">
        <v>16</v>
      </c>
      <c r="V15" s="506">
        <v>24</v>
      </c>
      <c r="W15" s="506">
        <v>7</v>
      </c>
      <c r="X15" s="506">
        <v>21</v>
      </c>
      <c r="Y15" s="506">
        <v>14</v>
      </c>
    </row>
    <row r="16" spans="1:25" s="47" customFormat="1" ht="14.25" customHeight="1">
      <c r="A16" s="639" t="s">
        <v>88</v>
      </c>
      <c r="B16" s="640"/>
      <c r="C16" s="497">
        <f t="shared" si="2"/>
        <v>1433</v>
      </c>
      <c r="D16" s="405">
        <f t="shared" si="3"/>
        <v>1275</v>
      </c>
      <c r="E16" s="405">
        <v>122</v>
      </c>
      <c r="F16" s="405">
        <f t="shared" si="4"/>
        <v>1153</v>
      </c>
      <c r="G16" s="405">
        <v>212</v>
      </c>
      <c r="H16" s="405">
        <v>941</v>
      </c>
      <c r="I16" s="405">
        <v>158</v>
      </c>
      <c r="J16" s="365"/>
      <c r="K16" s="641" t="s">
        <v>88</v>
      </c>
      <c r="L16" s="642"/>
      <c r="M16" s="505">
        <f t="shared" si="5"/>
        <v>1275</v>
      </c>
      <c r="N16" s="506">
        <v>1</v>
      </c>
      <c r="O16" s="506">
        <v>2</v>
      </c>
      <c r="P16" s="506">
        <v>66</v>
      </c>
      <c r="Q16" s="506">
        <v>241</v>
      </c>
      <c r="R16" s="506">
        <v>221</v>
      </c>
      <c r="S16" s="506">
        <v>182</v>
      </c>
      <c r="T16" s="506">
        <v>159</v>
      </c>
      <c r="U16" s="506">
        <v>99</v>
      </c>
      <c r="V16" s="506">
        <v>134</v>
      </c>
      <c r="W16" s="506">
        <v>57</v>
      </c>
      <c r="X16" s="506">
        <v>91</v>
      </c>
      <c r="Y16" s="506">
        <v>22</v>
      </c>
    </row>
    <row r="17" spans="1:25" s="47" customFormat="1" ht="14.25" customHeight="1">
      <c r="A17" s="639" t="s">
        <v>89</v>
      </c>
      <c r="B17" s="640"/>
      <c r="C17" s="497">
        <f t="shared" si="2"/>
        <v>1206</v>
      </c>
      <c r="D17" s="405">
        <f t="shared" si="3"/>
        <v>1006</v>
      </c>
      <c r="E17" s="405">
        <v>166</v>
      </c>
      <c r="F17" s="405">
        <f t="shared" si="4"/>
        <v>840</v>
      </c>
      <c r="G17" s="405">
        <v>133</v>
      </c>
      <c r="H17" s="405">
        <v>707</v>
      </c>
      <c r="I17" s="405">
        <v>200</v>
      </c>
      <c r="J17" s="365"/>
      <c r="K17" s="641" t="s">
        <v>89</v>
      </c>
      <c r="L17" s="642"/>
      <c r="M17" s="505">
        <f t="shared" si="5"/>
        <v>1006</v>
      </c>
      <c r="N17" s="506" t="s">
        <v>4</v>
      </c>
      <c r="O17" s="506" t="s">
        <v>4</v>
      </c>
      <c r="P17" s="506">
        <v>113</v>
      </c>
      <c r="Q17" s="506">
        <v>293</v>
      </c>
      <c r="R17" s="506">
        <v>209</v>
      </c>
      <c r="S17" s="506">
        <v>129</v>
      </c>
      <c r="T17" s="506">
        <v>68</v>
      </c>
      <c r="U17" s="506">
        <v>43</v>
      </c>
      <c r="V17" s="506">
        <v>51</v>
      </c>
      <c r="W17" s="506">
        <v>30</v>
      </c>
      <c r="X17" s="506">
        <v>50</v>
      </c>
      <c r="Y17" s="506">
        <v>20</v>
      </c>
    </row>
    <row r="18" spans="1:25" s="47" customFormat="1" ht="14.25" customHeight="1">
      <c r="A18" s="639" t="s">
        <v>420</v>
      </c>
      <c r="B18" s="640"/>
      <c r="C18" s="497">
        <f t="shared" si="2"/>
        <v>844</v>
      </c>
      <c r="D18" s="405">
        <f t="shared" si="3"/>
        <v>566</v>
      </c>
      <c r="E18" s="405">
        <v>71</v>
      </c>
      <c r="F18" s="405">
        <f t="shared" si="4"/>
        <v>495</v>
      </c>
      <c r="G18" s="405">
        <v>41</v>
      </c>
      <c r="H18" s="405">
        <v>454</v>
      </c>
      <c r="I18" s="405">
        <v>278</v>
      </c>
      <c r="J18" s="365"/>
      <c r="K18" s="641" t="s">
        <v>420</v>
      </c>
      <c r="L18" s="642"/>
      <c r="M18" s="505">
        <f t="shared" si="5"/>
        <v>566</v>
      </c>
      <c r="N18" s="506">
        <v>2</v>
      </c>
      <c r="O18" s="506">
        <v>13</v>
      </c>
      <c r="P18" s="506">
        <v>95</v>
      </c>
      <c r="Q18" s="506">
        <v>190</v>
      </c>
      <c r="R18" s="506">
        <v>121</v>
      </c>
      <c r="S18" s="506">
        <v>54</v>
      </c>
      <c r="T18" s="506">
        <v>21</v>
      </c>
      <c r="U18" s="506">
        <v>17</v>
      </c>
      <c r="V18" s="506">
        <v>25</v>
      </c>
      <c r="W18" s="506">
        <v>12</v>
      </c>
      <c r="X18" s="506">
        <v>10</v>
      </c>
      <c r="Y18" s="506">
        <v>6</v>
      </c>
    </row>
    <row r="19" spans="1:25" s="47" customFormat="1" ht="14.25" customHeight="1">
      <c r="A19" s="639" t="s">
        <v>90</v>
      </c>
      <c r="B19" s="640"/>
      <c r="C19" s="497">
        <f t="shared" si="2"/>
        <v>2433</v>
      </c>
      <c r="D19" s="405">
        <f t="shared" si="3"/>
        <v>2001</v>
      </c>
      <c r="E19" s="405">
        <v>183</v>
      </c>
      <c r="F19" s="405">
        <f t="shared" si="4"/>
        <v>1818</v>
      </c>
      <c r="G19" s="405">
        <v>297</v>
      </c>
      <c r="H19" s="405">
        <v>1521</v>
      </c>
      <c r="I19" s="405">
        <v>432</v>
      </c>
      <c r="J19" s="365"/>
      <c r="K19" s="641" t="s">
        <v>90</v>
      </c>
      <c r="L19" s="642"/>
      <c r="M19" s="505">
        <f t="shared" si="5"/>
        <v>2001</v>
      </c>
      <c r="N19" s="506">
        <v>4</v>
      </c>
      <c r="O19" s="506">
        <v>19</v>
      </c>
      <c r="P19" s="506">
        <v>222</v>
      </c>
      <c r="Q19" s="506">
        <v>549</v>
      </c>
      <c r="R19" s="506">
        <v>450</v>
      </c>
      <c r="S19" s="506">
        <v>334</v>
      </c>
      <c r="T19" s="506">
        <v>154</v>
      </c>
      <c r="U19" s="506">
        <v>82</v>
      </c>
      <c r="V19" s="506">
        <v>65</v>
      </c>
      <c r="W19" s="506">
        <v>34</v>
      </c>
      <c r="X19" s="506">
        <v>57</v>
      </c>
      <c r="Y19" s="506">
        <v>31</v>
      </c>
    </row>
    <row r="20" spans="1:25" s="47" customFormat="1" ht="14.25" customHeight="1">
      <c r="A20" s="639" t="s">
        <v>91</v>
      </c>
      <c r="B20" s="640"/>
      <c r="C20" s="497">
        <f t="shared" si="2"/>
        <v>937</v>
      </c>
      <c r="D20" s="405">
        <f t="shared" si="3"/>
        <v>762</v>
      </c>
      <c r="E20" s="405">
        <v>77</v>
      </c>
      <c r="F20" s="405">
        <f t="shared" si="4"/>
        <v>685</v>
      </c>
      <c r="G20" s="405">
        <v>88</v>
      </c>
      <c r="H20" s="405">
        <v>597</v>
      </c>
      <c r="I20" s="405">
        <v>175</v>
      </c>
      <c r="J20" s="365"/>
      <c r="K20" s="641" t="s">
        <v>91</v>
      </c>
      <c r="L20" s="642"/>
      <c r="M20" s="505">
        <f t="shared" si="5"/>
        <v>762</v>
      </c>
      <c r="N20" s="506" t="s">
        <v>4</v>
      </c>
      <c r="O20" s="506">
        <v>2</v>
      </c>
      <c r="P20" s="506">
        <v>99</v>
      </c>
      <c r="Q20" s="506">
        <v>207</v>
      </c>
      <c r="R20" s="506">
        <v>151</v>
      </c>
      <c r="S20" s="506">
        <v>109</v>
      </c>
      <c r="T20" s="506">
        <v>55</v>
      </c>
      <c r="U20" s="506">
        <v>39</v>
      </c>
      <c r="V20" s="506">
        <v>29</v>
      </c>
      <c r="W20" s="506">
        <v>21</v>
      </c>
      <c r="X20" s="506">
        <v>36</v>
      </c>
      <c r="Y20" s="506">
        <v>14</v>
      </c>
    </row>
    <row r="21" spans="1:25" ht="18" customHeight="1">
      <c r="A21" s="91"/>
      <c r="B21" s="92"/>
      <c r="C21" s="497"/>
      <c r="D21" s="405"/>
      <c r="E21" s="405"/>
      <c r="F21" s="405"/>
      <c r="G21" s="405"/>
      <c r="H21" s="405"/>
      <c r="I21" s="405"/>
      <c r="J21" s="365"/>
      <c r="K21" s="93"/>
      <c r="L21" s="94"/>
      <c r="M21" s="507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</row>
    <row r="22" spans="1:25" s="47" customFormat="1" ht="18" customHeight="1">
      <c r="A22" s="641" t="s">
        <v>92</v>
      </c>
      <c r="B22" s="642"/>
      <c r="C22" s="405">
        <f aca="true" t="shared" si="6" ref="C22:I22">SUM(C23)</f>
        <v>82</v>
      </c>
      <c r="D22" s="405">
        <f t="shared" si="6"/>
        <v>56</v>
      </c>
      <c r="E22" s="405">
        <f t="shared" si="6"/>
        <v>3</v>
      </c>
      <c r="F22" s="405">
        <f t="shared" si="6"/>
        <v>53</v>
      </c>
      <c r="G22" s="405">
        <f t="shared" si="6"/>
        <v>4</v>
      </c>
      <c r="H22" s="405">
        <f t="shared" si="6"/>
        <v>49</v>
      </c>
      <c r="I22" s="405">
        <f t="shared" si="6"/>
        <v>26</v>
      </c>
      <c r="J22" s="365"/>
      <c r="K22" s="641" t="s">
        <v>92</v>
      </c>
      <c r="L22" s="642"/>
      <c r="M22" s="405">
        <f>SUM(M23)</f>
        <v>56</v>
      </c>
      <c r="N22" s="506" t="s">
        <v>4</v>
      </c>
      <c r="O22" s="910">
        <f aca="true" t="shared" si="7" ref="O22:U22">SUM(O23)</f>
        <v>1</v>
      </c>
      <c r="P22" s="405">
        <f t="shared" si="7"/>
        <v>18</v>
      </c>
      <c r="Q22" s="405">
        <f t="shared" si="7"/>
        <v>25</v>
      </c>
      <c r="R22" s="405">
        <f t="shared" si="7"/>
        <v>6</v>
      </c>
      <c r="S22" s="405">
        <f t="shared" si="7"/>
        <v>2</v>
      </c>
      <c r="T22" s="405">
        <f t="shared" si="7"/>
        <v>1</v>
      </c>
      <c r="U22" s="405">
        <f t="shared" si="7"/>
        <v>1</v>
      </c>
      <c r="V22" s="506" t="s">
        <v>4</v>
      </c>
      <c r="W22" s="506" t="s">
        <v>4</v>
      </c>
      <c r="X22" s="405">
        <f>SUM(X23)</f>
        <v>2</v>
      </c>
      <c r="Y22" s="506" t="s">
        <v>4</v>
      </c>
    </row>
    <row r="23" spans="1:25" ht="14.25" customHeight="1">
      <c r="A23" s="96"/>
      <c r="B23" s="97" t="s">
        <v>93</v>
      </c>
      <c r="C23" s="494">
        <f>SUM(D23,I23)</f>
        <v>82</v>
      </c>
      <c r="D23" s="455">
        <f>SUM(E23,F23)</f>
        <v>56</v>
      </c>
      <c r="E23" s="455">
        <v>3</v>
      </c>
      <c r="F23" s="455">
        <f>SUM(G23:H23)</f>
        <v>53</v>
      </c>
      <c r="G23" s="455">
        <v>4</v>
      </c>
      <c r="H23" s="455">
        <v>49</v>
      </c>
      <c r="I23" s="455">
        <v>26</v>
      </c>
      <c r="J23" s="365"/>
      <c r="K23" s="96"/>
      <c r="L23" s="97" t="s">
        <v>93</v>
      </c>
      <c r="M23" s="498">
        <f>SUM(N23:Y23)</f>
        <v>56</v>
      </c>
      <c r="N23" s="499" t="s">
        <v>4</v>
      </c>
      <c r="O23" s="499">
        <v>1</v>
      </c>
      <c r="P23" s="499">
        <v>18</v>
      </c>
      <c r="Q23" s="499">
        <v>25</v>
      </c>
      <c r="R23" s="499">
        <v>6</v>
      </c>
      <c r="S23" s="499">
        <v>2</v>
      </c>
      <c r="T23" s="499">
        <v>1</v>
      </c>
      <c r="U23" s="499">
        <v>1</v>
      </c>
      <c r="V23" s="499" t="s">
        <v>4</v>
      </c>
      <c r="W23" s="499" t="s">
        <v>4</v>
      </c>
      <c r="X23" s="499">
        <v>2</v>
      </c>
      <c r="Y23" s="499" t="s">
        <v>4</v>
      </c>
    </row>
    <row r="24" spans="1:25" ht="14.25" customHeight="1">
      <c r="A24" s="96"/>
      <c r="B24" s="90"/>
      <c r="C24" s="495"/>
      <c r="D24" s="458"/>
      <c r="E24" s="458"/>
      <c r="F24" s="458"/>
      <c r="G24" s="458"/>
      <c r="H24" s="458"/>
      <c r="I24" s="458"/>
      <c r="J24" s="365"/>
      <c r="K24" s="96"/>
      <c r="L24" s="90"/>
      <c r="M24" s="500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</row>
    <row r="25" spans="1:25" s="47" customFormat="1" ht="14.25" customHeight="1">
      <c r="A25" s="641" t="s">
        <v>94</v>
      </c>
      <c r="B25" s="642"/>
      <c r="C25" s="405">
        <f aca="true" t="shared" si="8" ref="C25:I25">SUM(C26)</f>
        <v>388</v>
      </c>
      <c r="D25" s="405">
        <f t="shared" si="8"/>
        <v>347</v>
      </c>
      <c r="E25" s="405">
        <f t="shared" si="8"/>
        <v>29</v>
      </c>
      <c r="F25" s="405">
        <f t="shared" si="8"/>
        <v>318</v>
      </c>
      <c r="G25" s="405">
        <f t="shared" si="8"/>
        <v>46</v>
      </c>
      <c r="H25" s="405">
        <f t="shared" si="8"/>
        <v>272</v>
      </c>
      <c r="I25" s="405">
        <f t="shared" si="8"/>
        <v>41</v>
      </c>
      <c r="J25" s="365"/>
      <c r="K25" s="641" t="s">
        <v>94</v>
      </c>
      <c r="L25" s="642"/>
      <c r="M25" s="405">
        <f>SUM(M26)</f>
        <v>347</v>
      </c>
      <c r="N25" s="506" t="s">
        <v>4</v>
      </c>
      <c r="O25" s="405">
        <f aca="true" t="shared" si="9" ref="O25:Y25">SUM(O26)</f>
        <v>1</v>
      </c>
      <c r="P25" s="405">
        <f t="shared" si="9"/>
        <v>25</v>
      </c>
      <c r="Q25" s="405">
        <f t="shared" si="9"/>
        <v>71</v>
      </c>
      <c r="R25" s="405">
        <f t="shared" si="9"/>
        <v>83</v>
      </c>
      <c r="S25" s="405">
        <f t="shared" si="9"/>
        <v>59</v>
      </c>
      <c r="T25" s="405">
        <f t="shared" si="9"/>
        <v>34</v>
      </c>
      <c r="U25" s="405">
        <f t="shared" si="9"/>
        <v>20</v>
      </c>
      <c r="V25" s="405">
        <f t="shared" si="9"/>
        <v>17</v>
      </c>
      <c r="W25" s="405">
        <f t="shared" si="9"/>
        <v>16</v>
      </c>
      <c r="X25" s="405">
        <f t="shared" si="9"/>
        <v>19</v>
      </c>
      <c r="Y25" s="405">
        <f t="shared" si="9"/>
        <v>2</v>
      </c>
    </row>
    <row r="26" spans="1:25" ht="14.25" customHeight="1">
      <c r="A26" s="96"/>
      <c r="B26" s="97" t="s">
        <v>95</v>
      </c>
      <c r="C26" s="494">
        <f>SUM(D26,I26)</f>
        <v>388</v>
      </c>
      <c r="D26" s="455">
        <f>SUM(E26,F26)</f>
        <v>347</v>
      </c>
      <c r="E26" s="455">
        <v>29</v>
      </c>
      <c r="F26" s="455">
        <f>SUM(G26:H26)</f>
        <v>318</v>
      </c>
      <c r="G26" s="455">
        <v>46</v>
      </c>
      <c r="H26" s="455">
        <v>272</v>
      </c>
      <c r="I26" s="455">
        <v>41</v>
      </c>
      <c r="J26" s="365"/>
      <c r="K26" s="96"/>
      <c r="L26" s="97" t="s">
        <v>95</v>
      </c>
      <c r="M26" s="498">
        <f>SUM(N26:Y26)</f>
        <v>347</v>
      </c>
      <c r="N26" s="499" t="s">
        <v>4</v>
      </c>
      <c r="O26" s="499">
        <v>1</v>
      </c>
      <c r="P26" s="499">
        <v>25</v>
      </c>
      <c r="Q26" s="499">
        <v>71</v>
      </c>
      <c r="R26" s="499">
        <v>83</v>
      </c>
      <c r="S26" s="499">
        <v>59</v>
      </c>
      <c r="T26" s="499">
        <v>34</v>
      </c>
      <c r="U26" s="499">
        <v>20</v>
      </c>
      <c r="V26" s="499">
        <v>17</v>
      </c>
      <c r="W26" s="499">
        <v>16</v>
      </c>
      <c r="X26" s="499">
        <v>19</v>
      </c>
      <c r="Y26" s="499">
        <v>2</v>
      </c>
    </row>
    <row r="27" spans="1:25" s="47" customFormat="1" ht="14.25" customHeight="1">
      <c r="A27" s="96"/>
      <c r="B27" s="90"/>
      <c r="C27" s="494"/>
      <c r="D27" s="455"/>
      <c r="E27" s="455"/>
      <c r="F27" s="455"/>
      <c r="G27" s="455"/>
      <c r="H27" s="455"/>
      <c r="I27" s="455"/>
      <c r="J27" s="365"/>
      <c r="K27" s="96"/>
      <c r="L27" s="90"/>
      <c r="M27" s="500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</row>
    <row r="28" spans="1:25" s="47" customFormat="1" ht="14.25" customHeight="1">
      <c r="A28" s="641" t="s">
        <v>96</v>
      </c>
      <c r="B28" s="642"/>
      <c r="C28" s="405">
        <f aca="true" t="shared" si="10" ref="C28:I28">SUM(C29)</f>
        <v>343</v>
      </c>
      <c r="D28" s="405">
        <f t="shared" si="10"/>
        <v>231</v>
      </c>
      <c r="E28" s="405">
        <f t="shared" si="10"/>
        <v>17</v>
      </c>
      <c r="F28" s="405">
        <f t="shared" si="10"/>
        <v>214</v>
      </c>
      <c r="G28" s="405">
        <f t="shared" si="10"/>
        <v>11</v>
      </c>
      <c r="H28" s="405">
        <f t="shared" si="10"/>
        <v>203</v>
      </c>
      <c r="I28" s="405">
        <f t="shared" si="10"/>
        <v>112</v>
      </c>
      <c r="J28" s="365"/>
      <c r="K28" s="641" t="s">
        <v>96</v>
      </c>
      <c r="L28" s="642"/>
      <c r="M28" s="405">
        <f>SUM(M29)</f>
        <v>231</v>
      </c>
      <c r="N28" s="506" t="s">
        <v>4</v>
      </c>
      <c r="O28" s="506" t="s">
        <v>4</v>
      </c>
      <c r="P28" s="405">
        <f aca="true" t="shared" si="11" ref="P28:X28">SUM(P29)</f>
        <v>51</v>
      </c>
      <c r="Q28" s="405">
        <f t="shared" si="11"/>
        <v>76</v>
      </c>
      <c r="R28" s="405">
        <f t="shared" si="11"/>
        <v>49</v>
      </c>
      <c r="S28" s="405">
        <f t="shared" si="11"/>
        <v>34</v>
      </c>
      <c r="T28" s="405">
        <f t="shared" si="11"/>
        <v>11</v>
      </c>
      <c r="U28" s="405">
        <f t="shared" si="11"/>
        <v>4</v>
      </c>
      <c r="V28" s="405">
        <f t="shared" si="11"/>
        <v>3</v>
      </c>
      <c r="W28" s="405">
        <f t="shared" si="11"/>
        <v>1</v>
      </c>
      <c r="X28" s="405">
        <f t="shared" si="11"/>
        <v>2</v>
      </c>
      <c r="Y28" s="506" t="s">
        <v>4</v>
      </c>
    </row>
    <row r="29" spans="1:25" ht="14.25" customHeight="1">
      <c r="A29" s="96"/>
      <c r="B29" s="97" t="s">
        <v>97</v>
      </c>
      <c r="C29" s="494">
        <f>SUM(D29,I29)</f>
        <v>343</v>
      </c>
      <c r="D29" s="455">
        <f>SUM(E29,F29)</f>
        <v>231</v>
      </c>
      <c r="E29" s="455">
        <v>17</v>
      </c>
      <c r="F29" s="455">
        <f>SUM(G29:H29)</f>
        <v>214</v>
      </c>
      <c r="G29" s="455">
        <v>11</v>
      </c>
      <c r="H29" s="455">
        <v>203</v>
      </c>
      <c r="I29" s="455">
        <v>112</v>
      </c>
      <c r="J29" s="365"/>
      <c r="K29" s="96"/>
      <c r="L29" s="97" t="s">
        <v>97</v>
      </c>
      <c r="M29" s="498">
        <f>SUM(N29:Y29)</f>
        <v>231</v>
      </c>
      <c r="N29" s="499" t="s">
        <v>4</v>
      </c>
      <c r="O29" s="499" t="s">
        <v>4</v>
      </c>
      <c r="P29" s="499">
        <v>51</v>
      </c>
      <c r="Q29" s="499">
        <v>76</v>
      </c>
      <c r="R29" s="499">
        <v>49</v>
      </c>
      <c r="S29" s="499">
        <v>34</v>
      </c>
      <c r="T29" s="499">
        <v>11</v>
      </c>
      <c r="U29" s="499">
        <v>4</v>
      </c>
      <c r="V29" s="499">
        <v>3</v>
      </c>
      <c r="W29" s="499">
        <v>1</v>
      </c>
      <c r="X29" s="499">
        <v>2</v>
      </c>
      <c r="Y29" s="499" t="s">
        <v>4</v>
      </c>
    </row>
    <row r="30" spans="1:25" ht="14.25" customHeight="1">
      <c r="A30" s="96"/>
      <c r="B30" s="90"/>
      <c r="C30" s="495"/>
      <c r="D30" s="458"/>
      <c r="E30" s="458"/>
      <c r="F30" s="458"/>
      <c r="G30" s="458"/>
      <c r="H30" s="458"/>
      <c r="I30" s="458"/>
      <c r="J30" s="365"/>
      <c r="K30" s="96"/>
      <c r="L30" s="90"/>
      <c r="M30" s="500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</row>
    <row r="31" spans="1:25" ht="14.25" customHeight="1">
      <c r="A31" s="641" t="s">
        <v>98</v>
      </c>
      <c r="B31" s="642"/>
      <c r="C31" s="405">
        <f aca="true" t="shared" si="12" ref="C31:I31">SUM(C32:C33)</f>
        <v>1495</v>
      </c>
      <c r="D31" s="405">
        <f t="shared" si="12"/>
        <v>1067</v>
      </c>
      <c r="E31" s="405">
        <f t="shared" si="12"/>
        <v>160</v>
      </c>
      <c r="F31" s="405">
        <f t="shared" si="12"/>
        <v>907</v>
      </c>
      <c r="G31" s="405">
        <f t="shared" si="12"/>
        <v>99</v>
      </c>
      <c r="H31" s="405">
        <f t="shared" si="12"/>
        <v>808</v>
      </c>
      <c r="I31" s="405">
        <f t="shared" si="12"/>
        <v>428</v>
      </c>
      <c r="J31" s="365"/>
      <c r="K31" s="641" t="s">
        <v>98</v>
      </c>
      <c r="L31" s="642"/>
      <c r="M31" s="405">
        <f>SUM(M32:M33)</f>
        <v>1067</v>
      </c>
      <c r="N31" s="405">
        <f>SUM(N32:N33)</f>
        <v>1</v>
      </c>
      <c r="O31" s="506" t="s">
        <v>4</v>
      </c>
      <c r="P31" s="405">
        <f aca="true" t="shared" si="13" ref="P31:Y31">SUM(P32:P33)</f>
        <v>187</v>
      </c>
      <c r="Q31" s="405">
        <f t="shared" si="13"/>
        <v>425</v>
      </c>
      <c r="R31" s="405">
        <f t="shared" si="13"/>
        <v>231</v>
      </c>
      <c r="S31" s="405">
        <f t="shared" si="13"/>
        <v>105</v>
      </c>
      <c r="T31" s="405">
        <f t="shared" si="13"/>
        <v>37</v>
      </c>
      <c r="U31" s="405">
        <f t="shared" si="13"/>
        <v>18</v>
      </c>
      <c r="V31" s="405">
        <f t="shared" si="13"/>
        <v>22</v>
      </c>
      <c r="W31" s="405">
        <f t="shared" si="13"/>
        <v>7</v>
      </c>
      <c r="X31" s="405">
        <f t="shared" si="13"/>
        <v>24</v>
      </c>
      <c r="Y31" s="405">
        <f t="shared" si="13"/>
        <v>10</v>
      </c>
    </row>
    <row r="32" spans="1:25" ht="14.25" customHeight="1">
      <c r="A32" s="96"/>
      <c r="B32" s="97" t="s">
        <v>99</v>
      </c>
      <c r="C32" s="494">
        <f>SUM(D32,I32)</f>
        <v>1282</v>
      </c>
      <c r="D32" s="455">
        <f>SUM(E32,F32)</f>
        <v>979</v>
      </c>
      <c r="E32" s="455">
        <v>144</v>
      </c>
      <c r="F32" s="455">
        <f>SUM(G32:H32)</f>
        <v>835</v>
      </c>
      <c r="G32" s="455">
        <v>88</v>
      </c>
      <c r="H32" s="455">
        <v>747</v>
      </c>
      <c r="I32" s="455">
        <v>303</v>
      </c>
      <c r="J32" s="365"/>
      <c r="K32" s="96"/>
      <c r="L32" s="97" t="s">
        <v>99</v>
      </c>
      <c r="M32" s="498">
        <f>SUM(N32:Y32)</f>
        <v>979</v>
      </c>
      <c r="N32" s="499">
        <v>1</v>
      </c>
      <c r="O32" s="499" t="s">
        <v>4</v>
      </c>
      <c r="P32" s="499">
        <v>153</v>
      </c>
      <c r="Q32" s="499">
        <v>403</v>
      </c>
      <c r="R32" s="499">
        <v>223</v>
      </c>
      <c r="S32" s="499">
        <v>102</v>
      </c>
      <c r="T32" s="499">
        <v>34</v>
      </c>
      <c r="U32" s="499">
        <v>17</v>
      </c>
      <c r="V32" s="499">
        <v>20</v>
      </c>
      <c r="W32" s="499">
        <v>6</v>
      </c>
      <c r="X32" s="499">
        <v>16</v>
      </c>
      <c r="Y32" s="499">
        <v>4</v>
      </c>
    </row>
    <row r="33" spans="1:25" ht="14.25" customHeight="1">
      <c r="A33" s="96"/>
      <c r="B33" s="97" t="s">
        <v>100</v>
      </c>
      <c r="C33" s="494">
        <f>SUM(D33,I33)</f>
        <v>213</v>
      </c>
      <c r="D33" s="455">
        <f>SUM(E33,F33)</f>
        <v>88</v>
      </c>
      <c r="E33" s="455">
        <v>16</v>
      </c>
      <c r="F33" s="455">
        <f>SUM(G33:H33)</f>
        <v>72</v>
      </c>
      <c r="G33" s="455">
        <v>11</v>
      </c>
      <c r="H33" s="455">
        <v>61</v>
      </c>
      <c r="I33" s="455">
        <v>125</v>
      </c>
      <c r="J33" s="365"/>
      <c r="K33" s="96"/>
      <c r="L33" s="97" t="s">
        <v>100</v>
      </c>
      <c r="M33" s="498">
        <f>SUM(N33:Y33)</f>
        <v>88</v>
      </c>
      <c r="N33" s="499" t="s">
        <v>4</v>
      </c>
      <c r="O33" s="499" t="s">
        <v>4</v>
      </c>
      <c r="P33" s="499">
        <v>34</v>
      </c>
      <c r="Q33" s="499">
        <v>22</v>
      </c>
      <c r="R33" s="499">
        <v>8</v>
      </c>
      <c r="S33" s="499">
        <v>3</v>
      </c>
      <c r="T33" s="499">
        <v>3</v>
      </c>
      <c r="U33" s="499">
        <v>1</v>
      </c>
      <c r="V33" s="499">
        <v>2</v>
      </c>
      <c r="W33" s="499">
        <v>1</v>
      </c>
      <c r="X33" s="499">
        <v>8</v>
      </c>
      <c r="Y33" s="499">
        <v>6</v>
      </c>
    </row>
    <row r="34" spans="1:25" ht="14.25" customHeight="1">
      <c r="A34" s="96"/>
      <c r="B34" s="90"/>
      <c r="C34" s="495"/>
      <c r="D34" s="458"/>
      <c r="E34" s="458"/>
      <c r="F34" s="458"/>
      <c r="G34" s="458"/>
      <c r="H34" s="458"/>
      <c r="I34" s="458"/>
      <c r="J34" s="365"/>
      <c r="K34" s="96"/>
      <c r="L34" s="90"/>
      <c r="M34" s="500"/>
      <c r="N34" s="501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</row>
    <row r="35" spans="1:25" ht="14.25" customHeight="1">
      <c r="A35" s="641" t="s">
        <v>101</v>
      </c>
      <c r="B35" s="642"/>
      <c r="C35" s="405">
        <f aca="true" t="shared" si="14" ref="C35:I35">SUM(C36:C39)</f>
        <v>3508</v>
      </c>
      <c r="D35" s="405">
        <f t="shared" si="14"/>
        <v>2552</v>
      </c>
      <c r="E35" s="405">
        <f t="shared" si="14"/>
        <v>376</v>
      </c>
      <c r="F35" s="405">
        <f t="shared" si="14"/>
        <v>2176</v>
      </c>
      <c r="G35" s="405">
        <f t="shared" si="14"/>
        <v>245</v>
      </c>
      <c r="H35" s="405">
        <f t="shared" si="14"/>
        <v>1931</v>
      </c>
      <c r="I35" s="405">
        <f t="shared" si="14"/>
        <v>956</v>
      </c>
      <c r="J35" s="365"/>
      <c r="K35" s="641" t="s">
        <v>101</v>
      </c>
      <c r="L35" s="642"/>
      <c r="M35" s="405">
        <f>SUM(M36:M39)</f>
        <v>2552</v>
      </c>
      <c r="N35" s="405">
        <f>SUM(N36:N37)</f>
        <v>1</v>
      </c>
      <c r="O35" s="405">
        <f>SUM(O36:O37)</f>
        <v>3</v>
      </c>
      <c r="P35" s="405">
        <f aca="true" t="shared" si="15" ref="P35:Y35">SUM(P36:P39)</f>
        <v>497</v>
      </c>
      <c r="Q35" s="405">
        <f t="shared" si="15"/>
        <v>943</v>
      </c>
      <c r="R35" s="405">
        <f t="shared" si="15"/>
        <v>525</v>
      </c>
      <c r="S35" s="405">
        <f t="shared" si="15"/>
        <v>236</v>
      </c>
      <c r="T35" s="405">
        <f t="shared" si="15"/>
        <v>117</v>
      </c>
      <c r="U35" s="405">
        <f t="shared" si="15"/>
        <v>52</v>
      </c>
      <c r="V35" s="405">
        <f t="shared" si="15"/>
        <v>75</v>
      </c>
      <c r="W35" s="405">
        <f t="shared" si="15"/>
        <v>32</v>
      </c>
      <c r="X35" s="405">
        <f t="shared" si="15"/>
        <v>56</v>
      </c>
      <c r="Y35" s="405">
        <f t="shared" si="15"/>
        <v>15</v>
      </c>
    </row>
    <row r="36" spans="1:25" ht="14.25" customHeight="1">
      <c r="A36" s="337"/>
      <c r="B36" s="348" t="s">
        <v>102</v>
      </c>
      <c r="C36" s="494">
        <f>SUM(D36,I36)</f>
        <v>1003</v>
      </c>
      <c r="D36" s="455">
        <f>SUM(E36,F36)</f>
        <v>654</v>
      </c>
      <c r="E36" s="455">
        <v>120</v>
      </c>
      <c r="F36" s="455">
        <f>SUM(G36:H36)</f>
        <v>534</v>
      </c>
      <c r="G36" s="455">
        <v>68</v>
      </c>
      <c r="H36" s="455">
        <v>466</v>
      </c>
      <c r="I36" s="455">
        <v>349</v>
      </c>
      <c r="J36" s="365"/>
      <c r="L36" s="348" t="s">
        <v>102</v>
      </c>
      <c r="M36" s="498">
        <f>SUM(N36:Y36)</f>
        <v>654</v>
      </c>
      <c r="N36" s="499">
        <v>1</v>
      </c>
      <c r="O36" s="499" t="s">
        <v>4</v>
      </c>
      <c r="P36" s="499">
        <v>154</v>
      </c>
      <c r="Q36" s="499">
        <v>270</v>
      </c>
      <c r="R36" s="499">
        <v>106</v>
      </c>
      <c r="S36" s="499">
        <v>52</v>
      </c>
      <c r="T36" s="499">
        <v>31</v>
      </c>
      <c r="U36" s="499">
        <v>11</v>
      </c>
      <c r="V36" s="499">
        <v>12</v>
      </c>
      <c r="W36" s="499">
        <v>6</v>
      </c>
      <c r="X36" s="499">
        <v>11</v>
      </c>
      <c r="Y36" s="499" t="s">
        <v>4</v>
      </c>
    </row>
    <row r="37" spans="1:25" ht="14.25" customHeight="1">
      <c r="A37" s="337"/>
      <c r="B37" s="348" t="s">
        <v>103</v>
      </c>
      <c r="C37" s="494">
        <f>SUM(D37,I37)</f>
        <v>540</v>
      </c>
      <c r="D37" s="455">
        <f>SUM(E37,F37)</f>
        <v>397</v>
      </c>
      <c r="E37" s="455">
        <v>65</v>
      </c>
      <c r="F37" s="455">
        <f>SUM(G37:H37)</f>
        <v>332</v>
      </c>
      <c r="G37" s="455">
        <v>42</v>
      </c>
      <c r="H37" s="455">
        <v>290</v>
      </c>
      <c r="I37" s="455">
        <v>143</v>
      </c>
      <c r="J37" s="365"/>
      <c r="L37" s="348" t="s">
        <v>103</v>
      </c>
      <c r="M37" s="498">
        <f>SUM(N37:Y37)</f>
        <v>397</v>
      </c>
      <c r="N37" s="499" t="s">
        <v>4</v>
      </c>
      <c r="O37" s="499">
        <v>3</v>
      </c>
      <c r="P37" s="499">
        <v>91</v>
      </c>
      <c r="Q37" s="499">
        <v>135</v>
      </c>
      <c r="R37" s="499">
        <v>74</v>
      </c>
      <c r="S37" s="499">
        <v>37</v>
      </c>
      <c r="T37" s="499">
        <v>24</v>
      </c>
      <c r="U37" s="499">
        <v>7</v>
      </c>
      <c r="V37" s="499">
        <v>8</v>
      </c>
      <c r="W37" s="499">
        <v>6</v>
      </c>
      <c r="X37" s="499">
        <v>7</v>
      </c>
      <c r="Y37" s="499">
        <v>5</v>
      </c>
    </row>
    <row r="38" spans="1:25" ht="14.25" customHeight="1">
      <c r="A38" s="337"/>
      <c r="B38" s="348" t="s">
        <v>104</v>
      </c>
      <c r="C38" s="494">
        <f>SUM(D38,I38)</f>
        <v>1491</v>
      </c>
      <c r="D38" s="455">
        <f>SUM(E38,F38)</f>
        <v>1132</v>
      </c>
      <c r="E38" s="455">
        <v>137</v>
      </c>
      <c r="F38" s="455">
        <f>SUM(G38:H38)</f>
        <v>995</v>
      </c>
      <c r="G38" s="455">
        <v>86</v>
      </c>
      <c r="H38" s="455">
        <v>909</v>
      </c>
      <c r="I38" s="455">
        <v>359</v>
      </c>
      <c r="J38" s="365"/>
      <c r="L38" s="348" t="s">
        <v>104</v>
      </c>
      <c r="M38" s="498">
        <f>SUM(N38:Y38)</f>
        <v>1132</v>
      </c>
      <c r="N38" s="499" t="s">
        <v>4</v>
      </c>
      <c r="O38" s="499" t="s">
        <v>4</v>
      </c>
      <c r="P38" s="499">
        <v>198</v>
      </c>
      <c r="Q38" s="499">
        <v>412</v>
      </c>
      <c r="R38" s="499">
        <v>271</v>
      </c>
      <c r="S38" s="499">
        <v>109</v>
      </c>
      <c r="T38" s="499">
        <v>43</v>
      </c>
      <c r="U38" s="499">
        <v>21</v>
      </c>
      <c r="V38" s="499">
        <v>39</v>
      </c>
      <c r="W38" s="499">
        <v>17</v>
      </c>
      <c r="X38" s="499">
        <v>16</v>
      </c>
      <c r="Y38" s="499">
        <v>6</v>
      </c>
    </row>
    <row r="39" spans="1:25" ht="14.25" customHeight="1">
      <c r="A39" s="337"/>
      <c r="B39" s="348" t="s">
        <v>105</v>
      </c>
      <c r="C39" s="494">
        <f>SUM(D39,I39)</f>
        <v>474</v>
      </c>
      <c r="D39" s="455">
        <f>SUM(E39,F39)</f>
        <v>369</v>
      </c>
      <c r="E39" s="455">
        <v>54</v>
      </c>
      <c r="F39" s="455">
        <f>SUM(G39:H39)</f>
        <v>315</v>
      </c>
      <c r="G39" s="455">
        <v>49</v>
      </c>
      <c r="H39" s="455">
        <v>266</v>
      </c>
      <c r="I39" s="455">
        <v>105</v>
      </c>
      <c r="J39" s="365"/>
      <c r="L39" s="348" t="s">
        <v>105</v>
      </c>
      <c r="M39" s="498">
        <f>SUM(N39:Y39)</f>
        <v>369</v>
      </c>
      <c r="N39" s="499" t="s">
        <v>4</v>
      </c>
      <c r="O39" s="499" t="s">
        <v>4</v>
      </c>
      <c r="P39" s="499">
        <v>54</v>
      </c>
      <c r="Q39" s="499">
        <v>126</v>
      </c>
      <c r="R39" s="499">
        <v>74</v>
      </c>
      <c r="S39" s="499">
        <v>38</v>
      </c>
      <c r="T39" s="499">
        <v>19</v>
      </c>
      <c r="U39" s="499">
        <v>13</v>
      </c>
      <c r="V39" s="499">
        <v>16</v>
      </c>
      <c r="W39" s="499">
        <v>3</v>
      </c>
      <c r="X39" s="499">
        <v>22</v>
      </c>
      <c r="Y39" s="499">
        <v>4</v>
      </c>
    </row>
    <row r="40" spans="1:25" s="47" customFormat="1" ht="18" customHeight="1">
      <c r="A40" s="337"/>
      <c r="B40" s="349"/>
      <c r="C40" s="495"/>
      <c r="D40" s="458"/>
      <c r="E40" s="458"/>
      <c r="F40" s="458"/>
      <c r="G40" s="458"/>
      <c r="H40" s="458"/>
      <c r="I40" s="458"/>
      <c r="J40" s="365"/>
      <c r="K40" s="337"/>
      <c r="L40" s="349"/>
      <c r="M40" s="500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</row>
    <row r="41" spans="1:25" ht="18" customHeight="1">
      <c r="A41" s="641" t="s">
        <v>106</v>
      </c>
      <c r="B41" s="642"/>
      <c r="C41" s="405">
        <f aca="true" t="shared" si="16" ref="C41:I41">SUM(C42:C44)</f>
        <v>1326</v>
      </c>
      <c r="D41" s="405">
        <f t="shared" si="16"/>
        <v>874</v>
      </c>
      <c r="E41" s="405">
        <f t="shared" si="16"/>
        <v>161</v>
      </c>
      <c r="F41" s="405">
        <f t="shared" si="16"/>
        <v>713</v>
      </c>
      <c r="G41" s="405">
        <f t="shared" si="16"/>
        <v>87</v>
      </c>
      <c r="H41" s="405">
        <f t="shared" si="16"/>
        <v>626</v>
      </c>
      <c r="I41" s="405">
        <f t="shared" si="16"/>
        <v>452</v>
      </c>
      <c r="J41" s="365"/>
      <c r="K41" s="641" t="s">
        <v>106</v>
      </c>
      <c r="L41" s="642"/>
      <c r="M41" s="405">
        <f aca="true" t="shared" si="17" ref="M41:Y41">SUM(M42:M44)</f>
        <v>874</v>
      </c>
      <c r="N41" s="405">
        <f t="shared" si="17"/>
        <v>3</v>
      </c>
      <c r="O41" s="405">
        <f t="shared" si="17"/>
        <v>1</v>
      </c>
      <c r="P41" s="405">
        <f t="shared" si="17"/>
        <v>173</v>
      </c>
      <c r="Q41" s="405">
        <f t="shared" si="17"/>
        <v>324</v>
      </c>
      <c r="R41" s="405">
        <f t="shared" si="17"/>
        <v>144</v>
      </c>
      <c r="S41" s="405">
        <f t="shared" si="17"/>
        <v>79</v>
      </c>
      <c r="T41" s="405">
        <f t="shared" si="17"/>
        <v>46</v>
      </c>
      <c r="U41" s="405">
        <f t="shared" si="17"/>
        <v>24</v>
      </c>
      <c r="V41" s="405">
        <f t="shared" si="17"/>
        <v>33</v>
      </c>
      <c r="W41" s="405">
        <f t="shared" si="17"/>
        <v>18</v>
      </c>
      <c r="X41" s="405">
        <f t="shared" si="17"/>
        <v>19</v>
      </c>
      <c r="Y41" s="405">
        <f t="shared" si="17"/>
        <v>10</v>
      </c>
    </row>
    <row r="42" spans="1:25" ht="14.25" customHeight="1">
      <c r="A42" s="96"/>
      <c r="B42" s="97" t="s">
        <v>107</v>
      </c>
      <c r="C42" s="494">
        <f>SUM(D42,I42)</f>
        <v>450</v>
      </c>
      <c r="D42" s="455">
        <f>SUM(E42,F42)</f>
        <v>291</v>
      </c>
      <c r="E42" s="455">
        <v>50</v>
      </c>
      <c r="F42" s="455">
        <f>SUM(G42:H42)</f>
        <v>241</v>
      </c>
      <c r="G42" s="455">
        <v>17</v>
      </c>
      <c r="H42" s="455">
        <v>224</v>
      </c>
      <c r="I42" s="455">
        <v>159</v>
      </c>
      <c r="J42" s="365"/>
      <c r="K42" s="96"/>
      <c r="L42" s="97" t="s">
        <v>107</v>
      </c>
      <c r="M42" s="498">
        <f>SUM(N42:Y42)</f>
        <v>291</v>
      </c>
      <c r="N42" s="499">
        <v>3</v>
      </c>
      <c r="O42" s="499">
        <v>1</v>
      </c>
      <c r="P42" s="499">
        <v>53</v>
      </c>
      <c r="Q42" s="499">
        <v>110</v>
      </c>
      <c r="R42" s="499">
        <v>57</v>
      </c>
      <c r="S42" s="499">
        <v>23</v>
      </c>
      <c r="T42" s="499">
        <v>17</v>
      </c>
      <c r="U42" s="499">
        <v>7</v>
      </c>
      <c r="V42" s="499">
        <v>9</v>
      </c>
      <c r="W42" s="499">
        <v>4</v>
      </c>
      <c r="X42" s="499">
        <v>7</v>
      </c>
      <c r="Y42" s="499" t="s">
        <v>4</v>
      </c>
    </row>
    <row r="43" spans="1:25" ht="14.25" customHeight="1">
      <c r="A43" s="96"/>
      <c r="B43" s="97" t="s">
        <v>108</v>
      </c>
      <c r="C43" s="494">
        <f>SUM(D43,I43)</f>
        <v>632</v>
      </c>
      <c r="D43" s="455">
        <f>SUM(E43,F43)</f>
        <v>406</v>
      </c>
      <c r="E43" s="455">
        <v>79</v>
      </c>
      <c r="F43" s="455">
        <f>SUM(G43:H43)</f>
        <v>327</v>
      </c>
      <c r="G43" s="455">
        <v>50</v>
      </c>
      <c r="H43" s="455">
        <v>277</v>
      </c>
      <c r="I43" s="455">
        <v>226</v>
      </c>
      <c r="J43" s="365"/>
      <c r="K43" s="96"/>
      <c r="L43" s="97" t="s">
        <v>108</v>
      </c>
      <c r="M43" s="498">
        <f>SUM(N43:Y43)</f>
        <v>406</v>
      </c>
      <c r="N43" s="499" t="s">
        <v>4</v>
      </c>
      <c r="O43" s="499" t="s">
        <v>4</v>
      </c>
      <c r="P43" s="499">
        <v>90</v>
      </c>
      <c r="Q43" s="499">
        <v>138</v>
      </c>
      <c r="R43" s="499">
        <v>59</v>
      </c>
      <c r="S43" s="499">
        <v>39</v>
      </c>
      <c r="T43" s="499">
        <v>21</v>
      </c>
      <c r="U43" s="499">
        <v>13</v>
      </c>
      <c r="V43" s="499">
        <v>17</v>
      </c>
      <c r="W43" s="499">
        <v>10</v>
      </c>
      <c r="X43" s="499">
        <v>9</v>
      </c>
      <c r="Y43" s="499">
        <v>10</v>
      </c>
    </row>
    <row r="44" spans="1:25" ht="14.25" customHeight="1">
      <c r="A44" s="96"/>
      <c r="B44" s="97" t="s">
        <v>109</v>
      </c>
      <c r="C44" s="494">
        <f>SUM(D44,I44)</f>
        <v>244</v>
      </c>
      <c r="D44" s="455">
        <f>SUM(E44,F44)</f>
        <v>177</v>
      </c>
      <c r="E44" s="455">
        <v>32</v>
      </c>
      <c r="F44" s="455">
        <f>SUM(G44:H44)</f>
        <v>145</v>
      </c>
      <c r="G44" s="455">
        <v>20</v>
      </c>
      <c r="H44" s="455">
        <v>125</v>
      </c>
      <c r="I44" s="455">
        <v>67</v>
      </c>
      <c r="J44" s="365"/>
      <c r="K44" s="96"/>
      <c r="L44" s="97" t="s">
        <v>109</v>
      </c>
      <c r="M44" s="498">
        <f>SUM(N44:Y44)</f>
        <v>177</v>
      </c>
      <c r="N44" s="499" t="s">
        <v>4</v>
      </c>
      <c r="O44" s="499" t="s">
        <v>4</v>
      </c>
      <c r="P44" s="499">
        <v>30</v>
      </c>
      <c r="Q44" s="499">
        <v>76</v>
      </c>
      <c r="R44" s="499">
        <v>28</v>
      </c>
      <c r="S44" s="499">
        <v>17</v>
      </c>
      <c r="T44" s="499">
        <v>8</v>
      </c>
      <c r="U44" s="499">
        <v>4</v>
      </c>
      <c r="V44" s="499">
        <v>7</v>
      </c>
      <c r="W44" s="499">
        <v>4</v>
      </c>
      <c r="X44" s="499">
        <v>3</v>
      </c>
      <c r="Y44" s="499" t="s">
        <v>4</v>
      </c>
    </row>
    <row r="45" spans="1:25" s="47" customFormat="1" ht="14.25" customHeight="1">
      <c r="A45" s="96"/>
      <c r="B45" s="97"/>
      <c r="C45" s="494"/>
      <c r="D45" s="455"/>
      <c r="E45" s="455"/>
      <c r="F45" s="455"/>
      <c r="G45" s="455"/>
      <c r="H45" s="455"/>
      <c r="I45" s="455"/>
      <c r="J45" s="365"/>
      <c r="K45" s="96"/>
      <c r="L45" s="97"/>
      <c r="M45" s="500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</row>
    <row r="46" spans="1:25" ht="14.25" customHeight="1">
      <c r="A46" s="641" t="s">
        <v>110</v>
      </c>
      <c r="B46" s="642"/>
      <c r="C46" s="405">
        <f aca="true" t="shared" si="18" ref="C46:I46">SUM(C47:C50)</f>
        <v>3589</v>
      </c>
      <c r="D46" s="405">
        <f t="shared" si="18"/>
        <v>2203</v>
      </c>
      <c r="E46" s="405">
        <f t="shared" si="18"/>
        <v>472</v>
      </c>
      <c r="F46" s="405">
        <f t="shared" si="18"/>
        <v>1731</v>
      </c>
      <c r="G46" s="405">
        <f t="shared" si="18"/>
        <v>188</v>
      </c>
      <c r="H46" s="405">
        <f t="shared" si="18"/>
        <v>1543</v>
      </c>
      <c r="I46" s="405">
        <f t="shared" si="18"/>
        <v>1386</v>
      </c>
      <c r="J46" s="365"/>
      <c r="K46" s="641" t="s">
        <v>110</v>
      </c>
      <c r="L46" s="642"/>
      <c r="M46" s="405">
        <f aca="true" t="shared" si="19" ref="M46:Y46">SUM(M47:M50)</f>
        <v>2203</v>
      </c>
      <c r="N46" s="405">
        <f t="shared" si="19"/>
        <v>7</v>
      </c>
      <c r="O46" s="405">
        <f t="shared" si="19"/>
        <v>4</v>
      </c>
      <c r="P46" s="405">
        <f t="shared" si="19"/>
        <v>766</v>
      </c>
      <c r="Q46" s="405">
        <f t="shared" si="19"/>
        <v>938</v>
      </c>
      <c r="R46" s="405">
        <f t="shared" si="19"/>
        <v>252</v>
      </c>
      <c r="S46" s="405">
        <f t="shared" si="19"/>
        <v>96</v>
      </c>
      <c r="T46" s="405">
        <f t="shared" si="19"/>
        <v>52</v>
      </c>
      <c r="U46" s="405">
        <f t="shared" si="19"/>
        <v>25</v>
      </c>
      <c r="V46" s="405">
        <f t="shared" si="19"/>
        <v>21</v>
      </c>
      <c r="W46" s="405">
        <f t="shared" si="19"/>
        <v>11</v>
      </c>
      <c r="X46" s="405">
        <f t="shared" si="19"/>
        <v>25</v>
      </c>
      <c r="Y46" s="405">
        <f t="shared" si="19"/>
        <v>6</v>
      </c>
    </row>
    <row r="47" spans="1:25" ht="14.25" customHeight="1">
      <c r="A47" s="96"/>
      <c r="B47" s="97" t="s">
        <v>111</v>
      </c>
      <c r="C47" s="494">
        <f>SUM(D47,I47)</f>
        <v>1140</v>
      </c>
      <c r="D47" s="455">
        <f>SUM(E47,F47)</f>
        <v>696</v>
      </c>
      <c r="E47" s="455">
        <v>154</v>
      </c>
      <c r="F47" s="455">
        <f>SUM(G47:H47)</f>
        <v>542</v>
      </c>
      <c r="G47" s="455">
        <v>73</v>
      </c>
      <c r="H47" s="455">
        <v>469</v>
      </c>
      <c r="I47" s="455">
        <v>444</v>
      </c>
      <c r="J47" s="365"/>
      <c r="K47" s="96"/>
      <c r="L47" s="97" t="s">
        <v>111</v>
      </c>
      <c r="M47" s="498">
        <f>SUM(N47:Y47)</f>
        <v>696</v>
      </c>
      <c r="N47" s="499">
        <v>4</v>
      </c>
      <c r="O47" s="499">
        <v>1</v>
      </c>
      <c r="P47" s="499">
        <v>252</v>
      </c>
      <c r="Q47" s="499">
        <v>285</v>
      </c>
      <c r="R47" s="499">
        <v>70</v>
      </c>
      <c r="S47" s="499">
        <v>34</v>
      </c>
      <c r="T47" s="499">
        <v>16</v>
      </c>
      <c r="U47" s="499">
        <v>6</v>
      </c>
      <c r="V47" s="499">
        <v>8</v>
      </c>
      <c r="W47" s="499">
        <v>4</v>
      </c>
      <c r="X47" s="499">
        <v>14</v>
      </c>
      <c r="Y47" s="499">
        <v>2</v>
      </c>
    </row>
    <row r="48" spans="1:25" ht="14.25" customHeight="1">
      <c r="A48" s="96"/>
      <c r="B48" s="97" t="s">
        <v>112</v>
      </c>
      <c r="C48" s="494">
        <f>SUM(D48,I48)</f>
        <v>1036</v>
      </c>
      <c r="D48" s="455">
        <f>SUM(E48,F48)</f>
        <v>593</v>
      </c>
      <c r="E48" s="455">
        <v>148</v>
      </c>
      <c r="F48" s="455">
        <f>SUM(G48:H48)</f>
        <v>445</v>
      </c>
      <c r="G48" s="455">
        <v>43</v>
      </c>
      <c r="H48" s="455">
        <v>402</v>
      </c>
      <c r="I48" s="455">
        <v>443</v>
      </c>
      <c r="J48" s="365"/>
      <c r="K48" s="96"/>
      <c r="L48" s="97" t="s">
        <v>112</v>
      </c>
      <c r="M48" s="498">
        <f>SUM(N48:Y48)</f>
        <v>593</v>
      </c>
      <c r="N48" s="499" t="s">
        <v>4</v>
      </c>
      <c r="O48" s="499">
        <v>1</v>
      </c>
      <c r="P48" s="499">
        <v>234</v>
      </c>
      <c r="Q48" s="499">
        <v>250</v>
      </c>
      <c r="R48" s="499">
        <v>62</v>
      </c>
      <c r="S48" s="499">
        <v>14</v>
      </c>
      <c r="T48" s="499">
        <v>12</v>
      </c>
      <c r="U48" s="499">
        <v>5</v>
      </c>
      <c r="V48" s="499">
        <v>5</v>
      </c>
      <c r="W48" s="499">
        <v>4</v>
      </c>
      <c r="X48" s="499">
        <v>5</v>
      </c>
      <c r="Y48" s="499">
        <v>1</v>
      </c>
    </row>
    <row r="49" spans="1:25" ht="14.25" customHeight="1">
      <c r="A49" s="96"/>
      <c r="B49" s="97" t="s">
        <v>113</v>
      </c>
      <c r="C49" s="494">
        <f>SUM(D49,I49)</f>
        <v>656</v>
      </c>
      <c r="D49" s="455">
        <f>SUM(E49,F49)</f>
        <v>368</v>
      </c>
      <c r="E49" s="455">
        <v>86</v>
      </c>
      <c r="F49" s="455">
        <f>SUM(G49:H49)</f>
        <v>282</v>
      </c>
      <c r="G49" s="455">
        <v>29</v>
      </c>
      <c r="H49" s="455">
        <v>253</v>
      </c>
      <c r="I49" s="455">
        <v>288</v>
      </c>
      <c r="J49" s="365"/>
      <c r="K49" s="96"/>
      <c r="L49" s="97" t="s">
        <v>113</v>
      </c>
      <c r="M49" s="498">
        <f>SUM(N49:Y49)</f>
        <v>368</v>
      </c>
      <c r="N49" s="499">
        <v>3</v>
      </c>
      <c r="O49" s="499">
        <v>2</v>
      </c>
      <c r="P49" s="499">
        <v>129</v>
      </c>
      <c r="Q49" s="499">
        <v>146</v>
      </c>
      <c r="R49" s="499">
        <v>43</v>
      </c>
      <c r="S49" s="499">
        <v>13</v>
      </c>
      <c r="T49" s="499">
        <v>15</v>
      </c>
      <c r="U49" s="499">
        <v>9</v>
      </c>
      <c r="V49" s="499">
        <v>2</v>
      </c>
      <c r="W49" s="499" t="s">
        <v>4</v>
      </c>
      <c r="X49" s="499">
        <v>3</v>
      </c>
      <c r="Y49" s="499">
        <v>3</v>
      </c>
    </row>
    <row r="50" spans="1:25" ht="14.25" customHeight="1">
      <c r="A50" s="96"/>
      <c r="B50" s="97" t="s">
        <v>114</v>
      </c>
      <c r="C50" s="494">
        <f>SUM(D50,I50)</f>
        <v>757</v>
      </c>
      <c r="D50" s="455">
        <f>SUM(E50,F50)</f>
        <v>546</v>
      </c>
      <c r="E50" s="455">
        <v>84</v>
      </c>
      <c r="F50" s="455">
        <f>SUM(G50:H50)</f>
        <v>462</v>
      </c>
      <c r="G50" s="455">
        <v>43</v>
      </c>
      <c r="H50" s="455">
        <v>419</v>
      </c>
      <c r="I50" s="455">
        <v>211</v>
      </c>
      <c r="J50" s="365"/>
      <c r="K50" s="96"/>
      <c r="L50" s="97" t="s">
        <v>114</v>
      </c>
      <c r="M50" s="498">
        <f>SUM(N50:Y50)</f>
        <v>546</v>
      </c>
      <c r="N50" s="499" t="s">
        <v>4</v>
      </c>
      <c r="O50" s="499" t="s">
        <v>4</v>
      </c>
      <c r="P50" s="499">
        <v>151</v>
      </c>
      <c r="Q50" s="499">
        <v>257</v>
      </c>
      <c r="R50" s="499">
        <v>77</v>
      </c>
      <c r="S50" s="499">
        <v>35</v>
      </c>
      <c r="T50" s="499">
        <v>9</v>
      </c>
      <c r="U50" s="499">
        <v>5</v>
      </c>
      <c r="V50" s="499">
        <v>6</v>
      </c>
      <c r="W50" s="499">
        <v>3</v>
      </c>
      <c r="X50" s="499">
        <v>3</v>
      </c>
      <c r="Y50" s="499" t="s">
        <v>4</v>
      </c>
    </row>
    <row r="51" spans="1:25" s="47" customFormat="1" ht="14.25" customHeight="1">
      <c r="A51" s="96"/>
      <c r="B51" s="90"/>
      <c r="C51" s="495"/>
      <c r="D51" s="458"/>
      <c r="E51" s="458"/>
      <c r="F51" s="458"/>
      <c r="G51" s="458"/>
      <c r="H51" s="458"/>
      <c r="I51" s="458"/>
      <c r="J51" s="365"/>
      <c r="K51" s="96"/>
      <c r="L51" s="90"/>
      <c r="M51" s="500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499"/>
    </row>
    <row r="52" spans="1:25" s="47" customFormat="1" ht="14.25" customHeight="1">
      <c r="A52" s="641" t="s">
        <v>115</v>
      </c>
      <c r="B52" s="642"/>
      <c r="C52" s="497">
        <f aca="true" t="shared" si="20" ref="C52:I52">SUM(C53)</f>
        <v>645</v>
      </c>
      <c r="D52" s="405">
        <f t="shared" si="20"/>
        <v>326</v>
      </c>
      <c r="E52" s="405">
        <f t="shared" si="20"/>
        <v>74</v>
      </c>
      <c r="F52" s="405">
        <f t="shared" si="20"/>
        <v>252</v>
      </c>
      <c r="G52" s="405">
        <f t="shared" si="20"/>
        <v>37</v>
      </c>
      <c r="H52" s="405">
        <f t="shared" si="20"/>
        <v>215</v>
      </c>
      <c r="I52" s="405">
        <f t="shared" si="20"/>
        <v>319</v>
      </c>
      <c r="J52" s="98"/>
      <c r="K52" s="641" t="s">
        <v>115</v>
      </c>
      <c r="L52" s="642"/>
      <c r="M52" s="405">
        <f>SUM(M53)</f>
        <v>326</v>
      </c>
      <c r="N52" s="506" t="s">
        <v>4</v>
      </c>
      <c r="O52" s="405">
        <f aca="true" t="shared" si="21" ref="O52:Y52">SUM(O53)</f>
        <v>2</v>
      </c>
      <c r="P52" s="405">
        <f t="shared" si="21"/>
        <v>89</v>
      </c>
      <c r="Q52" s="405">
        <f t="shared" si="21"/>
        <v>154</v>
      </c>
      <c r="R52" s="405">
        <f t="shared" si="21"/>
        <v>32</v>
      </c>
      <c r="S52" s="405">
        <f t="shared" si="21"/>
        <v>17</v>
      </c>
      <c r="T52" s="405">
        <f t="shared" si="21"/>
        <v>11</v>
      </c>
      <c r="U52" s="405">
        <f t="shared" si="21"/>
        <v>3</v>
      </c>
      <c r="V52" s="405">
        <f t="shared" si="21"/>
        <v>5</v>
      </c>
      <c r="W52" s="405">
        <f t="shared" si="21"/>
        <v>6</v>
      </c>
      <c r="X52" s="405">
        <f t="shared" si="21"/>
        <v>4</v>
      </c>
      <c r="Y52" s="405">
        <f t="shared" si="21"/>
        <v>3</v>
      </c>
    </row>
    <row r="53" spans="1:25" ht="14.25" customHeight="1">
      <c r="A53" s="99"/>
      <c r="B53" s="100" t="s">
        <v>116</v>
      </c>
      <c r="C53" s="491">
        <f>SUM(D53,I53)</f>
        <v>645</v>
      </c>
      <c r="D53" s="486">
        <f>SUM(E53,F53)</f>
        <v>326</v>
      </c>
      <c r="E53" s="484">
        <v>74</v>
      </c>
      <c r="F53" s="484">
        <f>SUM(G53:H53)</f>
        <v>252</v>
      </c>
      <c r="G53" s="484">
        <v>37</v>
      </c>
      <c r="H53" s="484">
        <v>215</v>
      </c>
      <c r="I53" s="484">
        <v>319</v>
      </c>
      <c r="J53" s="365"/>
      <c r="K53" s="99"/>
      <c r="L53" s="100" t="s">
        <v>116</v>
      </c>
      <c r="M53" s="502">
        <f>SUM(N53:Y53)</f>
        <v>326</v>
      </c>
      <c r="N53" s="503" t="s">
        <v>4</v>
      </c>
      <c r="O53" s="503">
        <v>2</v>
      </c>
      <c r="P53" s="503">
        <v>89</v>
      </c>
      <c r="Q53" s="503">
        <v>154</v>
      </c>
      <c r="R53" s="503">
        <v>32</v>
      </c>
      <c r="S53" s="503">
        <v>17</v>
      </c>
      <c r="T53" s="503">
        <v>11</v>
      </c>
      <c r="U53" s="503">
        <v>3</v>
      </c>
      <c r="V53" s="503">
        <v>5</v>
      </c>
      <c r="W53" s="503">
        <v>6</v>
      </c>
      <c r="X53" s="503">
        <v>4</v>
      </c>
      <c r="Y53" s="503">
        <v>3</v>
      </c>
    </row>
    <row r="54" spans="1:25" s="47" customFormat="1" ht="14.25" customHeight="1">
      <c r="A54" s="101" t="s">
        <v>117</v>
      </c>
      <c r="K54" s="86" t="s">
        <v>118</v>
      </c>
      <c r="L54" s="86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</row>
    <row r="55" spans="1:25" s="47" customFormat="1" ht="14.25" customHeight="1">
      <c r="A55" s="101" t="s">
        <v>119</v>
      </c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</row>
    <row r="56" spans="1:25" s="47" customFormat="1" ht="14.25" customHeight="1">
      <c r="A56" s="101" t="s">
        <v>120</v>
      </c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</row>
    <row r="57" spans="1:25" s="47" customFormat="1" ht="14.25" customHeight="1">
      <c r="A57" s="101" t="s">
        <v>121</v>
      </c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</row>
    <row r="58" spans="1:25" s="47" customFormat="1" ht="18" customHeight="1">
      <c r="A58" s="101" t="s">
        <v>122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</row>
    <row r="59" spans="1:25" s="47" customFormat="1" ht="18" customHeight="1">
      <c r="A59" s="47" t="s">
        <v>118</v>
      </c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</row>
    <row r="60" ht="14.25" customHeight="1">
      <c r="A60" s="398"/>
    </row>
    <row r="61" spans="1:25" s="47" customFormat="1" ht="14.25" customHeight="1">
      <c r="A61" s="102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</row>
    <row r="62" spans="11:25" s="47" customFormat="1" ht="14.25" customHeight="1"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</row>
    <row r="63" spans="11:25" s="47" customFormat="1" ht="14.25" customHeight="1"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</row>
    <row r="64" spans="1:25" ht="14.2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86"/>
      <c r="L64" s="86"/>
      <c r="M64" s="86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</row>
    <row r="65" spans="13:25" ht="14.25" customHeight="1"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</row>
    <row r="66" spans="13:25" ht="14.25" customHeight="1"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</row>
    <row r="67" spans="13:25" ht="14.25" customHeight="1"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</row>
    <row r="68" spans="13:25" ht="14.25" customHeight="1"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</row>
    <row r="69" ht="14.25" customHeight="1"/>
    <row r="70" ht="14.25" customHeight="1"/>
    <row r="71" ht="14.25" customHeight="1"/>
    <row r="72" ht="14.25" customHeight="1"/>
  </sheetData>
  <sheetProtection/>
  <mergeCells count="51">
    <mergeCell ref="A52:B52"/>
    <mergeCell ref="A28:B28"/>
    <mergeCell ref="K28:L28"/>
    <mergeCell ref="K52:L52"/>
    <mergeCell ref="A31:B31"/>
    <mergeCell ref="K31:L31"/>
    <mergeCell ref="A35:B35"/>
    <mergeCell ref="K35:L35"/>
    <mergeCell ref="A41:B41"/>
    <mergeCell ref="K41:L41"/>
    <mergeCell ref="A46:B46"/>
    <mergeCell ref="A22:B22"/>
    <mergeCell ref="K22:L22"/>
    <mergeCell ref="A25:B25"/>
    <mergeCell ref="K25:L25"/>
    <mergeCell ref="K46:L46"/>
    <mergeCell ref="A19:B19"/>
    <mergeCell ref="K19:L19"/>
    <mergeCell ref="A20:B20"/>
    <mergeCell ref="K20:L20"/>
    <mergeCell ref="A17:B17"/>
    <mergeCell ref="K17:L17"/>
    <mergeCell ref="A18:B18"/>
    <mergeCell ref="K18:L18"/>
    <mergeCell ref="A15:B15"/>
    <mergeCell ref="K15:L15"/>
    <mergeCell ref="A16:B16"/>
    <mergeCell ref="K16:L16"/>
    <mergeCell ref="A13:B13"/>
    <mergeCell ref="K13:L13"/>
    <mergeCell ref="A14:B14"/>
    <mergeCell ref="K14:L14"/>
    <mergeCell ref="K9:L9"/>
    <mergeCell ref="A11:B11"/>
    <mergeCell ref="K11:L11"/>
    <mergeCell ref="A12:B12"/>
    <mergeCell ref="K12:L12"/>
    <mergeCell ref="D7:D8"/>
    <mergeCell ref="E7:E8"/>
    <mergeCell ref="F7:H7"/>
    <mergeCell ref="A9:B9"/>
    <mergeCell ref="A3:I3"/>
    <mergeCell ref="K3:Y3"/>
    <mergeCell ref="M4:X4"/>
    <mergeCell ref="A6:B8"/>
    <mergeCell ref="C6:C8"/>
    <mergeCell ref="D6:H6"/>
    <mergeCell ref="I6:I8"/>
    <mergeCell ref="K6:L8"/>
    <mergeCell ref="M6:M8"/>
    <mergeCell ref="N6:Y6"/>
  </mergeCells>
  <conditionalFormatting sqref="C31 C35 I41 I31 I35 C46 C41 I46 C22:I22 D10:H23 D25:H29 D31:H33 D35:H39 D41:H50 D52:H53 E52:I52 C28:I28 C25:I25 M31:N31 P31:Y31 M41:Y41 M46:Y46 M35:Y35">
    <cfRule type="cellIs" priority="25" dxfId="1" operator="equal" stopIfTrue="1">
      <formula>1</formula>
    </cfRule>
    <cfRule type="cellIs" priority="26" dxfId="0" operator="equal" stopIfTrue="1">
      <formula>2</formula>
    </cfRule>
  </conditionalFormatting>
  <conditionalFormatting sqref="M22">
    <cfRule type="cellIs" priority="23" dxfId="1" operator="equal" stopIfTrue="1">
      <formula>1</formula>
    </cfRule>
    <cfRule type="cellIs" priority="24" dxfId="0" operator="equal" stopIfTrue="1">
      <formula>2</formula>
    </cfRule>
  </conditionalFormatting>
  <conditionalFormatting sqref="O22">
    <cfRule type="cellIs" priority="21" dxfId="1" operator="equal" stopIfTrue="1">
      <formula>1</formula>
    </cfRule>
    <cfRule type="cellIs" priority="22" dxfId="0" operator="equal" stopIfTrue="1">
      <formula>2</formula>
    </cfRule>
  </conditionalFormatting>
  <conditionalFormatting sqref="P22:T22">
    <cfRule type="cellIs" priority="19" dxfId="1" operator="equal" stopIfTrue="1">
      <formula>1</formula>
    </cfRule>
    <cfRule type="cellIs" priority="20" dxfId="0" operator="equal" stopIfTrue="1">
      <formula>2</formula>
    </cfRule>
  </conditionalFormatting>
  <conditionalFormatting sqref="U22">
    <cfRule type="cellIs" priority="17" dxfId="1" operator="equal" stopIfTrue="1">
      <formula>1</formula>
    </cfRule>
    <cfRule type="cellIs" priority="18" dxfId="0" operator="equal" stopIfTrue="1">
      <formula>2</formula>
    </cfRule>
  </conditionalFormatting>
  <conditionalFormatting sqref="X22">
    <cfRule type="cellIs" priority="15" dxfId="1" operator="equal" stopIfTrue="1">
      <formula>1</formula>
    </cfRule>
    <cfRule type="cellIs" priority="16" dxfId="0" operator="equal" stopIfTrue="1">
      <formula>2</formula>
    </cfRule>
  </conditionalFormatting>
  <conditionalFormatting sqref="M25">
    <cfRule type="cellIs" priority="13" dxfId="1" operator="equal" stopIfTrue="1">
      <formula>1</formula>
    </cfRule>
    <cfRule type="cellIs" priority="14" dxfId="0" operator="equal" stopIfTrue="1">
      <formula>2</formula>
    </cfRule>
  </conditionalFormatting>
  <conditionalFormatting sqref="O25:U25">
    <cfRule type="cellIs" priority="11" dxfId="1" operator="equal" stopIfTrue="1">
      <formula>1</formula>
    </cfRule>
    <cfRule type="cellIs" priority="12" dxfId="0" operator="equal" stopIfTrue="1">
      <formula>2</formula>
    </cfRule>
  </conditionalFormatting>
  <conditionalFormatting sqref="V25:Y25">
    <cfRule type="cellIs" priority="9" dxfId="1" operator="equal" stopIfTrue="1">
      <formula>1</formula>
    </cfRule>
    <cfRule type="cellIs" priority="10" dxfId="0" operator="equal" stopIfTrue="1">
      <formula>2</formula>
    </cfRule>
  </conditionalFormatting>
  <conditionalFormatting sqref="P28:X28">
    <cfRule type="cellIs" priority="7" dxfId="1" operator="equal" stopIfTrue="1">
      <formula>1</formula>
    </cfRule>
    <cfRule type="cellIs" priority="8" dxfId="0" operator="equal" stopIfTrue="1">
      <formula>2</formula>
    </cfRule>
  </conditionalFormatting>
  <conditionalFormatting sqref="M28">
    <cfRule type="cellIs" priority="5" dxfId="1" operator="equal" stopIfTrue="1">
      <formula>1</formula>
    </cfRule>
    <cfRule type="cellIs" priority="6" dxfId="0" operator="equal" stopIfTrue="1">
      <formula>2</formula>
    </cfRule>
  </conditionalFormatting>
  <conditionalFormatting sqref="M52">
    <cfRule type="cellIs" priority="3" dxfId="1" operator="equal" stopIfTrue="1">
      <formula>1</formula>
    </cfRule>
    <cfRule type="cellIs" priority="4" dxfId="0" operator="equal" stopIfTrue="1">
      <formula>2</formula>
    </cfRule>
  </conditionalFormatting>
  <conditionalFormatting sqref="O52:Y52">
    <cfRule type="cellIs" priority="1" dxfId="1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69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337" customWidth="1"/>
    <col min="2" max="2" width="9.69921875" style="337" customWidth="1"/>
    <col min="3" max="3" width="11.59765625" style="337" customWidth="1"/>
    <col min="4" max="4" width="11.09765625" style="337" customWidth="1"/>
    <col min="5" max="5" width="10.69921875" style="337" customWidth="1"/>
    <col min="6" max="12" width="11.59765625" style="337" customWidth="1"/>
    <col min="13" max="13" width="2.59765625" style="342" customWidth="1"/>
    <col min="14" max="14" width="9.59765625" style="342" customWidth="1"/>
    <col min="15" max="22" width="10.59765625" style="342" customWidth="1"/>
    <col min="23" max="23" width="4.69921875" style="337" customWidth="1"/>
    <col min="24" max="183" width="10.59765625" style="337" customWidth="1"/>
    <col min="184" max="16384" width="10.59765625" style="343" customWidth="1"/>
  </cols>
  <sheetData>
    <row r="1" spans="1:183" s="80" customFormat="1" ht="19.5" customHeight="1">
      <c r="A1" s="104" t="s">
        <v>397</v>
      </c>
      <c r="B1" s="81"/>
      <c r="C1" s="81"/>
      <c r="D1" s="81"/>
      <c r="E1" s="81"/>
      <c r="F1" s="81"/>
      <c r="G1" s="81"/>
      <c r="H1" s="81"/>
      <c r="I1" s="81"/>
      <c r="J1" s="81"/>
      <c r="L1" s="82"/>
      <c r="M1" s="105"/>
      <c r="N1" s="105"/>
      <c r="O1" s="105"/>
      <c r="P1" s="105"/>
      <c r="Q1" s="105"/>
      <c r="R1" s="105"/>
      <c r="S1" s="105"/>
      <c r="T1" s="105"/>
      <c r="U1" s="105"/>
      <c r="V1" s="106" t="s">
        <v>398</v>
      </c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</row>
    <row r="2" spans="1:183" s="338" customFormat="1" ht="19.5" customHeight="1">
      <c r="A2" s="610" t="s">
        <v>123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107"/>
      <c r="M2" s="650" t="s">
        <v>399</v>
      </c>
      <c r="N2" s="650"/>
      <c r="O2" s="650"/>
      <c r="P2" s="650"/>
      <c r="Q2" s="650"/>
      <c r="R2" s="650"/>
      <c r="S2" s="650"/>
      <c r="T2" s="650"/>
      <c r="U2" s="650"/>
      <c r="V2" s="650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  <c r="DM2" s="337"/>
      <c r="DN2" s="337"/>
      <c r="DO2" s="337"/>
      <c r="DP2" s="337"/>
      <c r="DQ2" s="337"/>
      <c r="DR2" s="337"/>
      <c r="DS2" s="337"/>
      <c r="DT2" s="337"/>
      <c r="DU2" s="337"/>
      <c r="DV2" s="337"/>
      <c r="DW2" s="337"/>
      <c r="DX2" s="337"/>
      <c r="DY2" s="337"/>
      <c r="DZ2" s="337"/>
      <c r="EA2" s="337"/>
      <c r="EB2" s="337"/>
      <c r="EC2" s="337"/>
      <c r="ED2" s="337"/>
      <c r="EE2" s="337"/>
      <c r="EF2" s="337"/>
      <c r="EG2" s="337"/>
      <c r="EH2" s="337"/>
      <c r="EI2" s="337"/>
      <c r="EJ2" s="337"/>
      <c r="EK2" s="337"/>
      <c r="EL2" s="337"/>
      <c r="EM2" s="337"/>
      <c r="EN2" s="337"/>
      <c r="EO2" s="337"/>
      <c r="EP2" s="337"/>
      <c r="EQ2" s="337"/>
      <c r="ER2" s="337"/>
      <c r="ES2" s="337"/>
      <c r="ET2" s="337"/>
      <c r="EU2" s="337"/>
      <c r="EV2" s="337"/>
      <c r="EW2" s="337"/>
      <c r="EX2" s="337"/>
      <c r="EY2" s="337"/>
      <c r="EZ2" s="337"/>
      <c r="FA2" s="337"/>
      <c r="FB2" s="337"/>
      <c r="FC2" s="337"/>
      <c r="FD2" s="337"/>
      <c r="FE2" s="337"/>
      <c r="FF2" s="337"/>
      <c r="FG2" s="337"/>
      <c r="FH2" s="337"/>
      <c r="FI2" s="337"/>
      <c r="FJ2" s="337"/>
      <c r="FK2" s="337"/>
      <c r="FL2" s="337"/>
      <c r="FM2" s="337"/>
      <c r="FN2" s="337"/>
      <c r="FO2" s="337"/>
      <c r="FP2" s="337"/>
      <c r="FQ2" s="337"/>
      <c r="FR2" s="337"/>
      <c r="FS2" s="337"/>
      <c r="FT2" s="337"/>
      <c r="FU2" s="337"/>
      <c r="FV2" s="337"/>
      <c r="FW2" s="337"/>
      <c r="FX2" s="337"/>
      <c r="FY2" s="337"/>
      <c r="FZ2" s="337"/>
      <c r="GA2" s="337"/>
    </row>
    <row r="3" spans="1:21" ht="19.5" customHeight="1">
      <c r="A3" s="339"/>
      <c r="C3" s="340" t="s">
        <v>400</v>
      </c>
      <c r="E3" s="340"/>
      <c r="G3" s="340"/>
      <c r="H3" s="340"/>
      <c r="I3" s="340"/>
      <c r="J3" s="340"/>
      <c r="K3" s="340"/>
      <c r="L3" s="340"/>
      <c r="M3" s="341"/>
      <c r="N3" s="110"/>
      <c r="O3" s="110"/>
      <c r="P3" s="110"/>
      <c r="Q3" s="110"/>
      <c r="R3" s="110"/>
      <c r="S3" s="110"/>
      <c r="T3" s="110"/>
      <c r="U3" s="110"/>
    </row>
    <row r="4" spans="2:183" s="338" customFormat="1" ht="18" customHeight="1" thickBot="1">
      <c r="B4" s="337"/>
      <c r="C4" s="343"/>
      <c r="D4" s="344"/>
      <c r="E4" s="344"/>
      <c r="F4" s="344"/>
      <c r="G4" s="344"/>
      <c r="H4" s="344"/>
      <c r="I4" s="344"/>
      <c r="J4" s="344"/>
      <c r="K4" s="345" t="s">
        <v>124</v>
      </c>
      <c r="L4" s="344"/>
      <c r="M4" s="341"/>
      <c r="N4" s="346"/>
      <c r="O4" s="346"/>
      <c r="P4" s="346"/>
      <c r="Q4" s="346"/>
      <c r="R4" s="346"/>
      <c r="S4" s="346"/>
      <c r="T4" s="346"/>
      <c r="U4" s="346"/>
      <c r="V4" s="347" t="s">
        <v>125</v>
      </c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7"/>
      <c r="FL4" s="337"/>
      <c r="FM4" s="337"/>
      <c r="FN4" s="337"/>
      <c r="FO4" s="337"/>
      <c r="FP4" s="337"/>
      <c r="FQ4" s="337"/>
      <c r="FR4" s="337"/>
      <c r="FS4" s="337"/>
      <c r="FT4" s="337"/>
      <c r="FU4" s="337"/>
      <c r="FV4" s="337"/>
      <c r="FW4" s="337"/>
      <c r="FX4" s="337"/>
      <c r="FY4" s="337"/>
      <c r="FZ4" s="337"/>
      <c r="GA4" s="337"/>
    </row>
    <row r="5" spans="1:181" s="108" customFormat="1" ht="15" customHeight="1">
      <c r="A5" s="663" t="s">
        <v>58</v>
      </c>
      <c r="B5" s="664"/>
      <c r="C5" s="671" t="s">
        <v>401</v>
      </c>
      <c r="D5" s="672"/>
      <c r="E5" s="672"/>
      <c r="F5" s="672"/>
      <c r="G5" s="672"/>
      <c r="H5" s="672"/>
      <c r="I5" s="672"/>
      <c r="J5" s="672"/>
      <c r="K5" s="672"/>
      <c r="L5" s="337"/>
      <c r="M5" s="673" t="s">
        <v>58</v>
      </c>
      <c r="N5" s="674"/>
      <c r="O5" s="657" t="s">
        <v>126</v>
      </c>
      <c r="P5" s="657"/>
      <c r="Q5" s="657"/>
      <c r="R5" s="657"/>
      <c r="S5" s="658" t="s">
        <v>127</v>
      </c>
      <c r="T5" s="660" t="s">
        <v>128</v>
      </c>
      <c r="U5" s="662" t="s">
        <v>129</v>
      </c>
      <c r="V5" s="654" t="s">
        <v>402</v>
      </c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</row>
    <row r="6" spans="1:181" s="108" customFormat="1" ht="15" customHeight="1">
      <c r="A6" s="665"/>
      <c r="B6" s="666"/>
      <c r="C6" s="677" t="s">
        <v>1</v>
      </c>
      <c r="D6" s="677" t="s">
        <v>2</v>
      </c>
      <c r="E6" s="677" t="s">
        <v>3</v>
      </c>
      <c r="F6" s="680" t="s">
        <v>403</v>
      </c>
      <c r="G6" s="681"/>
      <c r="H6" s="681"/>
      <c r="I6" s="682"/>
      <c r="J6" s="682"/>
      <c r="K6" s="682"/>
      <c r="L6" s="86"/>
      <c r="M6" s="675"/>
      <c r="N6" s="676"/>
      <c r="O6" s="656"/>
      <c r="P6" s="656"/>
      <c r="Q6" s="656"/>
      <c r="R6" s="656"/>
      <c r="S6" s="659"/>
      <c r="T6" s="661"/>
      <c r="U6" s="659"/>
      <c r="V6" s="655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</row>
    <row r="7" spans="1:181" s="108" customFormat="1" ht="15" customHeight="1">
      <c r="A7" s="667"/>
      <c r="B7" s="668"/>
      <c r="C7" s="678"/>
      <c r="D7" s="678"/>
      <c r="E7" s="678"/>
      <c r="F7" s="683" t="s">
        <v>1</v>
      </c>
      <c r="G7" s="685" t="s">
        <v>2</v>
      </c>
      <c r="H7" s="687" t="s">
        <v>3</v>
      </c>
      <c r="I7" s="689" t="s">
        <v>404</v>
      </c>
      <c r="J7" s="690"/>
      <c r="K7" s="690"/>
      <c r="L7" s="86"/>
      <c r="M7" s="675"/>
      <c r="N7" s="676"/>
      <c r="O7" s="656" t="s">
        <v>59</v>
      </c>
      <c r="P7" s="656" t="s">
        <v>130</v>
      </c>
      <c r="Q7" s="656" t="s">
        <v>405</v>
      </c>
      <c r="R7" s="656" t="s">
        <v>131</v>
      </c>
      <c r="S7" s="659"/>
      <c r="T7" s="661"/>
      <c r="U7" s="659"/>
      <c r="V7" s="655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</row>
    <row r="8" spans="1:172" s="108" customFormat="1" ht="15" customHeight="1">
      <c r="A8" s="669"/>
      <c r="B8" s="670"/>
      <c r="C8" s="679"/>
      <c r="D8" s="679"/>
      <c r="E8" s="679"/>
      <c r="F8" s="684"/>
      <c r="G8" s="686"/>
      <c r="H8" s="688"/>
      <c r="I8" s="112" t="s">
        <v>1</v>
      </c>
      <c r="J8" s="112" t="s">
        <v>2</v>
      </c>
      <c r="K8" s="112" t="s">
        <v>3</v>
      </c>
      <c r="L8" s="86"/>
      <c r="M8" s="675"/>
      <c r="N8" s="676"/>
      <c r="O8" s="656"/>
      <c r="P8" s="656"/>
      <c r="Q8" s="656"/>
      <c r="R8" s="656"/>
      <c r="S8" s="659"/>
      <c r="T8" s="661"/>
      <c r="U8" s="659"/>
      <c r="V8" s="655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</row>
    <row r="9" spans="1:181" s="108" customFormat="1" ht="15" customHeight="1">
      <c r="A9" s="637" t="s">
        <v>82</v>
      </c>
      <c r="B9" s="638"/>
      <c r="C9" s="488">
        <f aca="true" t="shared" si="0" ref="C9:K9">SUM(C11:C20,C22,C25,C28,C31,C35,C41,C46,C52)</f>
        <v>94914</v>
      </c>
      <c r="D9" s="488">
        <f t="shared" si="0"/>
        <v>46214</v>
      </c>
      <c r="E9" s="488">
        <f t="shared" si="0"/>
        <v>48700</v>
      </c>
      <c r="F9" s="488">
        <f>SUM(F11:F20,F22,F25,F28,F31,F35,F41,F46,F52)</f>
        <v>31241</v>
      </c>
      <c r="G9" s="488">
        <f t="shared" si="0"/>
        <v>14258</v>
      </c>
      <c r="H9" s="488">
        <f t="shared" si="0"/>
        <v>16983</v>
      </c>
      <c r="I9" s="488">
        <f t="shared" si="0"/>
        <v>16758</v>
      </c>
      <c r="J9" s="488">
        <f t="shared" si="0"/>
        <v>9580</v>
      </c>
      <c r="K9" s="488">
        <f t="shared" si="0"/>
        <v>7178</v>
      </c>
      <c r="L9" s="86"/>
      <c r="M9" s="651" t="s">
        <v>82</v>
      </c>
      <c r="N9" s="652"/>
      <c r="O9" s="488">
        <f aca="true" t="shared" si="1" ref="O9:V9">SUM(O11:O20,O22,O25,O28,O31,O35,O41,O46,O52)</f>
        <v>17877</v>
      </c>
      <c r="P9" s="488">
        <f t="shared" si="1"/>
        <v>4534</v>
      </c>
      <c r="Q9" s="488">
        <f t="shared" si="1"/>
        <v>11463</v>
      </c>
      <c r="R9" s="488">
        <f t="shared" si="1"/>
        <v>1880</v>
      </c>
      <c r="S9" s="488">
        <f t="shared" si="1"/>
        <v>16566</v>
      </c>
      <c r="T9" s="488">
        <f t="shared" si="1"/>
        <v>277</v>
      </c>
      <c r="U9" s="488">
        <f t="shared" si="1"/>
        <v>16812</v>
      </c>
      <c r="V9" s="488">
        <f t="shared" si="1"/>
        <v>15410</v>
      </c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</row>
    <row r="10" spans="1:181" s="338" customFormat="1" ht="15" customHeight="1">
      <c r="A10" s="93"/>
      <c r="B10" s="94"/>
      <c r="C10" s="405"/>
      <c r="D10" s="95"/>
      <c r="E10" s="95"/>
      <c r="F10" s="405"/>
      <c r="G10" s="95"/>
      <c r="H10" s="95"/>
      <c r="I10" s="405"/>
      <c r="J10" s="489"/>
      <c r="K10" s="489"/>
      <c r="L10" s="86"/>
      <c r="M10" s="114"/>
      <c r="N10" s="115"/>
      <c r="O10" s="405"/>
      <c r="P10" s="405"/>
      <c r="Q10" s="405"/>
      <c r="R10" s="405"/>
      <c r="S10" s="405"/>
      <c r="T10" s="405"/>
      <c r="U10" s="405"/>
      <c r="V10" s="493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7"/>
      <c r="CV10" s="337"/>
      <c r="CW10" s="337"/>
      <c r="CX10" s="337"/>
      <c r="CY10" s="337"/>
      <c r="CZ10" s="337"/>
      <c r="DA10" s="337"/>
      <c r="DB10" s="337"/>
      <c r="DC10" s="337"/>
      <c r="DD10" s="337"/>
      <c r="DE10" s="337"/>
      <c r="DF10" s="337"/>
      <c r="DG10" s="337"/>
      <c r="DH10" s="337"/>
      <c r="DI10" s="337"/>
      <c r="DJ10" s="337"/>
      <c r="DK10" s="337"/>
      <c r="DL10" s="337"/>
      <c r="DM10" s="337"/>
      <c r="DN10" s="337"/>
      <c r="DO10" s="337"/>
      <c r="DP10" s="337"/>
      <c r="DQ10" s="337"/>
      <c r="DR10" s="337"/>
      <c r="DS10" s="337"/>
      <c r="DT10" s="337"/>
      <c r="DU10" s="337"/>
      <c r="DV10" s="337"/>
      <c r="DW10" s="337"/>
      <c r="DX10" s="337"/>
      <c r="DY10" s="337"/>
      <c r="DZ10" s="337"/>
      <c r="EA10" s="337"/>
      <c r="EB10" s="337"/>
      <c r="EC10" s="337"/>
      <c r="ED10" s="337"/>
      <c r="EE10" s="337"/>
      <c r="EF10" s="337"/>
      <c r="EG10" s="337"/>
      <c r="EH10" s="337"/>
      <c r="EI10" s="337"/>
      <c r="EJ10" s="337"/>
      <c r="EK10" s="337"/>
      <c r="EL10" s="337"/>
      <c r="EM10" s="337"/>
      <c r="EN10" s="337"/>
      <c r="EO10" s="337"/>
      <c r="EP10" s="337"/>
      <c r="EQ10" s="337"/>
      <c r="ER10" s="337"/>
      <c r="ES10" s="337"/>
      <c r="ET10" s="337"/>
      <c r="EU10" s="337"/>
      <c r="EV10" s="337"/>
      <c r="EW10" s="337"/>
      <c r="EX10" s="337"/>
      <c r="EY10" s="337"/>
      <c r="EZ10" s="337"/>
      <c r="FA10" s="337"/>
      <c r="FB10" s="337"/>
      <c r="FC10" s="337"/>
      <c r="FD10" s="337"/>
      <c r="FE10" s="337"/>
      <c r="FF10" s="337"/>
      <c r="FG10" s="337"/>
      <c r="FH10" s="337"/>
      <c r="FI10" s="337"/>
      <c r="FJ10" s="337"/>
      <c r="FK10" s="337"/>
      <c r="FL10" s="337"/>
      <c r="FM10" s="337"/>
      <c r="FN10" s="337"/>
      <c r="FO10" s="337"/>
      <c r="FP10" s="337"/>
      <c r="FQ10" s="337"/>
      <c r="FR10" s="337"/>
      <c r="FS10" s="337"/>
      <c r="FT10" s="337"/>
      <c r="FU10" s="337"/>
      <c r="FV10" s="337"/>
      <c r="FW10" s="337"/>
      <c r="FX10" s="337"/>
      <c r="FY10" s="337"/>
    </row>
    <row r="11" spans="1:181" s="338" customFormat="1" ht="15" customHeight="1">
      <c r="A11" s="641" t="s">
        <v>83</v>
      </c>
      <c r="B11" s="642"/>
      <c r="C11" s="405">
        <f>SUM(D11:E11)</f>
        <v>12021</v>
      </c>
      <c r="D11" s="95">
        <v>5819</v>
      </c>
      <c r="E11" s="95">
        <v>6202</v>
      </c>
      <c r="F11" s="405">
        <f>SUM(G11:H11)</f>
        <v>4412</v>
      </c>
      <c r="G11" s="95">
        <v>2021</v>
      </c>
      <c r="H11" s="95">
        <v>2391</v>
      </c>
      <c r="I11" s="405">
        <f>SUM(J11:K11)</f>
        <v>2525</v>
      </c>
      <c r="J11" s="489">
        <v>1424</v>
      </c>
      <c r="K11" s="489">
        <v>1101</v>
      </c>
      <c r="L11" s="86"/>
      <c r="M11" s="651" t="s">
        <v>83</v>
      </c>
      <c r="N11" s="653"/>
      <c r="O11" s="405">
        <f>SUM(P11:R11)</f>
        <v>2546</v>
      </c>
      <c r="P11" s="405">
        <v>633</v>
      </c>
      <c r="Q11" s="405">
        <v>1707</v>
      </c>
      <c r="R11" s="405">
        <v>206</v>
      </c>
      <c r="S11" s="405">
        <v>1871</v>
      </c>
      <c r="T11" s="405">
        <v>98</v>
      </c>
      <c r="U11" s="405">
        <v>1948</v>
      </c>
      <c r="V11" s="493">
        <v>1950</v>
      </c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7"/>
      <c r="CP11" s="337"/>
      <c r="CQ11" s="337"/>
      <c r="CR11" s="337"/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7"/>
      <c r="DG11" s="337"/>
      <c r="DH11" s="337"/>
      <c r="DI11" s="337"/>
      <c r="DJ11" s="337"/>
      <c r="DK11" s="337"/>
      <c r="DL11" s="337"/>
      <c r="DM11" s="337"/>
      <c r="DN11" s="337"/>
      <c r="DO11" s="337"/>
      <c r="DP11" s="337"/>
      <c r="DQ11" s="337"/>
      <c r="DR11" s="337"/>
      <c r="DS11" s="337"/>
      <c r="DT11" s="337"/>
      <c r="DU11" s="337"/>
      <c r="DV11" s="337"/>
      <c r="DW11" s="337"/>
      <c r="DX11" s="337"/>
      <c r="DY11" s="337"/>
      <c r="DZ11" s="337"/>
      <c r="EA11" s="337"/>
      <c r="EB11" s="337"/>
      <c r="EC11" s="337"/>
      <c r="ED11" s="337"/>
      <c r="EE11" s="337"/>
      <c r="EF11" s="337"/>
      <c r="EG11" s="337"/>
      <c r="EH11" s="337"/>
      <c r="EI11" s="337"/>
      <c r="EJ11" s="337"/>
      <c r="EK11" s="337"/>
      <c r="EL11" s="337"/>
      <c r="EM11" s="337"/>
      <c r="EN11" s="337"/>
      <c r="EO11" s="337"/>
      <c r="EP11" s="337"/>
      <c r="EQ11" s="337"/>
      <c r="ER11" s="337"/>
      <c r="ES11" s="337"/>
      <c r="ET11" s="337"/>
      <c r="EU11" s="337"/>
      <c r="EV11" s="337"/>
      <c r="EW11" s="337"/>
      <c r="EX11" s="337"/>
      <c r="EY11" s="337"/>
      <c r="EZ11" s="337"/>
      <c r="FA11" s="337"/>
      <c r="FB11" s="337"/>
      <c r="FC11" s="337"/>
      <c r="FD11" s="337"/>
      <c r="FE11" s="337"/>
      <c r="FF11" s="337"/>
      <c r="FG11" s="337"/>
      <c r="FH11" s="337"/>
      <c r="FI11" s="337"/>
      <c r="FJ11" s="337"/>
      <c r="FK11" s="337"/>
      <c r="FL11" s="337"/>
      <c r="FM11" s="337"/>
      <c r="FN11" s="337"/>
      <c r="FO11" s="337"/>
      <c r="FP11" s="337"/>
      <c r="FQ11" s="337"/>
      <c r="FR11" s="337"/>
      <c r="FS11" s="337"/>
      <c r="FT11" s="337"/>
      <c r="FU11" s="337"/>
      <c r="FV11" s="337"/>
      <c r="FW11" s="337"/>
      <c r="FX11" s="337"/>
      <c r="FY11" s="337"/>
    </row>
    <row r="12" spans="1:183" ht="15" customHeight="1">
      <c r="A12" s="641" t="s">
        <v>84</v>
      </c>
      <c r="B12" s="642"/>
      <c r="C12" s="405">
        <f aca="true" t="shared" si="2" ref="C12:C20">SUM(D12:E12)</f>
        <v>10284</v>
      </c>
      <c r="D12" s="95">
        <v>5043</v>
      </c>
      <c r="E12" s="95">
        <v>5241</v>
      </c>
      <c r="F12" s="405">
        <f aca="true" t="shared" si="3" ref="F12:F20">SUM(G12:H12)</f>
        <v>3020</v>
      </c>
      <c r="G12" s="95">
        <v>1384</v>
      </c>
      <c r="H12" s="95">
        <v>1636</v>
      </c>
      <c r="I12" s="405">
        <f aca="true" t="shared" si="4" ref="I12:I20">SUM(J12:K12)</f>
        <v>1492</v>
      </c>
      <c r="J12" s="489">
        <v>851</v>
      </c>
      <c r="K12" s="489">
        <v>641</v>
      </c>
      <c r="L12" s="86"/>
      <c r="M12" s="651" t="s">
        <v>84</v>
      </c>
      <c r="N12" s="653"/>
      <c r="O12" s="405">
        <f aca="true" t="shared" si="5" ref="O12:O20">SUM(P12:R12)</f>
        <v>1523</v>
      </c>
      <c r="P12" s="405">
        <v>654</v>
      </c>
      <c r="Q12" s="405">
        <v>784</v>
      </c>
      <c r="R12" s="405">
        <v>85</v>
      </c>
      <c r="S12" s="405">
        <v>1768</v>
      </c>
      <c r="T12" s="405">
        <v>7</v>
      </c>
      <c r="U12" s="405">
        <v>2084</v>
      </c>
      <c r="V12" s="493">
        <v>1911</v>
      </c>
      <c r="FZ12" s="343"/>
      <c r="GA12" s="343"/>
    </row>
    <row r="13" spans="1:183" ht="15" customHeight="1">
      <c r="A13" s="641" t="s">
        <v>85</v>
      </c>
      <c r="B13" s="642"/>
      <c r="C13" s="405">
        <f t="shared" si="2"/>
        <v>7709</v>
      </c>
      <c r="D13" s="95">
        <v>3743</v>
      </c>
      <c r="E13" s="95">
        <v>3966</v>
      </c>
      <c r="F13" s="405">
        <f t="shared" si="3"/>
        <v>2224</v>
      </c>
      <c r="G13" s="95">
        <v>1075</v>
      </c>
      <c r="H13" s="95">
        <v>1149</v>
      </c>
      <c r="I13" s="405">
        <f t="shared" si="4"/>
        <v>1058</v>
      </c>
      <c r="J13" s="489">
        <v>663</v>
      </c>
      <c r="K13" s="489">
        <v>395</v>
      </c>
      <c r="L13" s="86"/>
      <c r="M13" s="651" t="s">
        <v>85</v>
      </c>
      <c r="N13" s="653"/>
      <c r="O13" s="405">
        <f t="shared" si="5"/>
        <v>1508</v>
      </c>
      <c r="P13" s="405">
        <v>217</v>
      </c>
      <c r="Q13" s="405">
        <v>1052</v>
      </c>
      <c r="R13" s="405">
        <v>239</v>
      </c>
      <c r="S13" s="405">
        <v>1111</v>
      </c>
      <c r="T13" s="405">
        <v>12</v>
      </c>
      <c r="U13" s="405">
        <v>1221</v>
      </c>
      <c r="V13" s="493">
        <v>1238</v>
      </c>
      <c r="FZ13" s="343"/>
      <c r="GA13" s="343"/>
    </row>
    <row r="14" spans="1:183" ht="15" customHeight="1">
      <c r="A14" s="641" t="s">
        <v>86</v>
      </c>
      <c r="B14" s="642"/>
      <c r="C14" s="405">
        <f t="shared" si="2"/>
        <v>4096</v>
      </c>
      <c r="D14" s="95">
        <v>1984</v>
      </c>
      <c r="E14" s="95">
        <v>2112</v>
      </c>
      <c r="F14" s="405">
        <f t="shared" si="3"/>
        <v>1441</v>
      </c>
      <c r="G14" s="95">
        <v>632</v>
      </c>
      <c r="H14" s="95">
        <v>809</v>
      </c>
      <c r="I14" s="405">
        <f t="shared" si="4"/>
        <v>811</v>
      </c>
      <c r="J14" s="489">
        <v>427</v>
      </c>
      <c r="K14" s="489">
        <v>384</v>
      </c>
      <c r="L14" s="86"/>
      <c r="M14" s="651" t="s">
        <v>86</v>
      </c>
      <c r="N14" s="653"/>
      <c r="O14" s="405">
        <f t="shared" si="5"/>
        <v>593</v>
      </c>
      <c r="P14" s="405">
        <v>290</v>
      </c>
      <c r="Q14" s="405">
        <v>282</v>
      </c>
      <c r="R14" s="405">
        <v>21</v>
      </c>
      <c r="S14" s="405">
        <v>750</v>
      </c>
      <c r="T14" s="405">
        <v>5</v>
      </c>
      <c r="U14" s="405">
        <v>790</v>
      </c>
      <c r="V14" s="493">
        <v>598</v>
      </c>
      <c r="FZ14" s="343"/>
      <c r="GA14" s="343"/>
    </row>
    <row r="15" spans="1:183" ht="15" customHeight="1">
      <c r="A15" s="641" t="s">
        <v>87</v>
      </c>
      <c r="B15" s="642"/>
      <c r="C15" s="405">
        <f t="shared" si="2"/>
        <v>4159</v>
      </c>
      <c r="D15" s="95">
        <v>2036</v>
      </c>
      <c r="E15" s="95">
        <v>2123</v>
      </c>
      <c r="F15" s="405">
        <f t="shared" si="3"/>
        <v>1605</v>
      </c>
      <c r="G15" s="95">
        <v>710</v>
      </c>
      <c r="H15" s="95">
        <v>895</v>
      </c>
      <c r="I15" s="405">
        <f t="shared" si="4"/>
        <v>1002</v>
      </c>
      <c r="J15" s="489">
        <v>540</v>
      </c>
      <c r="K15" s="489">
        <v>462</v>
      </c>
      <c r="L15" s="86"/>
      <c r="M15" s="651" t="s">
        <v>87</v>
      </c>
      <c r="N15" s="653"/>
      <c r="O15" s="405">
        <f t="shared" si="5"/>
        <v>799</v>
      </c>
      <c r="P15" s="405">
        <v>297</v>
      </c>
      <c r="Q15" s="405">
        <v>436</v>
      </c>
      <c r="R15" s="405">
        <v>66</v>
      </c>
      <c r="S15" s="405">
        <v>889</v>
      </c>
      <c r="T15" s="405">
        <v>9</v>
      </c>
      <c r="U15" s="405">
        <v>870</v>
      </c>
      <c r="V15" s="493">
        <v>561</v>
      </c>
      <c r="FZ15" s="343"/>
      <c r="GA15" s="343"/>
    </row>
    <row r="16" spans="1:183" ht="15" customHeight="1">
      <c r="A16" s="641" t="s">
        <v>88</v>
      </c>
      <c r="B16" s="642"/>
      <c r="C16" s="405">
        <f t="shared" si="2"/>
        <v>6132</v>
      </c>
      <c r="D16" s="95">
        <v>2954</v>
      </c>
      <c r="E16" s="95">
        <v>3178</v>
      </c>
      <c r="F16" s="405">
        <f t="shared" si="3"/>
        <v>1823</v>
      </c>
      <c r="G16" s="95">
        <v>892</v>
      </c>
      <c r="H16" s="95">
        <v>931</v>
      </c>
      <c r="I16" s="405">
        <f t="shared" si="4"/>
        <v>986</v>
      </c>
      <c r="J16" s="489">
        <v>596</v>
      </c>
      <c r="K16" s="489">
        <v>390</v>
      </c>
      <c r="L16" s="86"/>
      <c r="M16" s="651" t="s">
        <v>88</v>
      </c>
      <c r="N16" s="653"/>
      <c r="O16" s="405">
        <f t="shared" si="5"/>
        <v>1145</v>
      </c>
      <c r="P16" s="405">
        <v>79</v>
      </c>
      <c r="Q16" s="405">
        <v>796</v>
      </c>
      <c r="R16" s="405">
        <v>270</v>
      </c>
      <c r="S16" s="405">
        <v>1133</v>
      </c>
      <c r="T16" s="405">
        <v>41</v>
      </c>
      <c r="U16" s="405">
        <v>888</v>
      </c>
      <c r="V16" s="493">
        <v>875</v>
      </c>
      <c r="FZ16" s="343"/>
      <c r="GA16" s="343"/>
    </row>
    <row r="17" spans="1:181" s="338" customFormat="1" ht="15" customHeight="1">
      <c r="A17" s="641" t="s">
        <v>89</v>
      </c>
      <c r="B17" s="642"/>
      <c r="C17" s="405">
        <f t="shared" si="2"/>
        <v>4154</v>
      </c>
      <c r="D17" s="95">
        <v>2033</v>
      </c>
      <c r="E17" s="95">
        <v>2121</v>
      </c>
      <c r="F17" s="405">
        <f t="shared" si="3"/>
        <v>1391</v>
      </c>
      <c r="G17" s="95">
        <v>668</v>
      </c>
      <c r="H17" s="95">
        <v>723</v>
      </c>
      <c r="I17" s="405">
        <f t="shared" si="4"/>
        <v>692</v>
      </c>
      <c r="J17" s="489">
        <v>435</v>
      </c>
      <c r="K17" s="489">
        <v>257</v>
      </c>
      <c r="L17" s="86"/>
      <c r="M17" s="651" t="s">
        <v>89</v>
      </c>
      <c r="N17" s="653"/>
      <c r="O17" s="405">
        <f t="shared" si="5"/>
        <v>919</v>
      </c>
      <c r="P17" s="405">
        <v>195</v>
      </c>
      <c r="Q17" s="405">
        <v>675</v>
      </c>
      <c r="R17" s="405">
        <v>49</v>
      </c>
      <c r="S17" s="405">
        <v>752</v>
      </c>
      <c r="T17" s="405">
        <v>10</v>
      </c>
      <c r="U17" s="405">
        <v>865</v>
      </c>
      <c r="V17" s="493">
        <v>793</v>
      </c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337"/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7"/>
      <c r="DJ17" s="337"/>
      <c r="DK17" s="337"/>
      <c r="DL17" s="337"/>
      <c r="DM17" s="337"/>
      <c r="DN17" s="337"/>
      <c r="DO17" s="337"/>
      <c r="DP17" s="337"/>
      <c r="DQ17" s="337"/>
      <c r="DR17" s="337"/>
      <c r="DS17" s="337"/>
      <c r="DT17" s="337"/>
      <c r="DU17" s="337"/>
      <c r="DV17" s="337"/>
      <c r="DW17" s="337"/>
      <c r="DX17" s="337"/>
      <c r="DY17" s="337"/>
      <c r="DZ17" s="337"/>
      <c r="EA17" s="337"/>
      <c r="EB17" s="337"/>
      <c r="EC17" s="337"/>
      <c r="ED17" s="337"/>
      <c r="EE17" s="337"/>
      <c r="EF17" s="337"/>
      <c r="EG17" s="337"/>
      <c r="EH17" s="337"/>
      <c r="EI17" s="337"/>
      <c r="EJ17" s="337"/>
      <c r="EK17" s="337"/>
      <c r="EL17" s="337"/>
      <c r="EM17" s="337"/>
      <c r="EN17" s="337"/>
      <c r="EO17" s="337"/>
      <c r="EP17" s="337"/>
      <c r="EQ17" s="337"/>
      <c r="ER17" s="337"/>
      <c r="ES17" s="337"/>
      <c r="ET17" s="337"/>
      <c r="EU17" s="337"/>
      <c r="EV17" s="337"/>
      <c r="EW17" s="337"/>
      <c r="EX17" s="337"/>
      <c r="EY17" s="337"/>
      <c r="EZ17" s="337"/>
      <c r="FA17" s="337"/>
      <c r="FB17" s="337"/>
      <c r="FC17" s="337"/>
      <c r="FD17" s="337"/>
      <c r="FE17" s="337"/>
      <c r="FF17" s="337"/>
      <c r="FG17" s="337"/>
      <c r="FH17" s="337"/>
      <c r="FI17" s="337"/>
      <c r="FJ17" s="337"/>
      <c r="FK17" s="337"/>
      <c r="FL17" s="337"/>
      <c r="FM17" s="337"/>
      <c r="FN17" s="337"/>
      <c r="FO17" s="337"/>
      <c r="FP17" s="337"/>
      <c r="FQ17" s="337"/>
      <c r="FR17" s="337"/>
      <c r="FS17" s="337"/>
      <c r="FT17" s="337"/>
      <c r="FU17" s="337"/>
      <c r="FV17" s="337"/>
      <c r="FW17" s="337"/>
      <c r="FX17" s="337"/>
      <c r="FY17" s="337"/>
    </row>
    <row r="18" spans="1:181" s="338" customFormat="1" ht="15" customHeight="1">
      <c r="A18" s="641" t="s">
        <v>406</v>
      </c>
      <c r="B18" s="642"/>
      <c r="C18" s="405">
        <f t="shared" si="2"/>
        <v>2615</v>
      </c>
      <c r="D18" s="95">
        <v>1260</v>
      </c>
      <c r="E18" s="95">
        <v>1355</v>
      </c>
      <c r="F18" s="405">
        <f t="shared" si="3"/>
        <v>803</v>
      </c>
      <c r="G18" s="95">
        <v>373</v>
      </c>
      <c r="H18" s="95">
        <v>430</v>
      </c>
      <c r="I18" s="405">
        <f t="shared" si="4"/>
        <v>438</v>
      </c>
      <c r="J18" s="489">
        <v>263</v>
      </c>
      <c r="K18" s="489">
        <v>175</v>
      </c>
      <c r="L18" s="86"/>
      <c r="M18" s="651" t="s">
        <v>132</v>
      </c>
      <c r="N18" s="653"/>
      <c r="O18" s="405">
        <f t="shared" si="5"/>
        <v>463</v>
      </c>
      <c r="P18" s="405">
        <v>116</v>
      </c>
      <c r="Q18" s="405">
        <v>301</v>
      </c>
      <c r="R18" s="405">
        <v>46</v>
      </c>
      <c r="S18" s="405">
        <v>383</v>
      </c>
      <c r="T18" s="405">
        <v>6</v>
      </c>
      <c r="U18" s="405">
        <v>352</v>
      </c>
      <c r="V18" s="493">
        <v>385</v>
      </c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  <c r="DN18" s="337"/>
      <c r="DO18" s="337"/>
      <c r="DP18" s="337"/>
      <c r="DQ18" s="337"/>
      <c r="DR18" s="337"/>
      <c r="DS18" s="337"/>
      <c r="DT18" s="337"/>
      <c r="DU18" s="337"/>
      <c r="DV18" s="337"/>
      <c r="DW18" s="337"/>
      <c r="DX18" s="337"/>
      <c r="DY18" s="337"/>
      <c r="DZ18" s="337"/>
      <c r="EA18" s="337"/>
      <c r="EB18" s="337"/>
      <c r="EC18" s="337"/>
      <c r="ED18" s="337"/>
      <c r="EE18" s="337"/>
      <c r="EF18" s="337"/>
      <c r="EG18" s="337"/>
      <c r="EH18" s="337"/>
      <c r="EI18" s="337"/>
      <c r="EJ18" s="337"/>
      <c r="EK18" s="337"/>
      <c r="EL18" s="337"/>
      <c r="EM18" s="337"/>
      <c r="EN18" s="337"/>
      <c r="EO18" s="337"/>
      <c r="EP18" s="337"/>
      <c r="EQ18" s="337"/>
      <c r="ER18" s="337"/>
      <c r="ES18" s="337"/>
      <c r="ET18" s="337"/>
      <c r="EU18" s="337"/>
      <c r="EV18" s="337"/>
      <c r="EW18" s="337"/>
      <c r="EX18" s="337"/>
      <c r="EY18" s="337"/>
      <c r="EZ18" s="337"/>
      <c r="FA18" s="337"/>
      <c r="FB18" s="337"/>
      <c r="FC18" s="337"/>
      <c r="FD18" s="337"/>
      <c r="FE18" s="337"/>
      <c r="FF18" s="337"/>
      <c r="FG18" s="337"/>
      <c r="FH18" s="337"/>
      <c r="FI18" s="337"/>
      <c r="FJ18" s="337"/>
      <c r="FK18" s="337"/>
      <c r="FL18" s="337"/>
      <c r="FM18" s="337"/>
      <c r="FN18" s="337"/>
      <c r="FO18" s="337"/>
      <c r="FP18" s="337"/>
      <c r="FQ18" s="337"/>
      <c r="FR18" s="337"/>
      <c r="FS18" s="337"/>
      <c r="FT18" s="337"/>
      <c r="FU18" s="337"/>
      <c r="FV18" s="337"/>
      <c r="FW18" s="337"/>
      <c r="FX18" s="337"/>
      <c r="FY18" s="337"/>
    </row>
    <row r="19" spans="1:181" s="338" customFormat="1" ht="15" customHeight="1">
      <c r="A19" s="641" t="s">
        <v>90</v>
      </c>
      <c r="B19" s="642"/>
      <c r="C19" s="405">
        <f t="shared" si="2"/>
        <v>9604</v>
      </c>
      <c r="D19" s="95">
        <v>4697</v>
      </c>
      <c r="E19" s="95">
        <v>4907</v>
      </c>
      <c r="F19" s="405">
        <f t="shared" si="3"/>
        <v>3123</v>
      </c>
      <c r="G19" s="95">
        <v>1383</v>
      </c>
      <c r="H19" s="95">
        <v>1740</v>
      </c>
      <c r="I19" s="405">
        <f t="shared" si="4"/>
        <v>1704</v>
      </c>
      <c r="J19" s="489">
        <v>932</v>
      </c>
      <c r="K19" s="489">
        <v>772</v>
      </c>
      <c r="L19" s="86"/>
      <c r="M19" s="651" t="s">
        <v>133</v>
      </c>
      <c r="N19" s="653"/>
      <c r="O19" s="405">
        <f t="shared" si="5"/>
        <v>1809</v>
      </c>
      <c r="P19" s="405">
        <v>229</v>
      </c>
      <c r="Q19" s="405">
        <v>1257</v>
      </c>
      <c r="R19" s="405">
        <v>323</v>
      </c>
      <c r="S19" s="405">
        <v>1579</v>
      </c>
      <c r="T19" s="405">
        <v>22</v>
      </c>
      <c r="U19" s="405">
        <v>1424</v>
      </c>
      <c r="V19" s="493">
        <v>1240</v>
      </c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7"/>
      <c r="DK19" s="337"/>
      <c r="DL19" s="337"/>
      <c r="DM19" s="337"/>
      <c r="DN19" s="337"/>
      <c r="DO19" s="337"/>
      <c r="DP19" s="337"/>
      <c r="DQ19" s="337"/>
      <c r="DR19" s="337"/>
      <c r="DS19" s="337"/>
      <c r="DT19" s="337"/>
      <c r="DU19" s="337"/>
      <c r="DV19" s="337"/>
      <c r="DW19" s="337"/>
      <c r="DX19" s="337"/>
      <c r="DY19" s="337"/>
      <c r="DZ19" s="337"/>
      <c r="EA19" s="337"/>
      <c r="EB19" s="337"/>
      <c r="EC19" s="337"/>
      <c r="ED19" s="337"/>
      <c r="EE19" s="337"/>
      <c r="EF19" s="337"/>
      <c r="EG19" s="337"/>
      <c r="EH19" s="337"/>
      <c r="EI19" s="337"/>
      <c r="EJ19" s="337"/>
      <c r="EK19" s="337"/>
      <c r="EL19" s="337"/>
      <c r="EM19" s="337"/>
      <c r="EN19" s="337"/>
      <c r="EO19" s="337"/>
      <c r="EP19" s="337"/>
      <c r="EQ19" s="337"/>
      <c r="ER19" s="337"/>
      <c r="ES19" s="337"/>
      <c r="ET19" s="337"/>
      <c r="EU19" s="337"/>
      <c r="EV19" s="337"/>
      <c r="EW19" s="337"/>
      <c r="EX19" s="337"/>
      <c r="EY19" s="337"/>
      <c r="EZ19" s="337"/>
      <c r="FA19" s="337"/>
      <c r="FB19" s="337"/>
      <c r="FC19" s="337"/>
      <c r="FD19" s="337"/>
      <c r="FE19" s="337"/>
      <c r="FF19" s="337"/>
      <c r="FG19" s="337"/>
      <c r="FH19" s="337"/>
      <c r="FI19" s="337"/>
      <c r="FJ19" s="337"/>
      <c r="FK19" s="337"/>
      <c r="FL19" s="337"/>
      <c r="FM19" s="337"/>
      <c r="FN19" s="337"/>
      <c r="FO19" s="337"/>
      <c r="FP19" s="337"/>
      <c r="FQ19" s="337"/>
      <c r="FR19" s="337"/>
      <c r="FS19" s="337"/>
      <c r="FT19" s="337"/>
      <c r="FU19" s="337"/>
      <c r="FV19" s="337"/>
      <c r="FW19" s="337"/>
      <c r="FX19" s="337"/>
      <c r="FY19" s="337"/>
    </row>
    <row r="20" spans="1:181" s="338" customFormat="1" ht="15" customHeight="1">
      <c r="A20" s="641" t="s">
        <v>91</v>
      </c>
      <c r="B20" s="642"/>
      <c r="C20" s="405">
        <f t="shared" si="2"/>
        <v>3614</v>
      </c>
      <c r="D20" s="95">
        <v>1787</v>
      </c>
      <c r="E20" s="95">
        <v>1827</v>
      </c>
      <c r="F20" s="405">
        <f t="shared" si="3"/>
        <v>1086</v>
      </c>
      <c r="G20" s="95">
        <v>510</v>
      </c>
      <c r="H20" s="95">
        <v>576</v>
      </c>
      <c r="I20" s="405">
        <f t="shared" si="4"/>
        <v>487</v>
      </c>
      <c r="J20" s="489">
        <v>316</v>
      </c>
      <c r="K20" s="489">
        <v>171</v>
      </c>
      <c r="L20" s="86"/>
      <c r="M20" s="651" t="s">
        <v>134</v>
      </c>
      <c r="N20" s="653"/>
      <c r="O20" s="405">
        <f t="shared" si="5"/>
        <v>692</v>
      </c>
      <c r="P20" s="405">
        <v>90</v>
      </c>
      <c r="Q20" s="405">
        <v>478</v>
      </c>
      <c r="R20" s="405">
        <v>124</v>
      </c>
      <c r="S20" s="405">
        <v>528</v>
      </c>
      <c r="T20" s="405">
        <v>6</v>
      </c>
      <c r="U20" s="405">
        <v>559</v>
      </c>
      <c r="V20" s="493">
        <v>551</v>
      </c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  <c r="DN20" s="337"/>
      <c r="DO20" s="337"/>
      <c r="DP20" s="337"/>
      <c r="DQ20" s="337"/>
      <c r="DR20" s="337"/>
      <c r="DS20" s="337"/>
      <c r="DT20" s="337"/>
      <c r="DU20" s="337"/>
      <c r="DV20" s="337"/>
      <c r="DW20" s="337"/>
      <c r="DX20" s="337"/>
      <c r="DY20" s="337"/>
      <c r="DZ20" s="337"/>
      <c r="EA20" s="337"/>
      <c r="EB20" s="337"/>
      <c r="EC20" s="337"/>
      <c r="ED20" s="337"/>
      <c r="EE20" s="337"/>
      <c r="EF20" s="337"/>
      <c r="EG20" s="337"/>
      <c r="EH20" s="337"/>
      <c r="EI20" s="337"/>
      <c r="EJ20" s="337"/>
      <c r="EK20" s="337"/>
      <c r="EL20" s="337"/>
      <c r="EM20" s="337"/>
      <c r="EN20" s="337"/>
      <c r="EO20" s="337"/>
      <c r="EP20" s="337"/>
      <c r="EQ20" s="337"/>
      <c r="ER20" s="337"/>
      <c r="ES20" s="337"/>
      <c r="ET20" s="337"/>
      <c r="EU20" s="337"/>
      <c r="EV20" s="337"/>
      <c r="EW20" s="337"/>
      <c r="EX20" s="337"/>
      <c r="EY20" s="337"/>
      <c r="EZ20" s="337"/>
      <c r="FA20" s="337"/>
      <c r="FB20" s="337"/>
      <c r="FC20" s="337"/>
      <c r="FD20" s="337"/>
      <c r="FE20" s="337"/>
      <c r="FF20" s="337"/>
      <c r="FG20" s="337"/>
      <c r="FH20" s="337"/>
      <c r="FI20" s="337"/>
      <c r="FJ20" s="337"/>
      <c r="FK20" s="337"/>
      <c r="FL20" s="337"/>
      <c r="FM20" s="337"/>
      <c r="FN20" s="337"/>
      <c r="FO20" s="337"/>
      <c r="FP20" s="337"/>
      <c r="FQ20" s="337"/>
      <c r="FR20" s="337"/>
      <c r="FS20" s="337"/>
      <c r="FT20" s="337"/>
      <c r="FU20" s="337"/>
      <c r="FV20" s="337"/>
      <c r="FW20" s="337"/>
      <c r="FX20" s="337"/>
      <c r="FY20" s="337"/>
    </row>
    <row r="21" spans="1:181" s="338" customFormat="1" ht="15" customHeight="1">
      <c r="A21" s="93"/>
      <c r="B21" s="94"/>
      <c r="C21" s="405"/>
      <c r="D21" s="95"/>
      <c r="E21" s="95"/>
      <c r="F21" s="405"/>
      <c r="G21" s="95"/>
      <c r="H21" s="95"/>
      <c r="I21" s="405"/>
      <c r="J21" s="489"/>
      <c r="K21" s="489"/>
      <c r="L21" s="86"/>
      <c r="M21" s="117"/>
      <c r="N21" s="118"/>
      <c r="O21" s="405"/>
      <c r="P21" s="405"/>
      <c r="Q21" s="405"/>
      <c r="R21" s="405"/>
      <c r="S21" s="405"/>
      <c r="T21" s="405"/>
      <c r="U21" s="405"/>
      <c r="V21" s="493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337"/>
      <c r="CY21" s="337"/>
      <c r="CZ21" s="337"/>
      <c r="DA21" s="337"/>
      <c r="DB21" s="337"/>
      <c r="DC21" s="337"/>
      <c r="DD21" s="337"/>
      <c r="DE21" s="337"/>
      <c r="DF21" s="337"/>
      <c r="DG21" s="337"/>
      <c r="DH21" s="337"/>
      <c r="DI21" s="337"/>
      <c r="DJ21" s="337"/>
      <c r="DK21" s="337"/>
      <c r="DL21" s="337"/>
      <c r="DM21" s="337"/>
      <c r="DN21" s="337"/>
      <c r="DO21" s="337"/>
      <c r="DP21" s="337"/>
      <c r="DQ21" s="337"/>
      <c r="DR21" s="337"/>
      <c r="DS21" s="337"/>
      <c r="DT21" s="337"/>
      <c r="DU21" s="337"/>
      <c r="DV21" s="337"/>
      <c r="DW21" s="337"/>
      <c r="DX21" s="337"/>
      <c r="DY21" s="337"/>
      <c r="DZ21" s="337"/>
      <c r="EA21" s="337"/>
      <c r="EB21" s="337"/>
      <c r="EC21" s="337"/>
      <c r="ED21" s="337"/>
      <c r="EE21" s="337"/>
      <c r="EF21" s="337"/>
      <c r="EG21" s="337"/>
      <c r="EH21" s="337"/>
      <c r="EI21" s="337"/>
      <c r="EJ21" s="337"/>
      <c r="EK21" s="337"/>
      <c r="EL21" s="337"/>
      <c r="EM21" s="337"/>
      <c r="EN21" s="337"/>
      <c r="EO21" s="337"/>
      <c r="EP21" s="337"/>
      <c r="EQ21" s="337"/>
      <c r="ER21" s="337"/>
      <c r="ES21" s="337"/>
      <c r="ET21" s="337"/>
      <c r="EU21" s="337"/>
      <c r="EV21" s="337"/>
      <c r="EW21" s="337"/>
      <c r="EX21" s="337"/>
      <c r="EY21" s="337"/>
      <c r="EZ21" s="337"/>
      <c r="FA21" s="337"/>
      <c r="FB21" s="337"/>
      <c r="FC21" s="337"/>
      <c r="FD21" s="337"/>
      <c r="FE21" s="337"/>
      <c r="FF21" s="337"/>
      <c r="FG21" s="337"/>
      <c r="FH21" s="337"/>
      <c r="FI21" s="337"/>
      <c r="FJ21" s="337"/>
      <c r="FK21" s="337"/>
      <c r="FL21" s="337"/>
      <c r="FM21" s="337"/>
      <c r="FN21" s="337"/>
      <c r="FO21" s="337"/>
      <c r="FP21" s="337"/>
      <c r="FQ21" s="337"/>
      <c r="FR21" s="337"/>
      <c r="FS21" s="337"/>
      <c r="FT21" s="337"/>
      <c r="FU21" s="337"/>
      <c r="FV21" s="337"/>
      <c r="FW21" s="337"/>
      <c r="FX21" s="337"/>
      <c r="FY21" s="337"/>
    </row>
    <row r="22" spans="1:181" s="338" customFormat="1" ht="15" customHeight="1">
      <c r="A22" s="641" t="s">
        <v>92</v>
      </c>
      <c r="B22" s="642"/>
      <c r="C22" s="405">
        <f aca="true" t="shared" si="6" ref="C22:K22">SUM(C23)</f>
        <v>263</v>
      </c>
      <c r="D22" s="405">
        <f t="shared" si="6"/>
        <v>131</v>
      </c>
      <c r="E22" s="405">
        <f t="shared" si="6"/>
        <v>132</v>
      </c>
      <c r="F22" s="405">
        <f t="shared" si="6"/>
        <v>64</v>
      </c>
      <c r="G22" s="405">
        <f t="shared" si="6"/>
        <v>31</v>
      </c>
      <c r="H22" s="405">
        <f t="shared" si="6"/>
        <v>33</v>
      </c>
      <c r="I22" s="405">
        <f t="shared" si="6"/>
        <v>42</v>
      </c>
      <c r="J22" s="405">
        <f t="shared" si="6"/>
        <v>21</v>
      </c>
      <c r="K22" s="405">
        <f t="shared" si="6"/>
        <v>21</v>
      </c>
      <c r="L22" s="86"/>
      <c r="M22" s="117" t="s">
        <v>92</v>
      </c>
      <c r="N22" s="118"/>
      <c r="O22" s="405">
        <f aca="true" t="shared" si="7" ref="O22:V22">SUM(O23)</f>
        <v>31</v>
      </c>
      <c r="P22" s="405">
        <f t="shared" si="7"/>
        <v>10</v>
      </c>
      <c r="Q22" s="405">
        <f t="shared" si="7"/>
        <v>20</v>
      </c>
      <c r="R22" s="405">
        <f t="shared" si="7"/>
        <v>1</v>
      </c>
      <c r="S22" s="405">
        <f t="shared" si="7"/>
        <v>40</v>
      </c>
      <c r="T22" s="405">
        <f t="shared" si="7"/>
        <v>1</v>
      </c>
      <c r="U22" s="405">
        <f t="shared" si="7"/>
        <v>25</v>
      </c>
      <c r="V22" s="405">
        <f t="shared" si="7"/>
        <v>24</v>
      </c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  <c r="DN22" s="337"/>
      <c r="DO22" s="337"/>
      <c r="DP22" s="337"/>
      <c r="DQ22" s="337"/>
      <c r="DR22" s="337"/>
      <c r="DS22" s="337"/>
      <c r="DT22" s="337"/>
      <c r="DU22" s="337"/>
      <c r="DV22" s="337"/>
      <c r="DW22" s="337"/>
      <c r="DX22" s="337"/>
      <c r="DY22" s="337"/>
      <c r="DZ22" s="337"/>
      <c r="EA22" s="337"/>
      <c r="EB22" s="337"/>
      <c r="EC22" s="337"/>
      <c r="ED22" s="337"/>
      <c r="EE22" s="337"/>
      <c r="EF22" s="337"/>
      <c r="EG22" s="337"/>
      <c r="EH22" s="337"/>
      <c r="EI22" s="337"/>
      <c r="EJ22" s="337"/>
      <c r="EK22" s="337"/>
      <c r="EL22" s="337"/>
      <c r="EM22" s="337"/>
      <c r="EN22" s="337"/>
      <c r="EO22" s="337"/>
      <c r="EP22" s="337"/>
      <c r="EQ22" s="337"/>
      <c r="ER22" s="337"/>
      <c r="ES22" s="337"/>
      <c r="ET22" s="337"/>
      <c r="EU22" s="337"/>
      <c r="EV22" s="337"/>
      <c r="EW22" s="337"/>
      <c r="EX22" s="337"/>
      <c r="EY22" s="337"/>
      <c r="EZ22" s="337"/>
      <c r="FA22" s="337"/>
      <c r="FB22" s="337"/>
      <c r="FC22" s="337"/>
      <c r="FD22" s="337"/>
      <c r="FE22" s="337"/>
      <c r="FF22" s="337"/>
      <c r="FG22" s="337"/>
      <c r="FH22" s="337"/>
      <c r="FI22" s="337"/>
      <c r="FJ22" s="337"/>
      <c r="FK22" s="337"/>
      <c r="FL22" s="337"/>
      <c r="FM22" s="337"/>
      <c r="FN22" s="337"/>
      <c r="FO22" s="337"/>
      <c r="FP22" s="337"/>
      <c r="FQ22" s="337"/>
      <c r="FR22" s="337"/>
      <c r="FS22" s="337"/>
      <c r="FT22" s="337"/>
      <c r="FU22" s="337"/>
      <c r="FV22" s="337"/>
      <c r="FW22" s="337"/>
      <c r="FX22" s="337"/>
      <c r="FY22" s="337"/>
    </row>
    <row r="23" spans="1:181" s="338" customFormat="1" ht="15" customHeight="1">
      <c r="A23" s="96"/>
      <c r="B23" s="97" t="s">
        <v>93</v>
      </c>
      <c r="C23" s="455">
        <f>SUM(D23:E23)</f>
        <v>263</v>
      </c>
      <c r="D23" s="116">
        <v>131</v>
      </c>
      <c r="E23" s="116">
        <v>132</v>
      </c>
      <c r="F23" s="455">
        <f>SUM(G23:H23)</f>
        <v>64</v>
      </c>
      <c r="G23" s="116">
        <v>31</v>
      </c>
      <c r="H23" s="116">
        <v>33</v>
      </c>
      <c r="I23" s="455">
        <f>SUM(J23:K23)</f>
        <v>42</v>
      </c>
      <c r="J23" s="483">
        <v>21</v>
      </c>
      <c r="K23" s="483">
        <v>21</v>
      </c>
      <c r="L23" s="337"/>
      <c r="M23" s="113"/>
      <c r="N23" s="115" t="s">
        <v>93</v>
      </c>
      <c r="O23" s="455">
        <f>SUM(P23:R23)</f>
        <v>31</v>
      </c>
      <c r="P23" s="455">
        <v>10</v>
      </c>
      <c r="Q23" s="455">
        <v>20</v>
      </c>
      <c r="R23" s="455">
        <v>1</v>
      </c>
      <c r="S23" s="455">
        <v>40</v>
      </c>
      <c r="T23" s="455">
        <v>1</v>
      </c>
      <c r="U23" s="455">
        <v>25</v>
      </c>
      <c r="V23" s="490">
        <v>24</v>
      </c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7"/>
      <c r="BZ23" s="337"/>
      <c r="CA23" s="337"/>
      <c r="CB23" s="337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7"/>
      <c r="CO23" s="337"/>
      <c r="CP23" s="337"/>
      <c r="CQ23" s="337"/>
      <c r="CR23" s="337"/>
      <c r="CS23" s="337"/>
      <c r="CT23" s="337"/>
      <c r="CU23" s="337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7"/>
      <c r="DG23" s="337"/>
      <c r="DH23" s="337"/>
      <c r="DI23" s="337"/>
      <c r="DJ23" s="337"/>
      <c r="DK23" s="337"/>
      <c r="DL23" s="337"/>
      <c r="DM23" s="337"/>
      <c r="DN23" s="337"/>
      <c r="DO23" s="337"/>
      <c r="DP23" s="337"/>
      <c r="DQ23" s="337"/>
      <c r="DR23" s="337"/>
      <c r="DS23" s="337"/>
      <c r="DT23" s="337"/>
      <c r="DU23" s="337"/>
      <c r="DV23" s="337"/>
      <c r="DW23" s="337"/>
      <c r="DX23" s="337"/>
      <c r="DY23" s="337"/>
      <c r="DZ23" s="337"/>
      <c r="EA23" s="337"/>
      <c r="EB23" s="337"/>
      <c r="EC23" s="337"/>
      <c r="ED23" s="337"/>
      <c r="EE23" s="337"/>
      <c r="EF23" s="337"/>
      <c r="EG23" s="337"/>
      <c r="EH23" s="337"/>
      <c r="EI23" s="337"/>
      <c r="EJ23" s="337"/>
      <c r="EK23" s="337"/>
      <c r="EL23" s="337"/>
      <c r="EM23" s="337"/>
      <c r="EN23" s="337"/>
      <c r="EO23" s="337"/>
      <c r="EP23" s="337"/>
      <c r="EQ23" s="337"/>
      <c r="ER23" s="337"/>
      <c r="ES23" s="337"/>
      <c r="ET23" s="337"/>
      <c r="EU23" s="337"/>
      <c r="EV23" s="337"/>
      <c r="EW23" s="337"/>
      <c r="EX23" s="337"/>
      <c r="EY23" s="337"/>
      <c r="EZ23" s="337"/>
      <c r="FA23" s="337"/>
      <c r="FB23" s="337"/>
      <c r="FC23" s="337"/>
      <c r="FD23" s="337"/>
      <c r="FE23" s="337"/>
      <c r="FF23" s="337"/>
      <c r="FG23" s="337"/>
      <c r="FH23" s="337"/>
      <c r="FI23" s="337"/>
      <c r="FJ23" s="337"/>
      <c r="FK23" s="337"/>
      <c r="FL23" s="337"/>
      <c r="FM23" s="337"/>
      <c r="FN23" s="337"/>
      <c r="FO23" s="337"/>
      <c r="FP23" s="337"/>
      <c r="FQ23" s="337"/>
      <c r="FR23" s="337"/>
      <c r="FS23" s="337"/>
      <c r="FT23" s="337"/>
      <c r="FU23" s="337"/>
      <c r="FV23" s="337"/>
      <c r="FW23" s="337"/>
      <c r="FX23" s="337"/>
      <c r="FY23" s="337"/>
    </row>
    <row r="24" spans="1:181" s="338" customFormat="1" ht="15" customHeight="1">
      <c r="A24" s="96"/>
      <c r="B24" s="90"/>
      <c r="C24" s="458"/>
      <c r="D24" s="116"/>
      <c r="E24" s="116"/>
      <c r="F24" s="458"/>
      <c r="G24" s="116"/>
      <c r="H24" s="116"/>
      <c r="I24" s="458"/>
      <c r="J24" s="119"/>
      <c r="K24" s="119"/>
      <c r="L24" s="86"/>
      <c r="M24" s="117"/>
      <c r="N24" s="118"/>
      <c r="O24" s="458"/>
      <c r="P24" s="455"/>
      <c r="Q24" s="455"/>
      <c r="R24" s="455"/>
      <c r="S24" s="455"/>
      <c r="T24" s="455"/>
      <c r="U24" s="455"/>
      <c r="V24" s="490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37"/>
      <c r="BO24" s="337"/>
      <c r="BP24" s="337"/>
      <c r="BQ24" s="337"/>
      <c r="BR24" s="337"/>
      <c r="BS24" s="337"/>
      <c r="BT24" s="337"/>
      <c r="BU24" s="337"/>
      <c r="BV24" s="337"/>
      <c r="BW24" s="337"/>
      <c r="BX24" s="337"/>
      <c r="BY24" s="337"/>
      <c r="BZ24" s="337"/>
      <c r="CA24" s="337"/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337"/>
      <c r="CN24" s="337"/>
      <c r="CO24" s="337"/>
      <c r="CP24" s="337"/>
      <c r="CQ24" s="337"/>
      <c r="CR24" s="337"/>
      <c r="CS24" s="337"/>
      <c r="CT24" s="337"/>
      <c r="CU24" s="337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7"/>
      <c r="DG24" s="337"/>
      <c r="DH24" s="337"/>
      <c r="DI24" s="337"/>
      <c r="DJ24" s="337"/>
      <c r="DK24" s="337"/>
      <c r="DL24" s="337"/>
      <c r="DM24" s="337"/>
      <c r="DN24" s="337"/>
      <c r="DO24" s="337"/>
      <c r="DP24" s="337"/>
      <c r="DQ24" s="337"/>
      <c r="DR24" s="337"/>
      <c r="DS24" s="337"/>
      <c r="DT24" s="337"/>
      <c r="DU24" s="337"/>
      <c r="DV24" s="337"/>
      <c r="DW24" s="337"/>
      <c r="DX24" s="337"/>
      <c r="DY24" s="337"/>
      <c r="DZ24" s="337"/>
      <c r="EA24" s="337"/>
      <c r="EB24" s="337"/>
      <c r="EC24" s="337"/>
      <c r="ED24" s="337"/>
      <c r="EE24" s="337"/>
      <c r="EF24" s="337"/>
      <c r="EG24" s="337"/>
      <c r="EH24" s="337"/>
      <c r="EI24" s="337"/>
      <c r="EJ24" s="337"/>
      <c r="EK24" s="337"/>
      <c r="EL24" s="337"/>
      <c r="EM24" s="337"/>
      <c r="EN24" s="337"/>
      <c r="EO24" s="337"/>
      <c r="EP24" s="337"/>
      <c r="EQ24" s="337"/>
      <c r="ER24" s="337"/>
      <c r="ES24" s="337"/>
      <c r="ET24" s="337"/>
      <c r="EU24" s="337"/>
      <c r="EV24" s="337"/>
      <c r="EW24" s="337"/>
      <c r="EX24" s="337"/>
      <c r="EY24" s="337"/>
      <c r="EZ24" s="337"/>
      <c r="FA24" s="337"/>
      <c r="FB24" s="337"/>
      <c r="FC24" s="337"/>
      <c r="FD24" s="337"/>
      <c r="FE24" s="337"/>
      <c r="FF24" s="337"/>
      <c r="FG24" s="337"/>
      <c r="FH24" s="337"/>
      <c r="FI24" s="337"/>
      <c r="FJ24" s="337"/>
      <c r="FK24" s="337"/>
      <c r="FL24" s="337"/>
      <c r="FM24" s="337"/>
      <c r="FN24" s="337"/>
      <c r="FO24" s="337"/>
      <c r="FP24" s="337"/>
      <c r="FQ24" s="337"/>
      <c r="FR24" s="337"/>
      <c r="FS24" s="337"/>
      <c r="FT24" s="337"/>
      <c r="FU24" s="337"/>
      <c r="FV24" s="337"/>
      <c r="FW24" s="337"/>
      <c r="FX24" s="337"/>
      <c r="FY24" s="337"/>
    </row>
    <row r="25" spans="1:181" s="338" customFormat="1" ht="15" customHeight="1">
      <c r="A25" s="641" t="s">
        <v>94</v>
      </c>
      <c r="B25" s="642"/>
      <c r="C25" s="405">
        <f aca="true" t="shared" si="8" ref="C25:K25">SUM(C26)</f>
        <v>1620</v>
      </c>
      <c r="D25" s="405">
        <f t="shared" si="8"/>
        <v>774</v>
      </c>
      <c r="E25" s="405">
        <f t="shared" si="8"/>
        <v>846</v>
      </c>
      <c r="F25" s="405">
        <f t="shared" si="8"/>
        <v>493</v>
      </c>
      <c r="G25" s="405">
        <f t="shared" si="8"/>
        <v>224</v>
      </c>
      <c r="H25" s="405">
        <f t="shared" si="8"/>
        <v>269</v>
      </c>
      <c r="I25" s="405">
        <f t="shared" si="8"/>
        <v>236</v>
      </c>
      <c r="J25" s="405">
        <f t="shared" si="8"/>
        <v>144</v>
      </c>
      <c r="K25" s="405">
        <f t="shared" si="8"/>
        <v>92</v>
      </c>
      <c r="L25" s="86"/>
      <c r="M25" s="117" t="s">
        <v>94</v>
      </c>
      <c r="N25" s="118"/>
      <c r="O25" s="405">
        <f aca="true" t="shared" si="9" ref="O25:V25">SUM(O26)</f>
        <v>272</v>
      </c>
      <c r="P25" s="405">
        <f t="shared" si="9"/>
        <v>21</v>
      </c>
      <c r="Q25" s="405">
        <f t="shared" si="9"/>
        <v>185</v>
      </c>
      <c r="R25" s="405">
        <f t="shared" si="9"/>
        <v>66</v>
      </c>
      <c r="S25" s="405">
        <f t="shared" si="9"/>
        <v>295</v>
      </c>
      <c r="T25" s="405">
        <f t="shared" si="9"/>
        <v>5</v>
      </c>
      <c r="U25" s="405">
        <f t="shared" si="9"/>
        <v>226</v>
      </c>
      <c r="V25" s="405">
        <f t="shared" si="9"/>
        <v>207</v>
      </c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7"/>
      <c r="DG25" s="337"/>
      <c r="DH25" s="337"/>
      <c r="DI25" s="337"/>
      <c r="DJ25" s="337"/>
      <c r="DK25" s="337"/>
      <c r="DL25" s="337"/>
      <c r="DM25" s="337"/>
      <c r="DN25" s="337"/>
      <c r="DO25" s="337"/>
      <c r="DP25" s="337"/>
      <c r="DQ25" s="337"/>
      <c r="DR25" s="337"/>
      <c r="DS25" s="337"/>
      <c r="DT25" s="337"/>
      <c r="DU25" s="337"/>
      <c r="DV25" s="337"/>
      <c r="DW25" s="337"/>
      <c r="DX25" s="337"/>
      <c r="DY25" s="337"/>
      <c r="DZ25" s="337"/>
      <c r="EA25" s="337"/>
      <c r="EB25" s="337"/>
      <c r="EC25" s="337"/>
      <c r="ED25" s="337"/>
      <c r="EE25" s="337"/>
      <c r="EF25" s="337"/>
      <c r="EG25" s="337"/>
      <c r="EH25" s="337"/>
      <c r="EI25" s="337"/>
      <c r="EJ25" s="337"/>
      <c r="EK25" s="337"/>
      <c r="EL25" s="337"/>
      <c r="EM25" s="337"/>
      <c r="EN25" s="337"/>
      <c r="EO25" s="337"/>
      <c r="EP25" s="337"/>
      <c r="EQ25" s="337"/>
      <c r="ER25" s="337"/>
      <c r="ES25" s="337"/>
      <c r="ET25" s="337"/>
      <c r="EU25" s="337"/>
      <c r="EV25" s="337"/>
      <c r="EW25" s="337"/>
      <c r="EX25" s="337"/>
      <c r="EY25" s="337"/>
      <c r="EZ25" s="337"/>
      <c r="FA25" s="337"/>
      <c r="FB25" s="337"/>
      <c r="FC25" s="337"/>
      <c r="FD25" s="337"/>
      <c r="FE25" s="337"/>
      <c r="FF25" s="337"/>
      <c r="FG25" s="337"/>
      <c r="FH25" s="337"/>
      <c r="FI25" s="337"/>
      <c r="FJ25" s="337"/>
      <c r="FK25" s="337"/>
      <c r="FL25" s="337"/>
      <c r="FM25" s="337"/>
      <c r="FN25" s="337"/>
      <c r="FO25" s="337"/>
      <c r="FP25" s="337"/>
      <c r="FQ25" s="337"/>
      <c r="FR25" s="337"/>
      <c r="FS25" s="337"/>
      <c r="FT25" s="337"/>
      <c r="FU25" s="337"/>
      <c r="FV25" s="337"/>
      <c r="FW25" s="337"/>
      <c r="FX25" s="337"/>
      <c r="FY25" s="337"/>
    </row>
    <row r="26" spans="1:183" ht="15" customHeight="1">
      <c r="A26" s="96"/>
      <c r="B26" s="97" t="s">
        <v>95</v>
      </c>
      <c r="C26" s="455">
        <f>SUM(D26:E26)</f>
        <v>1620</v>
      </c>
      <c r="D26" s="116">
        <v>774</v>
      </c>
      <c r="E26" s="116">
        <v>846</v>
      </c>
      <c r="F26" s="455">
        <f>SUM(G26:H26)</f>
        <v>493</v>
      </c>
      <c r="G26" s="116">
        <v>224</v>
      </c>
      <c r="H26" s="116">
        <v>269</v>
      </c>
      <c r="I26" s="455">
        <f>SUM(J26:K26)</f>
        <v>236</v>
      </c>
      <c r="J26" s="483">
        <v>144</v>
      </c>
      <c r="K26" s="483">
        <v>92</v>
      </c>
      <c r="M26" s="117"/>
      <c r="N26" s="118" t="s">
        <v>95</v>
      </c>
      <c r="O26" s="455">
        <f>SUM(P26:R26)</f>
        <v>272</v>
      </c>
      <c r="P26" s="455">
        <v>21</v>
      </c>
      <c r="Q26" s="455">
        <v>185</v>
      </c>
      <c r="R26" s="455">
        <v>66</v>
      </c>
      <c r="S26" s="455">
        <v>295</v>
      </c>
      <c r="T26" s="455">
        <v>5</v>
      </c>
      <c r="U26" s="455">
        <v>226</v>
      </c>
      <c r="V26" s="490">
        <v>207</v>
      </c>
      <c r="FZ26" s="343"/>
      <c r="GA26" s="343"/>
    </row>
    <row r="27" spans="1:181" s="338" customFormat="1" ht="15" customHeight="1">
      <c r="A27" s="96"/>
      <c r="B27" s="90"/>
      <c r="C27" s="455"/>
      <c r="D27" s="116"/>
      <c r="E27" s="116"/>
      <c r="F27" s="455"/>
      <c r="G27" s="116"/>
      <c r="H27" s="116"/>
      <c r="I27" s="455"/>
      <c r="J27" s="483"/>
      <c r="K27" s="483"/>
      <c r="L27" s="337"/>
      <c r="M27" s="117"/>
      <c r="N27" s="118"/>
      <c r="O27" s="455"/>
      <c r="P27" s="455"/>
      <c r="Q27" s="455"/>
      <c r="R27" s="455"/>
      <c r="S27" s="455"/>
      <c r="T27" s="455"/>
      <c r="U27" s="455"/>
      <c r="V27" s="490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7"/>
      <c r="CP27" s="337"/>
      <c r="CQ27" s="337"/>
      <c r="CR27" s="337"/>
      <c r="CS27" s="337"/>
      <c r="CT27" s="337"/>
      <c r="CU27" s="337"/>
      <c r="CV27" s="337"/>
      <c r="CW27" s="337"/>
      <c r="CX27" s="337"/>
      <c r="CY27" s="337"/>
      <c r="CZ27" s="337"/>
      <c r="DA27" s="337"/>
      <c r="DB27" s="337"/>
      <c r="DC27" s="337"/>
      <c r="DD27" s="337"/>
      <c r="DE27" s="337"/>
      <c r="DF27" s="337"/>
      <c r="DG27" s="337"/>
      <c r="DH27" s="337"/>
      <c r="DI27" s="337"/>
      <c r="DJ27" s="337"/>
      <c r="DK27" s="337"/>
      <c r="DL27" s="337"/>
      <c r="DM27" s="337"/>
      <c r="DN27" s="337"/>
      <c r="DO27" s="337"/>
      <c r="DP27" s="337"/>
      <c r="DQ27" s="337"/>
      <c r="DR27" s="337"/>
      <c r="DS27" s="337"/>
      <c r="DT27" s="337"/>
      <c r="DU27" s="337"/>
      <c r="DV27" s="337"/>
      <c r="DW27" s="337"/>
      <c r="DX27" s="337"/>
      <c r="DY27" s="337"/>
      <c r="DZ27" s="337"/>
      <c r="EA27" s="337"/>
      <c r="EB27" s="337"/>
      <c r="EC27" s="337"/>
      <c r="ED27" s="337"/>
      <c r="EE27" s="337"/>
      <c r="EF27" s="337"/>
      <c r="EG27" s="337"/>
      <c r="EH27" s="337"/>
      <c r="EI27" s="337"/>
      <c r="EJ27" s="337"/>
      <c r="EK27" s="337"/>
      <c r="EL27" s="337"/>
      <c r="EM27" s="337"/>
      <c r="EN27" s="337"/>
      <c r="EO27" s="337"/>
      <c r="EP27" s="337"/>
      <c r="EQ27" s="337"/>
      <c r="ER27" s="337"/>
      <c r="ES27" s="337"/>
      <c r="ET27" s="337"/>
      <c r="EU27" s="337"/>
      <c r="EV27" s="337"/>
      <c r="EW27" s="337"/>
      <c r="EX27" s="337"/>
      <c r="EY27" s="337"/>
      <c r="EZ27" s="337"/>
      <c r="FA27" s="337"/>
      <c r="FB27" s="337"/>
      <c r="FC27" s="337"/>
      <c r="FD27" s="337"/>
      <c r="FE27" s="337"/>
      <c r="FF27" s="337"/>
      <c r="FG27" s="337"/>
      <c r="FH27" s="337"/>
      <c r="FI27" s="337"/>
      <c r="FJ27" s="337"/>
      <c r="FK27" s="337"/>
      <c r="FL27" s="337"/>
      <c r="FM27" s="337"/>
      <c r="FN27" s="337"/>
      <c r="FO27" s="337"/>
      <c r="FP27" s="337"/>
      <c r="FQ27" s="337"/>
      <c r="FR27" s="337"/>
      <c r="FS27" s="337"/>
      <c r="FT27" s="337"/>
      <c r="FU27" s="337"/>
      <c r="FV27" s="337"/>
      <c r="FW27" s="337"/>
      <c r="FX27" s="337"/>
      <c r="FY27" s="337"/>
    </row>
    <row r="28" spans="1:183" ht="15" customHeight="1">
      <c r="A28" s="641" t="s">
        <v>96</v>
      </c>
      <c r="B28" s="642"/>
      <c r="C28" s="405">
        <f aca="true" t="shared" si="10" ref="C28:K28">SUM(C29)</f>
        <v>1201</v>
      </c>
      <c r="D28" s="405">
        <f t="shared" si="10"/>
        <v>576</v>
      </c>
      <c r="E28" s="405">
        <f t="shared" si="10"/>
        <v>625</v>
      </c>
      <c r="F28" s="405">
        <f t="shared" si="10"/>
        <v>395</v>
      </c>
      <c r="G28" s="405">
        <f t="shared" si="10"/>
        <v>145</v>
      </c>
      <c r="H28" s="405">
        <f t="shared" si="10"/>
        <v>250</v>
      </c>
      <c r="I28" s="405">
        <f t="shared" si="10"/>
        <v>180</v>
      </c>
      <c r="J28" s="405">
        <f t="shared" si="10"/>
        <v>83</v>
      </c>
      <c r="K28" s="405">
        <f t="shared" si="10"/>
        <v>97</v>
      </c>
      <c r="L28" s="86"/>
      <c r="M28" s="117" t="s">
        <v>96</v>
      </c>
      <c r="N28" s="118"/>
      <c r="O28" s="405">
        <f aca="true" t="shared" si="11" ref="O28:V28">SUM(O29)</f>
        <v>225</v>
      </c>
      <c r="P28" s="405">
        <f t="shared" si="11"/>
        <v>44</v>
      </c>
      <c r="Q28" s="405">
        <f t="shared" si="11"/>
        <v>158</v>
      </c>
      <c r="R28" s="405">
        <f t="shared" si="11"/>
        <v>23</v>
      </c>
      <c r="S28" s="405">
        <f t="shared" si="11"/>
        <v>188</v>
      </c>
      <c r="T28" s="405">
        <f t="shared" si="11"/>
        <v>3</v>
      </c>
      <c r="U28" s="405">
        <f t="shared" si="11"/>
        <v>183</v>
      </c>
      <c r="V28" s="405">
        <f t="shared" si="11"/>
        <v>190</v>
      </c>
      <c r="FZ28" s="343"/>
      <c r="GA28" s="343"/>
    </row>
    <row r="29" spans="1:183" ht="15" customHeight="1">
      <c r="A29" s="96"/>
      <c r="B29" s="97" t="s">
        <v>97</v>
      </c>
      <c r="C29" s="455">
        <f>SUM(D29:E29)</f>
        <v>1201</v>
      </c>
      <c r="D29" s="116">
        <v>576</v>
      </c>
      <c r="E29" s="116">
        <v>625</v>
      </c>
      <c r="F29" s="455">
        <f>SUM(G29:H29)</f>
        <v>395</v>
      </c>
      <c r="G29" s="116">
        <v>145</v>
      </c>
      <c r="H29" s="116">
        <v>250</v>
      </c>
      <c r="I29" s="455">
        <f>SUM(J29:K29)</f>
        <v>180</v>
      </c>
      <c r="J29" s="483">
        <v>83</v>
      </c>
      <c r="K29" s="483">
        <v>97</v>
      </c>
      <c r="M29" s="113"/>
      <c r="N29" s="115" t="s">
        <v>97</v>
      </c>
      <c r="O29" s="455">
        <f>SUM(P29:R29)</f>
        <v>225</v>
      </c>
      <c r="P29" s="455">
        <v>44</v>
      </c>
      <c r="Q29" s="455">
        <v>158</v>
      </c>
      <c r="R29" s="455">
        <v>23</v>
      </c>
      <c r="S29" s="455">
        <v>188</v>
      </c>
      <c r="T29" s="455">
        <v>3</v>
      </c>
      <c r="U29" s="455">
        <v>183</v>
      </c>
      <c r="V29" s="490">
        <v>190</v>
      </c>
      <c r="FZ29" s="343"/>
      <c r="GA29" s="343"/>
    </row>
    <row r="30" spans="1:183" ht="15" customHeight="1">
      <c r="A30" s="96"/>
      <c r="B30" s="90"/>
      <c r="C30" s="458"/>
      <c r="D30" s="116"/>
      <c r="E30" s="116"/>
      <c r="F30" s="458"/>
      <c r="G30" s="116"/>
      <c r="H30" s="116"/>
      <c r="I30" s="458"/>
      <c r="J30" s="116"/>
      <c r="K30" s="116"/>
      <c r="L30" s="86"/>
      <c r="M30" s="117"/>
      <c r="N30" s="118"/>
      <c r="O30" s="458"/>
      <c r="P30" s="455"/>
      <c r="Q30" s="455"/>
      <c r="R30" s="455"/>
      <c r="S30" s="455"/>
      <c r="T30" s="455"/>
      <c r="U30" s="455"/>
      <c r="V30" s="490"/>
      <c r="FZ30" s="343"/>
      <c r="GA30" s="343"/>
    </row>
    <row r="31" spans="1:181" s="88" customFormat="1" ht="15" customHeight="1">
      <c r="A31" s="641" t="s">
        <v>98</v>
      </c>
      <c r="B31" s="642"/>
      <c r="C31" s="405">
        <f>SUM(C32:C33)</f>
        <v>4465</v>
      </c>
      <c r="D31" s="405">
        <f aca="true" t="shared" si="12" ref="D31:K31">SUM(D32:D33)</f>
        <v>2153</v>
      </c>
      <c r="E31" s="405">
        <f t="shared" si="12"/>
        <v>2312</v>
      </c>
      <c r="F31" s="405">
        <f t="shared" si="12"/>
        <v>1468</v>
      </c>
      <c r="G31" s="405">
        <f t="shared" si="12"/>
        <v>671</v>
      </c>
      <c r="H31" s="405">
        <f t="shared" si="12"/>
        <v>797</v>
      </c>
      <c r="I31" s="405">
        <f t="shared" si="12"/>
        <v>690</v>
      </c>
      <c r="J31" s="405">
        <f t="shared" si="12"/>
        <v>426</v>
      </c>
      <c r="K31" s="405">
        <f t="shared" si="12"/>
        <v>264</v>
      </c>
      <c r="L31" s="86"/>
      <c r="M31" s="117" t="s">
        <v>98</v>
      </c>
      <c r="N31" s="118"/>
      <c r="O31" s="405">
        <f aca="true" t="shared" si="13" ref="O31:V31">SUM(O32:O33)</f>
        <v>952</v>
      </c>
      <c r="P31" s="405">
        <f t="shared" si="13"/>
        <v>289</v>
      </c>
      <c r="Q31" s="405">
        <f t="shared" si="13"/>
        <v>569</v>
      </c>
      <c r="R31" s="405">
        <f t="shared" si="13"/>
        <v>94</v>
      </c>
      <c r="S31" s="405">
        <f t="shared" si="13"/>
        <v>832</v>
      </c>
      <c r="T31" s="405">
        <f t="shared" si="13"/>
        <v>9</v>
      </c>
      <c r="U31" s="405">
        <f t="shared" si="13"/>
        <v>864</v>
      </c>
      <c r="V31" s="405">
        <f t="shared" si="13"/>
        <v>935</v>
      </c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</row>
    <row r="32" spans="1:183" ht="15" customHeight="1">
      <c r="A32" s="96"/>
      <c r="B32" s="97" t="s">
        <v>99</v>
      </c>
      <c r="C32" s="455">
        <f>SUM(D32:E32)</f>
        <v>4101</v>
      </c>
      <c r="D32" s="116">
        <v>1976</v>
      </c>
      <c r="E32" s="116">
        <v>2125</v>
      </c>
      <c r="F32" s="455">
        <f>SUM(G32:H32)</f>
        <v>1352</v>
      </c>
      <c r="G32" s="116">
        <v>612</v>
      </c>
      <c r="H32" s="116">
        <v>740</v>
      </c>
      <c r="I32" s="455">
        <f>SUM(J32:K32)</f>
        <v>622</v>
      </c>
      <c r="J32" s="483">
        <v>386</v>
      </c>
      <c r="K32" s="483">
        <v>236</v>
      </c>
      <c r="M32" s="117"/>
      <c r="N32" s="118" t="s">
        <v>99</v>
      </c>
      <c r="O32" s="455">
        <f>SUM(P32:R32)</f>
        <v>850</v>
      </c>
      <c r="P32" s="455">
        <v>265</v>
      </c>
      <c r="Q32" s="455">
        <v>533</v>
      </c>
      <c r="R32" s="455">
        <v>52</v>
      </c>
      <c r="S32" s="455">
        <v>787</v>
      </c>
      <c r="T32" s="455">
        <v>6</v>
      </c>
      <c r="U32" s="455">
        <v>825</v>
      </c>
      <c r="V32" s="490">
        <v>888</v>
      </c>
      <c r="FZ32" s="343"/>
      <c r="GA32" s="343"/>
    </row>
    <row r="33" spans="1:183" ht="15" customHeight="1">
      <c r="A33" s="96"/>
      <c r="B33" s="97" t="s">
        <v>100</v>
      </c>
      <c r="C33" s="455">
        <f>SUM(D33:E33)</f>
        <v>364</v>
      </c>
      <c r="D33" s="116">
        <v>177</v>
      </c>
      <c r="E33" s="116">
        <v>187</v>
      </c>
      <c r="F33" s="455">
        <f>SUM(G33:H33)</f>
        <v>116</v>
      </c>
      <c r="G33" s="116">
        <v>59</v>
      </c>
      <c r="H33" s="116">
        <v>57</v>
      </c>
      <c r="I33" s="455">
        <f>SUM(J33:K33)</f>
        <v>68</v>
      </c>
      <c r="J33" s="483">
        <v>40</v>
      </c>
      <c r="K33" s="483">
        <v>28</v>
      </c>
      <c r="M33" s="117"/>
      <c r="N33" s="118" t="s">
        <v>100</v>
      </c>
      <c r="O33" s="455">
        <f>SUM(P33:R33)</f>
        <v>102</v>
      </c>
      <c r="P33" s="455">
        <v>24</v>
      </c>
      <c r="Q33" s="455">
        <v>36</v>
      </c>
      <c r="R33" s="455">
        <v>42</v>
      </c>
      <c r="S33" s="455">
        <v>45</v>
      </c>
      <c r="T33" s="455">
        <v>3</v>
      </c>
      <c r="U33" s="455">
        <v>39</v>
      </c>
      <c r="V33" s="490">
        <v>47</v>
      </c>
      <c r="FZ33" s="343"/>
      <c r="GA33" s="343"/>
    </row>
    <row r="34" spans="1:183" ht="15" customHeight="1">
      <c r="A34" s="96"/>
      <c r="B34" s="90"/>
      <c r="C34" s="458"/>
      <c r="D34" s="116"/>
      <c r="E34" s="116"/>
      <c r="F34" s="458"/>
      <c r="G34" s="116"/>
      <c r="H34" s="116"/>
      <c r="I34" s="458"/>
      <c r="J34" s="116"/>
      <c r="K34" s="116"/>
      <c r="L34" s="86"/>
      <c r="M34" s="117"/>
      <c r="N34" s="118"/>
      <c r="O34" s="458"/>
      <c r="P34" s="455"/>
      <c r="Q34" s="455"/>
      <c r="R34" s="455"/>
      <c r="S34" s="455"/>
      <c r="T34" s="455"/>
      <c r="U34" s="455"/>
      <c r="V34" s="490"/>
      <c r="FZ34" s="343"/>
      <c r="GA34" s="343"/>
    </row>
    <row r="35" spans="1:181" s="88" customFormat="1" ht="15" customHeight="1">
      <c r="A35" s="641" t="s">
        <v>101</v>
      </c>
      <c r="B35" s="642"/>
      <c r="C35" s="405">
        <f>SUM(C36:C39)</f>
        <v>10554</v>
      </c>
      <c r="D35" s="405">
        <f aca="true" t="shared" si="14" ref="D35:K35">SUM(D36:D39)</f>
        <v>5136</v>
      </c>
      <c r="E35" s="405">
        <f t="shared" si="14"/>
        <v>5418</v>
      </c>
      <c r="F35" s="405">
        <f t="shared" si="14"/>
        <v>3328</v>
      </c>
      <c r="G35" s="405">
        <f t="shared" si="14"/>
        <v>1489</v>
      </c>
      <c r="H35" s="405">
        <f t="shared" si="14"/>
        <v>1839</v>
      </c>
      <c r="I35" s="405">
        <f t="shared" si="14"/>
        <v>1696</v>
      </c>
      <c r="J35" s="405">
        <f t="shared" si="14"/>
        <v>965</v>
      </c>
      <c r="K35" s="405">
        <f t="shared" si="14"/>
        <v>731</v>
      </c>
      <c r="L35" s="86"/>
      <c r="M35" s="117" t="s">
        <v>101</v>
      </c>
      <c r="N35" s="118"/>
      <c r="O35" s="405">
        <f aca="true" t="shared" si="15" ref="O35:V35">SUM(O36:O39)</f>
        <v>2040</v>
      </c>
      <c r="P35" s="405">
        <f t="shared" si="15"/>
        <v>541</v>
      </c>
      <c r="Q35" s="405">
        <f t="shared" si="15"/>
        <v>1373</v>
      </c>
      <c r="R35" s="405">
        <f t="shared" si="15"/>
        <v>126</v>
      </c>
      <c r="S35" s="405">
        <f t="shared" si="15"/>
        <v>1850</v>
      </c>
      <c r="T35" s="405">
        <f t="shared" si="15"/>
        <v>19</v>
      </c>
      <c r="U35" s="405">
        <f t="shared" si="15"/>
        <v>1986</v>
      </c>
      <c r="V35" s="405">
        <f t="shared" si="15"/>
        <v>1894</v>
      </c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</row>
    <row r="36" spans="1:183" ht="15" customHeight="1">
      <c r="A36" s="86"/>
      <c r="B36" s="97" t="s">
        <v>102</v>
      </c>
      <c r="C36" s="455">
        <f>SUM(D36:E36)</f>
        <v>2483</v>
      </c>
      <c r="D36" s="116">
        <v>1194</v>
      </c>
      <c r="E36" s="116">
        <v>1289</v>
      </c>
      <c r="F36" s="455">
        <f>SUM(G36:H36)</f>
        <v>880</v>
      </c>
      <c r="G36" s="116">
        <v>383</v>
      </c>
      <c r="H36" s="116">
        <v>497</v>
      </c>
      <c r="I36" s="455">
        <f>SUM(J36:K36)</f>
        <v>516</v>
      </c>
      <c r="J36" s="483">
        <v>269</v>
      </c>
      <c r="K36" s="483">
        <v>247</v>
      </c>
      <c r="M36" s="117"/>
      <c r="N36" s="118" t="s">
        <v>102</v>
      </c>
      <c r="O36" s="455">
        <f>SUM(P36:R36)</f>
        <v>507</v>
      </c>
      <c r="P36" s="455">
        <v>138</v>
      </c>
      <c r="Q36" s="455">
        <v>328</v>
      </c>
      <c r="R36" s="455">
        <v>41</v>
      </c>
      <c r="S36" s="455">
        <v>464</v>
      </c>
      <c r="T36" s="455">
        <v>6</v>
      </c>
      <c r="U36" s="455">
        <v>526</v>
      </c>
      <c r="V36" s="490">
        <v>434</v>
      </c>
      <c r="FZ36" s="343"/>
      <c r="GA36" s="343"/>
    </row>
    <row r="37" spans="2:183" ht="15" customHeight="1">
      <c r="B37" s="348" t="s">
        <v>103</v>
      </c>
      <c r="C37" s="455">
        <f>SUM(D37:E37)</f>
        <v>1633</v>
      </c>
      <c r="D37" s="116">
        <v>817</v>
      </c>
      <c r="E37" s="116">
        <v>816</v>
      </c>
      <c r="F37" s="455">
        <f>SUM(G37:H37)</f>
        <v>539</v>
      </c>
      <c r="G37" s="116">
        <v>246</v>
      </c>
      <c r="H37" s="116">
        <v>293</v>
      </c>
      <c r="I37" s="455">
        <f>SUM(J37:K37)</f>
        <v>270</v>
      </c>
      <c r="J37" s="483">
        <v>168</v>
      </c>
      <c r="K37" s="483">
        <v>102</v>
      </c>
      <c r="M37" s="117"/>
      <c r="N37" s="118" t="s">
        <v>103</v>
      </c>
      <c r="O37" s="455">
        <f>SUM(P37:R37)</f>
        <v>347</v>
      </c>
      <c r="P37" s="455">
        <v>118</v>
      </c>
      <c r="Q37" s="455">
        <v>215</v>
      </c>
      <c r="R37" s="455">
        <v>14</v>
      </c>
      <c r="S37" s="455">
        <v>276</v>
      </c>
      <c r="T37" s="455">
        <v>8</v>
      </c>
      <c r="U37" s="455">
        <v>322</v>
      </c>
      <c r="V37" s="490">
        <v>322</v>
      </c>
      <c r="FZ37" s="343"/>
      <c r="GA37" s="343"/>
    </row>
    <row r="38" spans="2:183" ht="15" customHeight="1">
      <c r="B38" s="348" t="s">
        <v>104</v>
      </c>
      <c r="C38" s="455">
        <f>SUM(D38:E38)</f>
        <v>4825</v>
      </c>
      <c r="D38" s="116">
        <v>2329</v>
      </c>
      <c r="E38" s="116">
        <v>2496</v>
      </c>
      <c r="F38" s="455">
        <f>SUM(G38:H38)</f>
        <v>1405</v>
      </c>
      <c r="G38" s="116">
        <v>623</v>
      </c>
      <c r="H38" s="116">
        <v>782</v>
      </c>
      <c r="I38" s="455">
        <f>SUM(J38:K38)</f>
        <v>668</v>
      </c>
      <c r="J38" s="483">
        <v>375</v>
      </c>
      <c r="K38" s="483">
        <v>293</v>
      </c>
      <c r="M38" s="117"/>
      <c r="N38" s="118" t="s">
        <v>104</v>
      </c>
      <c r="O38" s="455">
        <f>SUM(P38:R38)</f>
        <v>886</v>
      </c>
      <c r="P38" s="455">
        <v>212</v>
      </c>
      <c r="Q38" s="455">
        <v>635</v>
      </c>
      <c r="R38" s="455">
        <v>39</v>
      </c>
      <c r="S38" s="455">
        <v>829</v>
      </c>
      <c r="T38" s="455">
        <v>4</v>
      </c>
      <c r="U38" s="455">
        <v>877</v>
      </c>
      <c r="V38" s="490">
        <v>866</v>
      </c>
      <c r="FZ38" s="343"/>
      <c r="GA38" s="343"/>
    </row>
    <row r="39" spans="2:183" ht="15" customHeight="1">
      <c r="B39" s="348" t="s">
        <v>105</v>
      </c>
      <c r="C39" s="455">
        <f>SUM(D39:E39)</f>
        <v>1613</v>
      </c>
      <c r="D39" s="116">
        <v>796</v>
      </c>
      <c r="E39" s="116">
        <v>817</v>
      </c>
      <c r="F39" s="455">
        <f>SUM(G39:H39)</f>
        <v>504</v>
      </c>
      <c r="G39" s="116">
        <v>237</v>
      </c>
      <c r="H39" s="116">
        <v>267</v>
      </c>
      <c r="I39" s="455">
        <f>SUM(J39:K39)</f>
        <v>242</v>
      </c>
      <c r="J39" s="483">
        <v>153</v>
      </c>
      <c r="K39" s="483">
        <v>89</v>
      </c>
      <c r="M39" s="113"/>
      <c r="N39" s="115" t="s">
        <v>105</v>
      </c>
      <c r="O39" s="455">
        <f>SUM(P39:R39)</f>
        <v>300</v>
      </c>
      <c r="P39" s="455">
        <v>73</v>
      </c>
      <c r="Q39" s="455">
        <v>195</v>
      </c>
      <c r="R39" s="455">
        <v>32</v>
      </c>
      <c r="S39" s="455">
        <v>281</v>
      </c>
      <c r="T39" s="455">
        <v>1</v>
      </c>
      <c r="U39" s="455">
        <v>261</v>
      </c>
      <c r="V39" s="490">
        <v>272</v>
      </c>
      <c r="FZ39" s="343"/>
      <c r="GA39" s="343"/>
    </row>
    <row r="40" spans="2:183" ht="15" customHeight="1">
      <c r="B40" s="349"/>
      <c r="C40" s="458"/>
      <c r="D40" s="116"/>
      <c r="E40" s="116"/>
      <c r="F40" s="458"/>
      <c r="G40" s="116"/>
      <c r="H40" s="116"/>
      <c r="I40" s="458"/>
      <c r="J40" s="116"/>
      <c r="K40" s="116"/>
      <c r="M40" s="117"/>
      <c r="N40" s="118"/>
      <c r="O40" s="458"/>
      <c r="P40" s="455"/>
      <c r="Q40" s="455"/>
      <c r="R40" s="455"/>
      <c r="S40" s="455"/>
      <c r="T40" s="455"/>
      <c r="U40" s="455"/>
      <c r="V40" s="490"/>
      <c r="FZ40" s="343"/>
      <c r="GA40" s="343"/>
    </row>
    <row r="41" spans="1:181" s="88" customFormat="1" ht="15" customHeight="1">
      <c r="A41" s="641" t="s">
        <v>106</v>
      </c>
      <c r="B41" s="642"/>
      <c r="C41" s="405">
        <f>SUM(C42:C44)</f>
        <v>3533</v>
      </c>
      <c r="D41" s="405">
        <f aca="true" t="shared" si="16" ref="D41:K41">SUM(D42:D44)</f>
        <v>1740</v>
      </c>
      <c r="E41" s="405">
        <f t="shared" si="16"/>
        <v>1793</v>
      </c>
      <c r="F41" s="405">
        <f t="shared" si="16"/>
        <v>1178</v>
      </c>
      <c r="G41" s="405">
        <f t="shared" si="16"/>
        <v>553</v>
      </c>
      <c r="H41" s="405">
        <f t="shared" si="16"/>
        <v>625</v>
      </c>
      <c r="I41" s="405">
        <f t="shared" si="16"/>
        <v>588</v>
      </c>
      <c r="J41" s="405">
        <f t="shared" si="16"/>
        <v>386</v>
      </c>
      <c r="K41" s="405">
        <f t="shared" si="16"/>
        <v>202</v>
      </c>
      <c r="L41" s="86"/>
      <c r="M41" s="117" t="s">
        <v>106</v>
      </c>
      <c r="N41" s="118"/>
      <c r="O41" s="405">
        <f aca="true" t="shared" si="17" ref="O41:V41">SUM(O42:O44)</f>
        <v>596</v>
      </c>
      <c r="P41" s="405">
        <f t="shared" si="17"/>
        <v>165</v>
      </c>
      <c r="Q41" s="405">
        <f t="shared" si="17"/>
        <v>390</v>
      </c>
      <c r="R41" s="405">
        <f t="shared" si="17"/>
        <v>41</v>
      </c>
      <c r="S41" s="405">
        <f t="shared" si="17"/>
        <v>633</v>
      </c>
      <c r="T41" s="405">
        <f t="shared" si="17"/>
        <v>6</v>
      </c>
      <c r="U41" s="405">
        <f t="shared" si="17"/>
        <v>698</v>
      </c>
      <c r="V41" s="405">
        <f t="shared" si="17"/>
        <v>664</v>
      </c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</row>
    <row r="42" spans="1:183" ht="15" customHeight="1">
      <c r="A42" s="96"/>
      <c r="B42" s="97" t="s">
        <v>107</v>
      </c>
      <c r="C42" s="455">
        <f>SUM(D42:E42)</f>
        <v>1190</v>
      </c>
      <c r="D42" s="116">
        <v>584</v>
      </c>
      <c r="E42" s="116">
        <v>606</v>
      </c>
      <c r="F42" s="455">
        <f>SUM(G42:H42)</f>
        <v>377</v>
      </c>
      <c r="G42" s="116">
        <v>165</v>
      </c>
      <c r="H42" s="116">
        <v>212</v>
      </c>
      <c r="I42" s="455">
        <f>SUM(J42:K42)</f>
        <v>189</v>
      </c>
      <c r="J42" s="483">
        <v>109</v>
      </c>
      <c r="K42" s="483">
        <v>80</v>
      </c>
      <c r="M42" s="117"/>
      <c r="N42" s="118" t="s">
        <v>107</v>
      </c>
      <c r="O42" s="455">
        <f>SUM(P42:R42)</f>
        <v>180</v>
      </c>
      <c r="P42" s="455">
        <v>47</v>
      </c>
      <c r="Q42" s="455">
        <v>120</v>
      </c>
      <c r="R42" s="455">
        <v>13</v>
      </c>
      <c r="S42" s="455">
        <v>167</v>
      </c>
      <c r="T42" s="455">
        <v>2</v>
      </c>
      <c r="U42" s="455">
        <v>186</v>
      </c>
      <c r="V42" s="490">
        <v>189</v>
      </c>
      <c r="FZ42" s="343"/>
      <c r="GA42" s="343"/>
    </row>
    <row r="43" spans="1:183" ht="15" customHeight="1">
      <c r="A43" s="96"/>
      <c r="B43" s="97" t="s">
        <v>108</v>
      </c>
      <c r="C43" s="455">
        <f>SUM(D43:E43)</f>
        <v>1674</v>
      </c>
      <c r="D43" s="116">
        <v>821</v>
      </c>
      <c r="E43" s="116">
        <v>853</v>
      </c>
      <c r="F43" s="455">
        <f>SUM(G43:H43)</f>
        <v>577</v>
      </c>
      <c r="G43" s="116">
        <v>282</v>
      </c>
      <c r="H43" s="116">
        <v>295</v>
      </c>
      <c r="I43" s="455">
        <f>SUM(J43:K43)</f>
        <v>291</v>
      </c>
      <c r="J43" s="483">
        <v>200</v>
      </c>
      <c r="K43" s="483">
        <v>91</v>
      </c>
      <c r="M43" s="117"/>
      <c r="N43" s="118" t="s">
        <v>108</v>
      </c>
      <c r="O43" s="455">
        <f>SUM(P43:R43)</f>
        <v>306</v>
      </c>
      <c r="P43" s="455">
        <v>91</v>
      </c>
      <c r="Q43" s="455">
        <v>195</v>
      </c>
      <c r="R43" s="455">
        <v>20</v>
      </c>
      <c r="S43" s="455">
        <v>333</v>
      </c>
      <c r="T43" s="455">
        <v>1</v>
      </c>
      <c r="U43" s="455">
        <v>372</v>
      </c>
      <c r="V43" s="490">
        <v>338</v>
      </c>
      <c r="FZ43" s="343"/>
      <c r="GA43" s="343"/>
    </row>
    <row r="44" spans="1:183" ht="15" customHeight="1">
      <c r="A44" s="96"/>
      <c r="B44" s="97" t="s">
        <v>109</v>
      </c>
      <c r="C44" s="455">
        <f>SUM(D44:E44)</f>
        <v>669</v>
      </c>
      <c r="D44" s="116">
        <v>335</v>
      </c>
      <c r="E44" s="116">
        <v>334</v>
      </c>
      <c r="F44" s="455">
        <f>SUM(G44:H44)</f>
        <v>224</v>
      </c>
      <c r="G44" s="116">
        <v>106</v>
      </c>
      <c r="H44" s="116">
        <v>118</v>
      </c>
      <c r="I44" s="455">
        <f>SUM(J44:K44)</f>
        <v>108</v>
      </c>
      <c r="J44" s="483">
        <v>77</v>
      </c>
      <c r="K44" s="483">
        <v>31</v>
      </c>
      <c r="M44" s="117"/>
      <c r="N44" s="118" t="s">
        <v>109</v>
      </c>
      <c r="O44" s="455">
        <f>SUM(P44:R44)</f>
        <v>110</v>
      </c>
      <c r="P44" s="455">
        <v>27</v>
      </c>
      <c r="Q44" s="455">
        <v>75</v>
      </c>
      <c r="R44" s="455">
        <v>8</v>
      </c>
      <c r="S44" s="455">
        <v>133</v>
      </c>
      <c r="T44" s="455">
        <v>3</v>
      </c>
      <c r="U44" s="455">
        <v>140</v>
      </c>
      <c r="V44" s="490">
        <v>137</v>
      </c>
      <c r="FZ44" s="343"/>
      <c r="GA44" s="343"/>
    </row>
    <row r="45" spans="1:183" ht="15" customHeight="1">
      <c r="A45" s="96"/>
      <c r="B45" s="97"/>
      <c r="C45" s="455"/>
      <c r="D45" s="116"/>
      <c r="E45" s="116"/>
      <c r="F45" s="455"/>
      <c r="G45" s="116"/>
      <c r="H45" s="116"/>
      <c r="I45" s="455"/>
      <c r="J45" s="483"/>
      <c r="K45" s="483"/>
      <c r="M45" s="117"/>
      <c r="N45" s="118"/>
      <c r="O45" s="455"/>
      <c r="P45" s="455"/>
      <c r="Q45" s="455"/>
      <c r="R45" s="455"/>
      <c r="S45" s="455"/>
      <c r="T45" s="455"/>
      <c r="U45" s="455"/>
      <c r="V45" s="490"/>
      <c r="FZ45" s="343"/>
      <c r="GA45" s="343"/>
    </row>
    <row r="46" spans="1:181" s="108" customFormat="1" ht="15" customHeight="1">
      <c r="A46" s="641" t="s">
        <v>110</v>
      </c>
      <c r="B46" s="642"/>
      <c r="C46" s="405">
        <f>SUM(C47:C50)</f>
        <v>7682</v>
      </c>
      <c r="D46" s="405">
        <f aca="true" t="shared" si="18" ref="D46:K46">SUM(D47:D50)</f>
        <v>3762</v>
      </c>
      <c r="E46" s="405">
        <f t="shared" si="18"/>
        <v>3920</v>
      </c>
      <c r="F46" s="405">
        <f t="shared" si="18"/>
        <v>2871</v>
      </c>
      <c r="G46" s="405">
        <f t="shared" si="18"/>
        <v>1265</v>
      </c>
      <c r="H46" s="405">
        <f t="shared" si="18"/>
        <v>1606</v>
      </c>
      <c r="I46" s="405">
        <f t="shared" si="18"/>
        <v>1743</v>
      </c>
      <c r="J46" s="405">
        <f t="shared" si="18"/>
        <v>917</v>
      </c>
      <c r="K46" s="405">
        <f t="shared" si="18"/>
        <v>826</v>
      </c>
      <c r="L46" s="86"/>
      <c r="M46" s="651" t="s">
        <v>110</v>
      </c>
      <c r="N46" s="652"/>
      <c r="O46" s="405">
        <f aca="true" t="shared" si="19" ref="O46:V46">SUM(O47:O50)</f>
        <v>1491</v>
      </c>
      <c r="P46" s="405">
        <f t="shared" si="19"/>
        <v>594</v>
      </c>
      <c r="Q46" s="405">
        <f t="shared" si="19"/>
        <v>813</v>
      </c>
      <c r="R46" s="405">
        <f t="shared" si="19"/>
        <v>84</v>
      </c>
      <c r="S46" s="405">
        <f t="shared" si="19"/>
        <v>1731</v>
      </c>
      <c r="T46" s="405">
        <f t="shared" si="19"/>
        <v>12</v>
      </c>
      <c r="U46" s="405">
        <f t="shared" si="19"/>
        <v>1667</v>
      </c>
      <c r="V46" s="405">
        <f t="shared" si="19"/>
        <v>1257</v>
      </c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</row>
    <row r="47" spans="1:181" s="338" customFormat="1" ht="15" customHeight="1">
      <c r="A47" s="96"/>
      <c r="B47" s="97" t="s">
        <v>111</v>
      </c>
      <c r="C47" s="455">
        <f>SUM(D47:E47)</f>
        <v>2418</v>
      </c>
      <c r="D47" s="116">
        <v>1198</v>
      </c>
      <c r="E47" s="116">
        <v>1220</v>
      </c>
      <c r="F47" s="455">
        <f>SUM(G47:H47)</f>
        <v>930</v>
      </c>
      <c r="G47" s="116">
        <v>436</v>
      </c>
      <c r="H47" s="116">
        <v>494</v>
      </c>
      <c r="I47" s="455">
        <f>SUM(J47:K47)</f>
        <v>596</v>
      </c>
      <c r="J47" s="483">
        <v>321</v>
      </c>
      <c r="K47" s="483">
        <v>275</v>
      </c>
      <c r="L47" s="337"/>
      <c r="M47" s="350"/>
      <c r="N47" s="351" t="s">
        <v>111</v>
      </c>
      <c r="O47" s="455">
        <f>SUM(P47:R47)</f>
        <v>512</v>
      </c>
      <c r="P47" s="455">
        <v>233</v>
      </c>
      <c r="Q47" s="455">
        <v>238</v>
      </c>
      <c r="R47" s="455">
        <v>41</v>
      </c>
      <c r="S47" s="455">
        <v>548</v>
      </c>
      <c r="T47" s="455">
        <v>3</v>
      </c>
      <c r="U47" s="455">
        <v>543</v>
      </c>
      <c r="V47" s="490">
        <v>418</v>
      </c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7"/>
      <c r="CV47" s="337"/>
      <c r="CW47" s="337"/>
      <c r="CX47" s="337"/>
      <c r="CY47" s="337"/>
      <c r="CZ47" s="337"/>
      <c r="DA47" s="337"/>
      <c r="DB47" s="337"/>
      <c r="DC47" s="337"/>
      <c r="DD47" s="337"/>
      <c r="DE47" s="337"/>
      <c r="DF47" s="337"/>
      <c r="DG47" s="337"/>
      <c r="DH47" s="337"/>
      <c r="DI47" s="337"/>
      <c r="DJ47" s="337"/>
      <c r="DK47" s="337"/>
      <c r="DL47" s="337"/>
      <c r="DM47" s="337"/>
      <c r="DN47" s="337"/>
      <c r="DO47" s="337"/>
      <c r="DP47" s="337"/>
      <c r="DQ47" s="337"/>
      <c r="DR47" s="337"/>
      <c r="DS47" s="337"/>
      <c r="DT47" s="337"/>
      <c r="DU47" s="337"/>
      <c r="DV47" s="337"/>
      <c r="DW47" s="337"/>
      <c r="DX47" s="337"/>
      <c r="DY47" s="337"/>
      <c r="DZ47" s="337"/>
      <c r="EA47" s="337"/>
      <c r="EB47" s="337"/>
      <c r="EC47" s="337"/>
      <c r="ED47" s="337"/>
      <c r="EE47" s="337"/>
      <c r="EF47" s="337"/>
      <c r="EG47" s="337"/>
      <c r="EH47" s="337"/>
      <c r="EI47" s="337"/>
      <c r="EJ47" s="337"/>
      <c r="EK47" s="337"/>
      <c r="EL47" s="337"/>
      <c r="EM47" s="337"/>
      <c r="EN47" s="337"/>
      <c r="EO47" s="337"/>
      <c r="EP47" s="337"/>
      <c r="EQ47" s="337"/>
      <c r="ER47" s="337"/>
      <c r="ES47" s="337"/>
      <c r="ET47" s="337"/>
      <c r="EU47" s="337"/>
      <c r="EV47" s="337"/>
      <c r="EW47" s="337"/>
      <c r="EX47" s="337"/>
      <c r="EY47" s="337"/>
      <c r="EZ47" s="337"/>
      <c r="FA47" s="337"/>
      <c r="FB47" s="337"/>
      <c r="FC47" s="337"/>
      <c r="FD47" s="337"/>
      <c r="FE47" s="337"/>
      <c r="FF47" s="337"/>
      <c r="FG47" s="337"/>
      <c r="FH47" s="337"/>
      <c r="FI47" s="337"/>
      <c r="FJ47" s="337"/>
      <c r="FK47" s="337"/>
      <c r="FL47" s="337"/>
      <c r="FM47" s="337"/>
      <c r="FN47" s="337"/>
      <c r="FO47" s="337"/>
      <c r="FP47" s="337"/>
      <c r="FQ47" s="337"/>
      <c r="FR47" s="337"/>
      <c r="FS47" s="337"/>
      <c r="FT47" s="337"/>
      <c r="FU47" s="337"/>
      <c r="FV47" s="337"/>
      <c r="FW47" s="337"/>
      <c r="FX47" s="337"/>
      <c r="FY47" s="337"/>
    </row>
    <row r="48" spans="1:181" s="338" customFormat="1" ht="15" customHeight="1">
      <c r="A48" s="96"/>
      <c r="B48" s="97" t="s">
        <v>112</v>
      </c>
      <c r="C48" s="455">
        <f>SUM(D48:E48)</f>
        <v>1927</v>
      </c>
      <c r="D48" s="116">
        <v>944</v>
      </c>
      <c r="E48" s="116">
        <v>983</v>
      </c>
      <c r="F48" s="455">
        <f>SUM(G48:H48)</f>
        <v>779</v>
      </c>
      <c r="G48" s="116">
        <v>346</v>
      </c>
      <c r="H48" s="116">
        <v>433</v>
      </c>
      <c r="I48" s="455">
        <f>SUM(J48:K48)</f>
        <v>463</v>
      </c>
      <c r="J48" s="483">
        <v>258</v>
      </c>
      <c r="K48" s="483">
        <v>205</v>
      </c>
      <c r="L48" s="337"/>
      <c r="M48" s="350"/>
      <c r="N48" s="351" t="s">
        <v>112</v>
      </c>
      <c r="O48" s="455">
        <f>SUM(P48:R48)</f>
        <v>365</v>
      </c>
      <c r="P48" s="455">
        <v>127</v>
      </c>
      <c r="Q48" s="455">
        <v>224</v>
      </c>
      <c r="R48" s="455">
        <v>14</v>
      </c>
      <c r="S48" s="455">
        <v>452</v>
      </c>
      <c r="T48" s="455">
        <v>1</v>
      </c>
      <c r="U48" s="455">
        <v>440</v>
      </c>
      <c r="V48" s="490">
        <v>260</v>
      </c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  <c r="CO48" s="337"/>
      <c r="CP48" s="337"/>
      <c r="CQ48" s="337"/>
      <c r="CR48" s="337"/>
      <c r="CS48" s="337"/>
      <c r="CT48" s="337"/>
      <c r="CU48" s="337"/>
      <c r="CV48" s="337"/>
      <c r="CW48" s="337"/>
      <c r="CX48" s="337"/>
      <c r="CY48" s="337"/>
      <c r="CZ48" s="337"/>
      <c r="DA48" s="337"/>
      <c r="DB48" s="337"/>
      <c r="DC48" s="337"/>
      <c r="DD48" s="337"/>
      <c r="DE48" s="337"/>
      <c r="DF48" s="337"/>
      <c r="DG48" s="337"/>
      <c r="DH48" s="337"/>
      <c r="DI48" s="337"/>
      <c r="DJ48" s="337"/>
      <c r="DK48" s="337"/>
      <c r="DL48" s="337"/>
      <c r="DM48" s="337"/>
      <c r="DN48" s="337"/>
      <c r="DO48" s="337"/>
      <c r="DP48" s="337"/>
      <c r="DQ48" s="337"/>
      <c r="DR48" s="337"/>
      <c r="DS48" s="337"/>
      <c r="DT48" s="337"/>
      <c r="DU48" s="337"/>
      <c r="DV48" s="337"/>
      <c r="DW48" s="337"/>
      <c r="DX48" s="337"/>
      <c r="DY48" s="337"/>
      <c r="DZ48" s="337"/>
      <c r="EA48" s="337"/>
      <c r="EB48" s="337"/>
      <c r="EC48" s="337"/>
      <c r="ED48" s="337"/>
      <c r="EE48" s="337"/>
      <c r="EF48" s="337"/>
      <c r="EG48" s="337"/>
      <c r="EH48" s="337"/>
      <c r="EI48" s="337"/>
      <c r="EJ48" s="337"/>
      <c r="EK48" s="337"/>
      <c r="EL48" s="337"/>
      <c r="EM48" s="337"/>
      <c r="EN48" s="337"/>
      <c r="EO48" s="337"/>
      <c r="EP48" s="337"/>
      <c r="EQ48" s="337"/>
      <c r="ER48" s="337"/>
      <c r="ES48" s="337"/>
      <c r="ET48" s="337"/>
      <c r="EU48" s="337"/>
      <c r="EV48" s="337"/>
      <c r="EW48" s="337"/>
      <c r="EX48" s="337"/>
      <c r="EY48" s="337"/>
      <c r="EZ48" s="337"/>
      <c r="FA48" s="337"/>
      <c r="FB48" s="337"/>
      <c r="FC48" s="337"/>
      <c r="FD48" s="337"/>
      <c r="FE48" s="337"/>
      <c r="FF48" s="337"/>
      <c r="FG48" s="337"/>
      <c r="FH48" s="337"/>
      <c r="FI48" s="337"/>
      <c r="FJ48" s="337"/>
      <c r="FK48" s="337"/>
      <c r="FL48" s="337"/>
      <c r="FM48" s="337"/>
      <c r="FN48" s="337"/>
      <c r="FO48" s="337"/>
      <c r="FP48" s="337"/>
      <c r="FQ48" s="337"/>
      <c r="FR48" s="337"/>
      <c r="FS48" s="337"/>
      <c r="FT48" s="337"/>
      <c r="FU48" s="337"/>
      <c r="FV48" s="337"/>
      <c r="FW48" s="337"/>
      <c r="FX48" s="337"/>
      <c r="FY48" s="337"/>
    </row>
    <row r="49" spans="1:183" ht="15" customHeight="1">
      <c r="A49" s="96"/>
      <c r="B49" s="97" t="s">
        <v>113</v>
      </c>
      <c r="C49" s="455">
        <f>SUM(D49:E49)</f>
        <v>1258</v>
      </c>
      <c r="D49" s="116">
        <v>610</v>
      </c>
      <c r="E49" s="116">
        <v>648</v>
      </c>
      <c r="F49" s="455">
        <f>SUM(G49:H49)</f>
        <v>512</v>
      </c>
      <c r="G49" s="116">
        <v>216</v>
      </c>
      <c r="H49" s="116">
        <v>296</v>
      </c>
      <c r="I49" s="455">
        <f>SUM(J49:K49)</f>
        <v>338</v>
      </c>
      <c r="J49" s="483">
        <v>164</v>
      </c>
      <c r="K49" s="483">
        <v>174</v>
      </c>
      <c r="M49" s="350"/>
      <c r="N49" s="351" t="s">
        <v>113</v>
      </c>
      <c r="O49" s="455">
        <f>SUM(P49:R49)</f>
        <v>257</v>
      </c>
      <c r="P49" s="455">
        <v>110</v>
      </c>
      <c r="Q49" s="455">
        <v>129</v>
      </c>
      <c r="R49" s="455">
        <v>18</v>
      </c>
      <c r="S49" s="455">
        <v>304</v>
      </c>
      <c r="T49" s="455">
        <v>3</v>
      </c>
      <c r="U49" s="455">
        <v>281</v>
      </c>
      <c r="V49" s="490">
        <v>216</v>
      </c>
      <c r="FZ49" s="343"/>
      <c r="GA49" s="343"/>
    </row>
    <row r="50" spans="1:181" s="338" customFormat="1" ht="15" customHeight="1">
      <c r="A50" s="96"/>
      <c r="B50" s="97" t="s">
        <v>114</v>
      </c>
      <c r="C50" s="455">
        <f>SUM(D50:E50)</f>
        <v>2079</v>
      </c>
      <c r="D50" s="116">
        <v>1010</v>
      </c>
      <c r="E50" s="116">
        <v>1069</v>
      </c>
      <c r="F50" s="455">
        <f>SUM(G50:H50)</f>
        <v>650</v>
      </c>
      <c r="G50" s="116">
        <v>267</v>
      </c>
      <c r="H50" s="116">
        <v>383</v>
      </c>
      <c r="I50" s="455">
        <f>SUM(J50:K50)</f>
        <v>346</v>
      </c>
      <c r="J50" s="483">
        <v>174</v>
      </c>
      <c r="K50" s="483">
        <v>172</v>
      </c>
      <c r="L50" s="337"/>
      <c r="M50" s="350"/>
      <c r="N50" s="351" t="s">
        <v>114</v>
      </c>
      <c r="O50" s="455">
        <f>SUM(P50:R50)</f>
        <v>357</v>
      </c>
      <c r="P50" s="455">
        <v>124</v>
      </c>
      <c r="Q50" s="455">
        <v>222</v>
      </c>
      <c r="R50" s="455">
        <v>11</v>
      </c>
      <c r="S50" s="455">
        <v>427</v>
      </c>
      <c r="T50" s="455">
        <v>5</v>
      </c>
      <c r="U50" s="455">
        <v>403</v>
      </c>
      <c r="V50" s="490">
        <v>363</v>
      </c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337"/>
      <c r="BE50" s="337"/>
      <c r="BF50" s="337"/>
      <c r="BG50" s="337"/>
      <c r="BH50" s="337"/>
      <c r="BI50" s="337"/>
      <c r="BJ50" s="337"/>
      <c r="BK50" s="337"/>
      <c r="BL50" s="337"/>
      <c r="BM50" s="337"/>
      <c r="BN50" s="337"/>
      <c r="BO50" s="337"/>
      <c r="BP50" s="337"/>
      <c r="BQ50" s="337"/>
      <c r="BR50" s="337"/>
      <c r="BS50" s="337"/>
      <c r="BT50" s="337"/>
      <c r="BU50" s="337"/>
      <c r="BV50" s="337"/>
      <c r="BW50" s="337"/>
      <c r="BX50" s="337"/>
      <c r="BY50" s="337"/>
      <c r="BZ50" s="337"/>
      <c r="CA50" s="337"/>
      <c r="CB50" s="337"/>
      <c r="CC50" s="337"/>
      <c r="CD50" s="337"/>
      <c r="CE50" s="337"/>
      <c r="CF50" s="337"/>
      <c r="CG50" s="337"/>
      <c r="CH50" s="337"/>
      <c r="CI50" s="337"/>
      <c r="CJ50" s="337"/>
      <c r="CK50" s="337"/>
      <c r="CL50" s="337"/>
      <c r="CM50" s="337"/>
      <c r="CN50" s="337"/>
      <c r="CO50" s="337"/>
      <c r="CP50" s="337"/>
      <c r="CQ50" s="337"/>
      <c r="CR50" s="337"/>
      <c r="CS50" s="337"/>
      <c r="CT50" s="337"/>
      <c r="CU50" s="337"/>
      <c r="CV50" s="337"/>
      <c r="CW50" s="337"/>
      <c r="CX50" s="337"/>
      <c r="CY50" s="337"/>
      <c r="CZ50" s="337"/>
      <c r="DA50" s="337"/>
      <c r="DB50" s="337"/>
      <c r="DC50" s="337"/>
      <c r="DD50" s="337"/>
      <c r="DE50" s="337"/>
      <c r="DF50" s="337"/>
      <c r="DG50" s="337"/>
      <c r="DH50" s="337"/>
      <c r="DI50" s="337"/>
      <c r="DJ50" s="337"/>
      <c r="DK50" s="337"/>
      <c r="DL50" s="337"/>
      <c r="DM50" s="337"/>
      <c r="DN50" s="337"/>
      <c r="DO50" s="337"/>
      <c r="DP50" s="337"/>
      <c r="DQ50" s="337"/>
      <c r="DR50" s="337"/>
      <c r="DS50" s="337"/>
      <c r="DT50" s="337"/>
      <c r="DU50" s="337"/>
      <c r="DV50" s="337"/>
      <c r="DW50" s="337"/>
      <c r="DX50" s="337"/>
      <c r="DY50" s="337"/>
      <c r="DZ50" s="337"/>
      <c r="EA50" s="337"/>
      <c r="EB50" s="337"/>
      <c r="EC50" s="337"/>
      <c r="ED50" s="337"/>
      <c r="EE50" s="337"/>
      <c r="EF50" s="337"/>
      <c r="EG50" s="337"/>
      <c r="EH50" s="337"/>
      <c r="EI50" s="337"/>
      <c r="EJ50" s="337"/>
      <c r="EK50" s="337"/>
      <c r="EL50" s="337"/>
      <c r="EM50" s="337"/>
      <c r="EN50" s="337"/>
      <c r="EO50" s="337"/>
      <c r="EP50" s="337"/>
      <c r="EQ50" s="337"/>
      <c r="ER50" s="337"/>
      <c r="ES50" s="337"/>
      <c r="ET50" s="337"/>
      <c r="EU50" s="337"/>
      <c r="EV50" s="337"/>
      <c r="EW50" s="337"/>
      <c r="EX50" s="337"/>
      <c r="EY50" s="337"/>
      <c r="EZ50" s="337"/>
      <c r="FA50" s="337"/>
      <c r="FB50" s="337"/>
      <c r="FC50" s="337"/>
      <c r="FD50" s="337"/>
      <c r="FE50" s="337"/>
      <c r="FF50" s="337"/>
      <c r="FG50" s="337"/>
      <c r="FH50" s="337"/>
      <c r="FI50" s="337"/>
      <c r="FJ50" s="337"/>
      <c r="FK50" s="337"/>
      <c r="FL50" s="337"/>
      <c r="FM50" s="337"/>
      <c r="FN50" s="337"/>
      <c r="FO50" s="337"/>
      <c r="FP50" s="337"/>
      <c r="FQ50" s="337"/>
      <c r="FR50" s="337"/>
      <c r="FS50" s="337"/>
      <c r="FT50" s="337"/>
      <c r="FU50" s="337"/>
      <c r="FV50" s="337"/>
      <c r="FW50" s="337"/>
      <c r="FX50" s="337"/>
      <c r="FY50" s="337"/>
    </row>
    <row r="51" spans="1:181" s="338" customFormat="1" ht="15" customHeight="1">
      <c r="A51" s="96"/>
      <c r="B51" s="90"/>
      <c r="C51" s="458"/>
      <c r="D51" s="87"/>
      <c r="E51" s="87"/>
      <c r="F51" s="458"/>
      <c r="G51" s="87"/>
      <c r="H51" s="87"/>
      <c r="I51" s="458"/>
      <c r="J51" s="119"/>
      <c r="K51" s="119"/>
      <c r="L51" s="86"/>
      <c r="M51" s="120"/>
      <c r="N51" s="118"/>
      <c r="O51" s="458"/>
      <c r="P51" s="455"/>
      <c r="Q51" s="455"/>
      <c r="R51" s="455"/>
      <c r="S51" s="455"/>
      <c r="T51" s="455"/>
      <c r="U51" s="455"/>
      <c r="V51" s="490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337"/>
      <c r="BG51" s="337"/>
      <c r="BH51" s="337"/>
      <c r="BI51" s="337"/>
      <c r="BJ51" s="337"/>
      <c r="BK51" s="337"/>
      <c r="BL51" s="337"/>
      <c r="BM51" s="337"/>
      <c r="BN51" s="337"/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7"/>
      <c r="DF51" s="337"/>
      <c r="DG51" s="337"/>
      <c r="DH51" s="337"/>
      <c r="DI51" s="337"/>
      <c r="DJ51" s="337"/>
      <c r="DK51" s="337"/>
      <c r="DL51" s="337"/>
      <c r="DM51" s="337"/>
      <c r="DN51" s="337"/>
      <c r="DO51" s="337"/>
      <c r="DP51" s="337"/>
      <c r="DQ51" s="337"/>
      <c r="DR51" s="337"/>
      <c r="DS51" s="337"/>
      <c r="DT51" s="337"/>
      <c r="DU51" s="337"/>
      <c r="DV51" s="337"/>
      <c r="DW51" s="337"/>
      <c r="DX51" s="337"/>
      <c r="DY51" s="337"/>
      <c r="DZ51" s="337"/>
      <c r="EA51" s="337"/>
      <c r="EB51" s="337"/>
      <c r="EC51" s="337"/>
      <c r="ED51" s="337"/>
      <c r="EE51" s="337"/>
      <c r="EF51" s="337"/>
      <c r="EG51" s="337"/>
      <c r="EH51" s="337"/>
      <c r="EI51" s="337"/>
      <c r="EJ51" s="337"/>
      <c r="EK51" s="337"/>
      <c r="EL51" s="337"/>
      <c r="EM51" s="337"/>
      <c r="EN51" s="337"/>
      <c r="EO51" s="337"/>
      <c r="EP51" s="337"/>
      <c r="EQ51" s="337"/>
      <c r="ER51" s="337"/>
      <c r="ES51" s="337"/>
      <c r="ET51" s="337"/>
      <c r="EU51" s="337"/>
      <c r="EV51" s="337"/>
      <c r="EW51" s="337"/>
      <c r="EX51" s="337"/>
      <c r="EY51" s="337"/>
      <c r="EZ51" s="337"/>
      <c r="FA51" s="337"/>
      <c r="FB51" s="337"/>
      <c r="FC51" s="337"/>
      <c r="FD51" s="337"/>
      <c r="FE51" s="337"/>
      <c r="FF51" s="337"/>
      <c r="FG51" s="337"/>
      <c r="FH51" s="337"/>
      <c r="FI51" s="337"/>
      <c r="FJ51" s="337"/>
      <c r="FK51" s="337"/>
      <c r="FL51" s="337"/>
      <c r="FM51" s="337"/>
      <c r="FN51" s="337"/>
      <c r="FO51" s="337"/>
      <c r="FP51" s="337"/>
      <c r="FQ51" s="337"/>
      <c r="FR51" s="337"/>
      <c r="FS51" s="337"/>
      <c r="FT51" s="337"/>
      <c r="FU51" s="337"/>
      <c r="FV51" s="337"/>
      <c r="FW51" s="337"/>
      <c r="FX51" s="337"/>
      <c r="FY51" s="337"/>
    </row>
    <row r="52" spans="1:181" s="338" customFormat="1" ht="15" customHeight="1">
      <c r="A52" s="641" t="s">
        <v>115</v>
      </c>
      <c r="B52" s="642"/>
      <c r="C52" s="405">
        <f aca="true" t="shared" si="20" ref="C52:K52">SUM(C53)</f>
        <v>1208</v>
      </c>
      <c r="D52" s="405">
        <f t="shared" si="20"/>
        <v>586</v>
      </c>
      <c r="E52" s="405">
        <f t="shared" si="20"/>
        <v>622</v>
      </c>
      <c r="F52" s="405">
        <f t="shared" si="20"/>
        <v>516</v>
      </c>
      <c r="G52" s="405">
        <f t="shared" si="20"/>
        <v>232</v>
      </c>
      <c r="H52" s="405">
        <f t="shared" si="20"/>
        <v>284</v>
      </c>
      <c r="I52" s="405">
        <f t="shared" si="20"/>
        <v>388</v>
      </c>
      <c r="J52" s="405">
        <f t="shared" si="20"/>
        <v>191</v>
      </c>
      <c r="K52" s="405">
        <f t="shared" si="20"/>
        <v>197</v>
      </c>
      <c r="L52" s="86"/>
      <c r="M52" s="651" t="s">
        <v>115</v>
      </c>
      <c r="N52" s="652"/>
      <c r="O52" s="405">
        <f aca="true" t="shared" si="21" ref="O52:V52">SUM(O53)</f>
        <v>273</v>
      </c>
      <c r="P52" s="405">
        <f t="shared" si="21"/>
        <v>70</v>
      </c>
      <c r="Q52" s="405">
        <f t="shared" si="21"/>
        <v>187</v>
      </c>
      <c r="R52" s="405">
        <f t="shared" si="21"/>
        <v>16</v>
      </c>
      <c r="S52" s="405">
        <f t="shared" si="21"/>
        <v>233</v>
      </c>
      <c r="T52" s="405">
        <f t="shared" si="21"/>
        <v>6</v>
      </c>
      <c r="U52" s="405">
        <f t="shared" si="21"/>
        <v>162</v>
      </c>
      <c r="V52" s="405">
        <f t="shared" si="21"/>
        <v>137</v>
      </c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7"/>
      <c r="CO52" s="337"/>
      <c r="CP52" s="337"/>
      <c r="CQ52" s="337"/>
      <c r="CR52" s="337"/>
      <c r="CS52" s="337"/>
      <c r="CT52" s="337"/>
      <c r="CU52" s="337"/>
      <c r="CV52" s="337"/>
      <c r="CW52" s="337"/>
      <c r="CX52" s="337"/>
      <c r="CY52" s="337"/>
      <c r="CZ52" s="337"/>
      <c r="DA52" s="337"/>
      <c r="DB52" s="337"/>
      <c r="DC52" s="337"/>
      <c r="DD52" s="337"/>
      <c r="DE52" s="337"/>
      <c r="DF52" s="337"/>
      <c r="DG52" s="337"/>
      <c r="DH52" s="337"/>
      <c r="DI52" s="337"/>
      <c r="DJ52" s="337"/>
      <c r="DK52" s="337"/>
      <c r="DL52" s="337"/>
      <c r="DM52" s="337"/>
      <c r="DN52" s="337"/>
      <c r="DO52" s="337"/>
      <c r="DP52" s="337"/>
      <c r="DQ52" s="337"/>
      <c r="DR52" s="337"/>
      <c r="DS52" s="337"/>
      <c r="DT52" s="337"/>
      <c r="DU52" s="337"/>
      <c r="DV52" s="337"/>
      <c r="DW52" s="337"/>
      <c r="DX52" s="337"/>
      <c r="DY52" s="337"/>
      <c r="DZ52" s="337"/>
      <c r="EA52" s="337"/>
      <c r="EB52" s="337"/>
      <c r="EC52" s="337"/>
      <c r="ED52" s="337"/>
      <c r="EE52" s="337"/>
      <c r="EF52" s="337"/>
      <c r="EG52" s="337"/>
      <c r="EH52" s="337"/>
      <c r="EI52" s="337"/>
      <c r="EJ52" s="337"/>
      <c r="EK52" s="337"/>
      <c r="EL52" s="337"/>
      <c r="EM52" s="337"/>
      <c r="EN52" s="337"/>
      <c r="EO52" s="337"/>
      <c r="EP52" s="337"/>
      <c r="EQ52" s="337"/>
      <c r="ER52" s="337"/>
      <c r="ES52" s="337"/>
      <c r="ET52" s="337"/>
      <c r="EU52" s="337"/>
      <c r="EV52" s="337"/>
      <c r="EW52" s="337"/>
      <c r="EX52" s="337"/>
      <c r="EY52" s="337"/>
      <c r="EZ52" s="337"/>
      <c r="FA52" s="337"/>
      <c r="FB52" s="337"/>
      <c r="FC52" s="337"/>
      <c r="FD52" s="337"/>
      <c r="FE52" s="337"/>
      <c r="FF52" s="337"/>
      <c r="FG52" s="337"/>
      <c r="FH52" s="337"/>
      <c r="FI52" s="337"/>
      <c r="FJ52" s="337"/>
      <c r="FK52" s="337"/>
      <c r="FL52" s="337"/>
      <c r="FM52" s="337"/>
      <c r="FN52" s="337"/>
      <c r="FO52" s="337"/>
      <c r="FP52" s="337"/>
      <c r="FQ52" s="337"/>
      <c r="FR52" s="337"/>
      <c r="FS52" s="337"/>
      <c r="FT52" s="337"/>
      <c r="FU52" s="337"/>
      <c r="FV52" s="337"/>
      <c r="FW52" s="337"/>
      <c r="FX52" s="337"/>
      <c r="FY52" s="337"/>
    </row>
    <row r="53" spans="1:183" ht="15" customHeight="1">
      <c r="A53" s="121"/>
      <c r="B53" s="122" t="s">
        <v>116</v>
      </c>
      <c r="C53" s="484">
        <f>SUM(D53:E53)</f>
        <v>1208</v>
      </c>
      <c r="D53" s="485">
        <v>586</v>
      </c>
      <c r="E53" s="485">
        <v>622</v>
      </c>
      <c r="F53" s="486">
        <f>SUM(G53:H53)</f>
        <v>516</v>
      </c>
      <c r="G53" s="485">
        <v>232</v>
      </c>
      <c r="H53" s="485">
        <v>284</v>
      </c>
      <c r="I53" s="486">
        <f>SUM(J53:K53)</f>
        <v>388</v>
      </c>
      <c r="J53" s="487">
        <v>191</v>
      </c>
      <c r="K53" s="487">
        <v>197</v>
      </c>
      <c r="M53" s="123"/>
      <c r="N53" s="124" t="s">
        <v>116</v>
      </c>
      <c r="O53" s="491">
        <f>SUM(P53:R53)</f>
        <v>273</v>
      </c>
      <c r="P53" s="484">
        <v>70</v>
      </c>
      <c r="Q53" s="484">
        <v>187</v>
      </c>
      <c r="R53" s="484">
        <v>16</v>
      </c>
      <c r="S53" s="484">
        <v>233</v>
      </c>
      <c r="T53" s="484">
        <v>6</v>
      </c>
      <c r="U53" s="484">
        <v>162</v>
      </c>
      <c r="V53" s="492">
        <v>137</v>
      </c>
      <c r="FZ53" s="343"/>
      <c r="GA53" s="343"/>
    </row>
    <row r="54" spans="1:183" s="88" customFormat="1" ht="15" customHeight="1">
      <c r="A54" s="337"/>
      <c r="B54" s="345" t="s">
        <v>407</v>
      </c>
      <c r="C54" s="649" t="s">
        <v>502</v>
      </c>
      <c r="D54" s="649"/>
      <c r="E54" s="649"/>
      <c r="F54" s="649"/>
      <c r="G54" s="649"/>
      <c r="H54" s="649"/>
      <c r="I54" s="649"/>
      <c r="J54" s="649"/>
      <c r="K54" s="649"/>
      <c r="L54" s="649"/>
      <c r="M54" s="109" t="s">
        <v>118</v>
      </c>
      <c r="N54" s="109"/>
      <c r="O54" s="109"/>
      <c r="P54" s="126"/>
      <c r="Q54" s="126"/>
      <c r="R54" s="126"/>
      <c r="S54" s="126"/>
      <c r="T54" s="126"/>
      <c r="U54" s="126"/>
      <c r="V54" s="127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</row>
    <row r="55" spans="1:183" s="88" customFormat="1" ht="15" customHeight="1">
      <c r="A55" s="86"/>
      <c r="B55" s="86"/>
      <c r="C55" s="649"/>
      <c r="D55" s="649"/>
      <c r="E55" s="649"/>
      <c r="F55" s="649"/>
      <c r="G55" s="649"/>
      <c r="H55" s="649"/>
      <c r="I55" s="649"/>
      <c r="J55" s="649"/>
      <c r="K55" s="649"/>
      <c r="L55" s="649"/>
      <c r="M55" s="109"/>
      <c r="N55" s="109"/>
      <c r="O55" s="109"/>
      <c r="P55" s="128"/>
      <c r="Q55" s="128"/>
      <c r="R55" s="128"/>
      <c r="S55" s="128"/>
      <c r="T55" s="128"/>
      <c r="U55" s="128"/>
      <c r="V55" s="127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</row>
    <row r="56" spans="1:183" s="88" customFormat="1" ht="15" customHeight="1">
      <c r="A56" s="86"/>
      <c r="B56" s="89" t="s">
        <v>408</v>
      </c>
      <c r="C56" s="649" t="s">
        <v>503</v>
      </c>
      <c r="D56" s="649"/>
      <c r="E56" s="649"/>
      <c r="F56" s="649"/>
      <c r="G56" s="649"/>
      <c r="H56" s="649"/>
      <c r="I56" s="649"/>
      <c r="J56" s="649"/>
      <c r="K56" s="649"/>
      <c r="L56" s="649"/>
      <c r="M56" s="109"/>
      <c r="N56" s="109"/>
      <c r="O56" s="111"/>
      <c r="P56" s="128"/>
      <c r="Q56" s="128"/>
      <c r="R56" s="128"/>
      <c r="S56" s="128"/>
      <c r="T56" s="128"/>
      <c r="U56" s="128"/>
      <c r="V56" s="127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</row>
    <row r="57" spans="1:183" s="88" customFormat="1" ht="15" customHeight="1">
      <c r="A57" s="86"/>
      <c r="B57" s="86"/>
      <c r="C57" s="649"/>
      <c r="D57" s="649"/>
      <c r="E57" s="649"/>
      <c r="F57" s="649"/>
      <c r="G57" s="649"/>
      <c r="H57" s="649"/>
      <c r="I57" s="649"/>
      <c r="J57" s="649"/>
      <c r="K57" s="649"/>
      <c r="L57" s="649"/>
      <c r="M57" s="125"/>
      <c r="N57" s="109"/>
      <c r="O57" s="111"/>
      <c r="P57" s="128"/>
      <c r="Q57" s="128"/>
      <c r="R57" s="128"/>
      <c r="S57" s="128"/>
      <c r="T57" s="128"/>
      <c r="U57" s="128"/>
      <c r="V57" s="127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</row>
    <row r="58" spans="1:183" s="88" customFormat="1" ht="15" customHeight="1">
      <c r="A58" s="86"/>
      <c r="B58" s="89" t="s">
        <v>409</v>
      </c>
      <c r="C58" s="649" t="s">
        <v>504</v>
      </c>
      <c r="D58" s="649"/>
      <c r="E58" s="649"/>
      <c r="F58" s="649"/>
      <c r="G58" s="649"/>
      <c r="H58" s="649"/>
      <c r="I58" s="649"/>
      <c r="J58" s="649"/>
      <c r="K58" s="649"/>
      <c r="L58" s="649"/>
      <c r="M58" s="125"/>
      <c r="N58" s="109"/>
      <c r="O58" s="111"/>
      <c r="P58" s="128"/>
      <c r="Q58" s="128"/>
      <c r="R58" s="128"/>
      <c r="S58" s="128"/>
      <c r="T58" s="129"/>
      <c r="U58" s="128"/>
      <c r="V58" s="127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</row>
    <row r="59" spans="1:183" s="88" customFormat="1" ht="15" customHeight="1">
      <c r="A59" s="86"/>
      <c r="B59" s="86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125"/>
      <c r="N59" s="109"/>
      <c r="O59" s="111"/>
      <c r="P59" s="130"/>
      <c r="Q59" s="130"/>
      <c r="R59" s="130"/>
      <c r="S59" s="130"/>
      <c r="T59" s="130"/>
      <c r="U59" s="130"/>
      <c r="V59" s="127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</row>
    <row r="60" spans="1:183" s="88" customFormat="1" ht="15" customHeight="1">
      <c r="A60" s="131" t="s">
        <v>410</v>
      </c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25"/>
      <c r="N60" s="109"/>
      <c r="O60" s="111"/>
      <c r="P60" s="126"/>
      <c r="Q60" s="126"/>
      <c r="R60" s="126"/>
      <c r="S60" s="126"/>
      <c r="T60" s="126"/>
      <c r="U60" s="126"/>
      <c r="V60" s="127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</row>
    <row r="61" spans="1:183" s="88" customFormat="1" ht="1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125"/>
      <c r="N61" s="109"/>
      <c r="O61" s="111"/>
      <c r="P61" s="128"/>
      <c r="Q61" s="128"/>
      <c r="R61" s="128"/>
      <c r="S61" s="128"/>
      <c r="T61" s="128"/>
      <c r="U61" s="128"/>
      <c r="V61" s="127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</row>
    <row r="62" spans="1:183" s="88" customFormat="1" ht="1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125"/>
      <c r="N62" s="109"/>
      <c r="O62" s="111"/>
      <c r="P62" s="109"/>
      <c r="Q62" s="109"/>
      <c r="R62" s="109"/>
      <c r="S62" s="109"/>
      <c r="T62" s="109"/>
      <c r="U62" s="109"/>
      <c r="V62" s="127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</row>
    <row r="63" spans="1:183" s="88" customFormat="1" ht="1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109"/>
      <c r="N63" s="109"/>
      <c r="O63" s="111"/>
      <c r="P63" s="109"/>
      <c r="Q63" s="109"/>
      <c r="R63" s="109"/>
      <c r="S63" s="109"/>
      <c r="T63" s="109"/>
      <c r="U63" s="109"/>
      <c r="V63" s="127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</row>
    <row r="64" spans="1:183" s="88" customFormat="1" ht="1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111"/>
      <c r="N64" s="111"/>
      <c r="O64" s="111"/>
      <c r="P64" s="111"/>
      <c r="Q64" s="111"/>
      <c r="R64" s="111"/>
      <c r="S64" s="111"/>
      <c r="T64" s="111"/>
      <c r="U64" s="111"/>
      <c r="V64" s="127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</row>
    <row r="65" spans="1:183" s="88" customFormat="1" ht="1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111"/>
      <c r="N65" s="111"/>
      <c r="O65" s="111"/>
      <c r="P65" s="111"/>
      <c r="Q65" s="111"/>
      <c r="R65" s="111"/>
      <c r="S65" s="111"/>
      <c r="T65" s="111"/>
      <c r="U65" s="111"/>
      <c r="V65" s="127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</row>
    <row r="66" spans="1:183" s="88" customFormat="1" ht="15" customHeight="1">
      <c r="A66" s="86"/>
      <c r="B66" s="131"/>
      <c r="C66" s="131"/>
      <c r="D66" s="131"/>
      <c r="E66" s="131"/>
      <c r="F66" s="134"/>
      <c r="G66" s="134"/>
      <c r="H66" s="134"/>
      <c r="I66" s="134"/>
      <c r="J66" s="134"/>
      <c r="K66" s="134"/>
      <c r="L66" s="134"/>
      <c r="M66" s="111"/>
      <c r="N66" s="111"/>
      <c r="O66" s="111"/>
      <c r="P66" s="111"/>
      <c r="Q66" s="111"/>
      <c r="R66" s="111"/>
      <c r="S66" s="111"/>
      <c r="T66" s="111"/>
      <c r="U66" s="111"/>
      <c r="V66" s="127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</row>
    <row r="67" spans="1:183" s="338" customFormat="1" ht="1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337"/>
      <c r="M67" s="342"/>
      <c r="N67" s="342"/>
      <c r="O67" s="342"/>
      <c r="P67" s="342"/>
      <c r="Q67" s="342"/>
      <c r="R67" s="342"/>
      <c r="S67" s="342"/>
      <c r="T67" s="342"/>
      <c r="U67" s="342"/>
      <c r="V67" s="352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  <c r="BC67" s="337"/>
      <c r="BD67" s="337"/>
      <c r="BE67" s="337"/>
      <c r="BF67" s="337"/>
      <c r="BG67" s="337"/>
      <c r="BH67" s="337"/>
      <c r="BI67" s="337"/>
      <c r="BJ67" s="337"/>
      <c r="BK67" s="337"/>
      <c r="BL67" s="337"/>
      <c r="BM67" s="337"/>
      <c r="BN67" s="337"/>
      <c r="BO67" s="337"/>
      <c r="BP67" s="337"/>
      <c r="BQ67" s="337"/>
      <c r="BR67" s="337"/>
      <c r="BS67" s="337"/>
      <c r="BT67" s="337"/>
      <c r="BU67" s="337"/>
      <c r="BV67" s="337"/>
      <c r="BW67" s="337"/>
      <c r="BX67" s="337"/>
      <c r="BY67" s="337"/>
      <c r="BZ67" s="337"/>
      <c r="CA67" s="337"/>
      <c r="CB67" s="337"/>
      <c r="CC67" s="337"/>
      <c r="CD67" s="337"/>
      <c r="CE67" s="337"/>
      <c r="CF67" s="337"/>
      <c r="CG67" s="337"/>
      <c r="CH67" s="337"/>
      <c r="CI67" s="337"/>
      <c r="CJ67" s="337"/>
      <c r="CK67" s="337"/>
      <c r="CL67" s="337"/>
      <c r="CM67" s="337"/>
      <c r="CN67" s="337"/>
      <c r="CO67" s="337"/>
      <c r="CP67" s="337"/>
      <c r="CQ67" s="337"/>
      <c r="CR67" s="337"/>
      <c r="CS67" s="337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7"/>
      <c r="DQ67" s="337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7"/>
      <c r="EO67" s="337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  <c r="FD67" s="337"/>
      <c r="FE67" s="337"/>
      <c r="FF67" s="337"/>
      <c r="FG67" s="337"/>
      <c r="FH67" s="337"/>
      <c r="FI67" s="337"/>
      <c r="FJ67" s="337"/>
      <c r="FK67" s="337"/>
      <c r="FL67" s="337"/>
      <c r="FM67" s="337"/>
      <c r="FN67" s="337"/>
      <c r="FO67" s="337"/>
      <c r="FP67" s="337"/>
      <c r="FQ67" s="337"/>
      <c r="FR67" s="337"/>
      <c r="FS67" s="337"/>
      <c r="FT67" s="337"/>
      <c r="FU67" s="337"/>
      <c r="FV67" s="337"/>
      <c r="FW67" s="337"/>
      <c r="FX67" s="337"/>
      <c r="FY67" s="337"/>
      <c r="FZ67" s="337"/>
      <c r="GA67" s="337"/>
    </row>
    <row r="68" spans="13:183" s="338" customFormat="1" ht="15" customHeight="1"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  <c r="BB68" s="337"/>
      <c r="BC68" s="337"/>
      <c r="BD68" s="337"/>
      <c r="BE68" s="337"/>
      <c r="BF68" s="337"/>
      <c r="BG68" s="337"/>
      <c r="BH68" s="337"/>
      <c r="BI68" s="337"/>
      <c r="BJ68" s="337"/>
      <c r="BK68" s="337"/>
      <c r="BL68" s="337"/>
      <c r="BM68" s="337"/>
      <c r="BN68" s="337"/>
      <c r="BO68" s="337"/>
      <c r="BP68" s="337"/>
      <c r="BQ68" s="337"/>
      <c r="BR68" s="337"/>
      <c r="BS68" s="337"/>
      <c r="BT68" s="337"/>
      <c r="BU68" s="337"/>
      <c r="BV68" s="337"/>
      <c r="BW68" s="337"/>
      <c r="BX68" s="337"/>
      <c r="BY68" s="337"/>
      <c r="BZ68" s="337"/>
      <c r="CA68" s="337"/>
      <c r="CB68" s="337"/>
      <c r="CC68" s="337"/>
      <c r="CD68" s="337"/>
      <c r="CE68" s="337"/>
      <c r="CF68" s="337"/>
      <c r="CG68" s="337"/>
      <c r="CH68" s="337"/>
      <c r="CI68" s="337"/>
      <c r="CJ68" s="337"/>
      <c r="CK68" s="337"/>
      <c r="CL68" s="337"/>
      <c r="CM68" s="337"/>
      <c r="CN68" s="337"/>
      <c r="CO68" s="337"/>
      <c r="CP68" s="337"/>
      <c r="CQ68" s="337"/>
      <c r="CR68" s="337"/>
      <c r="CS68" s="337"/>
      <c r="CT68" s="337"/>
      <c r="CU68" s="337"/>
      <c r="CV68" s="337"/>
      <c r="CW68" s="337"/>
      <c r="CX68" s="337"/>
      <c r="CY68" s="337"/>
      <c r="CZ68" s="337"/>
      <c r="DA68" s="337"/>
      <c r="DB68" s="337"/>
      <c r="DC68" s="337"/>
      <c r="DD68" s="337"/>
      <c r="DE68" s="337"/>
      <c r="DF68" s="337"/>
      <c r="DG68" s="337"/>
      <c r="DH68" s="337"/>
      <c r="DI68" s="337"/>
      <c r="DJ68" s="337"/>
      <c r="DK68" s="337"/>
      <c r="DL68" s="337"/>
      <c r="DM68" s="337"/>
      <c r="DN68" s="337"/>
      <c r="DO68" s="337"/>
      <c r="DP68" s="337"/>
      <c r="DQ68" s="337"/>
      <c r="DR68" s="337"/>
      <c r="DS68" s="337"/>
      <c r="DT68" s="337"/>
      <c r="DU68" s="337"/>
      <c r="DV68" s="337"/>
      <c r="DW68" s="337"/>
      <c r="DX68" s="337"/>
      <c r="DY68" s="337"/>
      <c r="DZ68" s="337"/>
      <c r="EA68" s="337"/>
      <c r="EB68" s="337"/>
      <c r="EC68" s="337"/>
      <c r="ED68" s="337"/>
      <c r="EE68" s="337"/>
      <c r="EF68" s="337"/>
      <c r="EG68" s="337"/>
      <c r="EH68" s="337"/>
      <c r="EI68" s="337"/>
      <c r="EJ68" s="337"/>
      <c r="EK68" s="337"/>
      <c r="EL68" s="337"/>
      <c r="EM68" s="337"/>
      <c r="EN68" s="337"/>
      <c r="EO68" s="337"/>
      <c r="EP68" s="337"/>
      <c r="EQ68" s="337"/>
      <c r="ER68" s="337"/>
      <c r="ES68" s="337"/>
      <c r="ET68" s="337"/>
      <c r="EU68" s="337"/>
      <c r="EV68" s="337"/>
      <c r="EW68" s="337"/>
      <c r="EX68" s="337"/>
      <c r="EY68" s="337"/>
      <c r="EZ68" s="337"/>
      <c r="FA68" s="337"/>
      <c r="FB68" s="337"/>
      <c r="FC68" s="337"/>
      <c r="FD68" s="337"/>
      <c r="FE68" s="337"/>
      <c r="FF68" s="337"/>
      <c r="FG68" s="337"/>
      <c r="FH68" s="337"/>
      <c r="FI68" s="337"/>
      <c r="FJ68" s="337"/>
      <c r="FK68" s="337"/>
      <c r="FL68" s="337"/>
      <c r="FM68" s="337"/>
      <c r="FN68" s="337"/>
      <c r="FO68" s="337"/>
      <c r="FP68" s="337"/>
      <c r="FQ68" s="337"/>
      <c r="FR68" s="337"/>
      <c r="FS68" s="337"/>
      <c r="FT68" s="337"/>
      <c r="FU68" s="337"/>
      <c r="FV68" s="337"/>
      <c r="FW68" s="337"/>
      <c r="FX68" s="337"/>
      <c r="FY68" s="337"/>
      <c r="FZ68" s="337"/>
      <c r="GA68" s="337"/>
    </row>
    <row r="69" spans="13:183" s="338" customFormat="1" ht="15" customHeight="1"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337"/>
      <c r="BC69" s="337"/>
      <c r="BD69" s="337"/>
      <c r="BE69" s="337"/>
      <c r="BF69" s="337"/>
      <c r="BG69" s="337"/>
      <c r="BH69" s="337"/>
      <c r="BI69" s="337"/>
      <c r="BJ69" s="337"/>
      <c r="BK69" s="337"/>
      <c r="BL69" s="337"/>
      <c r="BM69" s="337"/>
      <c r="BN69" s="337"/>
      <c r="BO69" s="337"/>
      <c r="BP69" s="337"/>
      <c r="BQ69" s="337"/>
      <c r="BR69" s="337"/>
      <c r="BS69" s="337"/>
      <c r="BT69" s="337"/>
      <c r="BU69" s="337"/>
      <c r="BV69" s="337"/>
      <c r="BW69" s="337"/>
      <c r="BX69" s="337"/>
      <c r="BY69" s="337"/>
      <c r="BZ69" s="337"/>
      <c r="CA69" s="337"/>
      <c r="CB69" s="337"/>
      <c r="CC69" s="337"/>
      <c r="CD69" s="337"/>
      <c r="CE69" s="337"/>
      <c r="CF69" s="337"/>
      <c r="CG69" s="337"/>
      <c r="CH69" s="337"/>
      <c r="CI69" s="337"/>
      <c r="CJ69" s="337"/>
      <c r="CK69" s="337"/>
      <c r="CL69" s="337"/>
      <c r="CM69" s="337"/>
      <c r="CN69" s="337"/>
      <c r="CO69" s="337"/>
      <c r="CP69" s="337"/>
      <c r="CQ69" s="337"/>
      <c r="CR69" s="337"/>
      <c r="CS69" s="337"/>
      <c r="CT69" s="337"/>
      <c r="CU69" s="337"/>
      <c r="CV69" s="337"/>
      <c r="CW69" s="337"/>
      <c r="CX69" s="337"/>
      <c r="CY69" s="337"/>
      <c r="CZ69" s="337"/>
      <c r="DA69" s="337"/>
      <c r="DB69" s="337"/>
      <c r="DC69" s="337"/>
      <c r="DD69" s="337"/>
      <c r="DE69" s="337"/>
      <c r="DF69" s="337"/>
      <c r="DG69" s="337"/>
      <c r="DH69" s="337"/>
      <c r="DI69" s="337"/>
      <c r="DJ69" s="337"/>
      <c r="DK69" s="337"/>
      <c r="DL69" s="337"/>
      <c r="DM69" s="337"/>
      <c r="DN69" s="337"/>
      <c r="DO69" s="337"/>
      <c r="DP69" s="337"/>
      <c r="DQ69" s="337"/>
      <c r="DR69" s="337"/>
      <c r="DS69" s="337"/>
      <c r="DT69" s="337"/>
      <c r="DU69" s="337"/>
      <c r="DV69" s="337"/>
      <c r="DW69" s="337"/>
      <c r="DX69" s="337"/>
      <c r="DY69" s="337"/>
      <c r="DZ69" s="337"/>
      <c r="EA69" s="337"/>
      <c r="EB69" s="337"/>
      <c r="EC69" s="337"/>
      <c r="ED69" s="337"/>
      <c r="EE69" s="337"/>
      <c r="EF69" s="337"/>
      <c r="EG69" s="337"/>
      <c r="EH69" s="337"/>
      <c r="EI69" s="337"/>
      <c r="EJ69" s="337"/>
      <c r="EK69" s="337"/>
      <c r="EL69" s="337"/>
      <c r="EM69" s="337"/>
      <c r="EN69" s="337"/>
      <c r="EO69" s="337"/>
      <c r="EP69" s="337"/>
      <c r="EQ69" s="337"/>
      <c r="ER69" s="337"/>
      <c r="ES69" s="337"/>
      <c r="ET69" s="337"/>
      <c r="EU69" s="337"/>
      <c r="EV69" s="337"/>
      <c r="EW69" s="337"/>
      <c r="EX69" s="337"/>
      <c r="EY69" s="337"/>
      <c r="EZ69" s="337"/>
      <c r="FA69" s="337"/>
      <c r="FB69" s="337"/>
      <c r="FC69" s="337"/>
      <c r="FD69" s="337"/>
      <c r="FE69" s="337"/>
      <c r="FF69" s="337"/>
      <c r="FG69" s="337"/>
      <c r="FH69" s="337"/>
      <c r="FI69" s="337"/>
      <c r="FJ69" s="337"/>
      <c r="FK69" s="337"/>
      <c r="FL69" s="337"/>
      <c r="FM69" s="337"/>
      <c r="FN69" s="337"/>
      <c r="FO69" s="337"/>
      <c r="FP69" s="337"/>
      <c r="FQ69" s="337"/>
      <c r="FR69" s="337"/>
      <c r="FS69" s="337"/>
      <c r="FT69" s="337"/>
      <c r="FU69" s="337"/>
      <c r="FV69" s="337"/>
      <c r="FW69" s="337"/>
      <c r="FX69" s="337"/>
      <c r="FY69" s="337"/>
      <c r="FZ69" s="337"/>
      <c r="GA69" s="337"/>
    </row>
    <row r="70" ht="15" customHeight="1"/>
  </sheetData>
  <sheetProtection/>
  <mergeCells count="57">
    <mergeCell ref="M16:N16"/>
    <mergeCell ref="M17:N17"/>
    <mergeCell ref="M12:N12"/>
    <mergeCell ref="M13:N13"/>
    <mergeCell ref="M14:N14"/>
    <mergeCell ref="M15:N15"/>
    <mergeCell ref="P7:P8"/>
    <mergeCell ref="M9:N9"/>
    <mergeCell ref="M11:N11"/>
    <mergeCell ref="F7:F8"/>
    <mergeCell ref="G7:G8"/>
    <mergeCell ref="H7:H8"/>
    <mergeCell ref="I7:K7"/>
    <mergeCell ref="A11:B11"/>
    <mergeCell ref="A16:B16"/>
    <mergeCell ref="A17:B17"/>
    <mergeCell ref="A18:B18"/>
    <mergeCell ref="A13:B13"/>
    <mergeCell ref="A14:B14"/>
    <mergeCell ref="A15:B15"/>
    <mergeCell ref="A9:B9"/>
    <mergeCell ref="A5:B8"/>
    <mergeCell ref="C5:K5"/>
    <mergeCell ref="M5:N8"/>
    <mergeCell ref="C6:C8"/>
    <mergeCell ref="D6:D8"/>
    <mergeCell ref="E6:E8"/>
    <mergeCell ref="F6:K6"/>
    <mergeCell ref="M19:N19"/>
    <mergeCell ref="M20:N20"/>
    <mergeCell ref="V5:V8"/>
    <mergeCell ref="Q7:Q8"/>
    <mergeCell ref="R7:R8"/>
    <mergeCell ref="O5:R6"/>
    <mergeCell ref="S5:S8"/>
    <mergeCell ref="T5:T8"/>
    <mergeCell ref="U5:U8"/>
    <mergeCell ref="O7:O8"/>
    <mergeCell ref="C58:L59"/>
    <mergeCell ref="M2:V2"/>
    <mergeCell ref="A2:K2"/>
    <mergeCell ref="A52:B52"/>
    <mergeCell ref="M52:N52"/>
    <mergeCell ref="C54:L55"/>
    <mergeCell ref="C56:L57"/>
    <mergeCell ref="A46:B46"/>
    <mergeCell ref="M46:N46"/>
    <mergeCell ref="M18:N18"/>
    <mergeCell ref="A41:B41"/>
    <mergeCell ref="A35:B35"/>
    <mergeCell ref="A31:B31"/>
    <mergeCell ref="A12:B12"/>
    <mergeCell ref="A25:B25"/>
    <mergeCell ref="A20:B20"/>
    <mergeCell ref="A19:B19"/>
    <mergeCell ref="A28:B28"/>
    <mergeCell ref="A22:B22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4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796875" defaultRowHeight="15"/>
  <cols>
    <col min="1" max="4" width="2.59765625" style="336" customWidth="1"/>
    <col min="5" max="10" width="9.59765625" style="336" customWidth="1"/>
    <col min="11" max="11" width="10.59765625" style="336" customWidth="1"/>
    <col min="12" max="14" width="9.59765625" style="336" customWidth="1"/>
    <col min="15" max="15" width="11.5" style="336" customWidth="1"/>
    <col min="16" max="17" width="9.59765625" style="336" customWidth="1"/>
    <col min="18" max="18" width="9.09765625" style="336" customWidth="1"/>
    <col min="19" max="19" width="10" style="336" customWidth="1"/>
    <col min="20" max="26" width="9.59765625" style="336" customWidth="1"/>
    <col min="27" max="27" width="9" style="336" customWidth="1"/>
    <col min="28" max="28" width="11.09765625" style="336" customWidth="1"/>
    <col min="29" max="16384" width="9" style="336" customWidth="1"/>
  </cols>
  <sheetData>
    <row r="1" spans="1:28" ht="13.5">
      <c r="A1" s="335" t="s">
        <v>135</v>
      </c>
      <c r="AB1" s="336" t="s">
        <v>136</v>
      </c>
    </row>
    <row r="2" spans="1:28" ht="23.25" customHeight="1">
      <c r="A2" s="715" t="s">
        <v>137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6"/>
      <c r="AB2" s="716"/>
    </row>
    <row r="3" spans="1:28" ht="26.25" customHeight="1">
      <c r="A3" s="715"/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6"/>
      <c r="AB3" s="716"/>
    </row>
    <row r="4" ht="13.5" customHeight="1"/>
    <row r="5" spans="1:30" ht="13.5" customHeight="1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724" t="s">
        <v>138</v>
      </c>
      <c r="AB5" s="725"/>
      <c r="AC5" s="407"/>
      <c r="AD5" s="407"/>
    </row>
    <row r="6" spans="1:30" ht="13.5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7"/>
      <c r="Y6" s="407"/>
      <c r="Z6" s="409" t="s">
        <v>139</v>
      </c>
      <c r="AA6" s="410" t="s">
        <v>140</v>
      </c>
      <c r="AB6" s="407"/>
      <c r="AC6" s="407"/>
      <c r="AD6" s="407"/>
    </row>
    <row r="7" spans="1:30" ht="13.5" customHeight="1" thickBot="1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7"/>
      <c r="Y7" s="407"/>
      <c r="Z7" s="411"/>
      <c r="AA7" s="726" t="s">
        <v>379</v>
      </c>
      <c r="AB7" s="727"/>
      <c r="AC7" s="407"/>
      <c r="AD7" s="407"/>
    </row>
    <row r="8" spans="1:30" ht="13.5" customHeight="1">
      <c r="A8" s="722" t="s">
        <v>9</v>
      </c>
      <c r="B8" s="699"/>
      <c r="C8" s="699"/>
      <c r="D8" s="699"/>
      <c r="E8" s="698" t="s">
        <v>141</v>
      </c>
      <c r="F8" s="699"/>
      <c r="G8" s="699"/>
      <c r="H8" s="699"/>
      <c r="I8" s="699"/>
      <c r="J8" s="699"/>
      <c r="K8" s="699"/>
      <c r="L8" s="699"/>
      <c r="M8" s="412"/>
      <c r="N8" s="412"/>
      <c r="O8" s="412"/>
      <c r="P8" s="413"/>
      <c r="Q8" s="413"/>
      <c r="R8" s="412"/>
      <c r="S8" s="412"/>
      <c r="T8" s="412"/>
      <c r="U8" s="412"/>
      <c r="V8" s="412"/>
      <c r="W8" s="412"/>
      <c r="X8" s="414"/>
      <c r="Y8" s="717" t="s">
        <v>142</v>
      </c>
      <c r="Z8" s="699"/>
      <c r="AA8" s="699"/>
      <c r="AB8" s="415"/>
      <c r="AC8" s="407"/>
      <c r="AD8" s="407"/>
    </row>
    <row r="9" spans="1:30" ht="13.5">
      <c r="A9" s="701"/>
      <c r="B9" s="701"/>
      <c r="C9" s="701"/>
      <c r="D9" s="701"/>
      <c r="E9" s="700"/>
      <c r="F9" s="701"/>
      <c r="G9" s="701"/>
      <c r="H9" s="701"/>
      <c r="I9" s="701"/>
      <c r="J9" s="701"/>
      <c r="K9" s="701"/>
      <c r="L9" s="701"/>
      <c r="M9" s="407"/>
      <c r="N9" s="416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700"/>
      <c r="Z9" s="701"/>
      <c r="AA9" s="701"/>
      <c r="AB9" s="417"/>
      <c r="AC9" s="407"/>
      <c r="AD9" s="407"/>
    </row>
    <row r="10" spans="1:30" ht="32.25" customHeight="1">
      <c r="A10" s="701"/>
      <c r="B10" s="701"/>
      <c r="C10" s="701"/>
      <c r="D10" s="701"/>
      <c r="E10" s="702"/>
      <c r="F10" s="703"/>
      <c r="G10" s="703"/>
      <c r="H10" s="703"/>
      <c r="I10" s="703"/>
      <c r="J10" s="703"/>
      <c r="K10" s="703"/>
      <c r="L10" s="703"/>
      <c r="M10" s="708" t="s">
        <v>143</v>
      </c>
      <c r="N10" s="709"/>
      <c r="O10" s="709"/>
      <c r="P10" s="411"/>
      <c r="Q10" s="411"/>
      <c r="R10" s="418"/>
      <c r="S10" s="418"/>
      <c r="T10" s="708" t="s">
        <v>144</v>
      </c>
      <c r="U10" s="709"/>
      <c r="V10" s="709"/>
      <c r="W10" s="710"/>
      <c r="X10" s="711"/>
      <c r="Y10" s="702"/>
      <c r="Z10" s="703"/>
      <c r="AA10" s="703"/>
      <c r="AB10" s="419" t="s">
        <v>145</v>
      </c>
      <c r="AC10" s="407"/>
      <c r="AD10" s="407"/>
    </row>
    <row r="11" spans="1:30" ht="13.5" customHeight="1">
      <c r="A11" s="701"/>
      <c r="B11" s="701"/>
      <c r="C11" s="701"/>
      <c r="D11" s="701"/>
      <c r="E11" s="696" t="s">
        <v>146</v>
      </c>
      <c r="F11" s="718" t="s">
        <v>147</v>
      </c>
      <c r="G11" s="719"/>
      <c r="H11" s="720"/>
      <c r="I11" s="691" t="s">
        <v>148</v>
      </c>
      <c r="J11" s="692"/>
      <c r="K11" s="691" t="s">
        <v>149</v>
      </c>
      <c r="L11" s="692"/>
      <c r="M11" s="696" t="s">
        <v>146</v>
      </c>
      <c r="N11" s="691" t="s">
        <v>148</v>
      </c>
      <c r="O11" s="692"/>
      <c r="P11" s="406"/>
      <c r="Q11" s="406"/>
      <c r="R11" s="692" t="s">
        <v>149</v>
      </c>
      <c r="S11" s="692"/>
      <c r="T11" s="695" t="s">
        <v>150</v>
      </c>
      <c r="U11" s="691" t="s">
        <v>148</v>
      </c>
      <c r="V11" s="692"/>
      <c r="W11" s="691" t="s">
        <v>149</v>
      </c>
      <c r="X11" s="692"/>
      <c r="Y11" s="712" t="s">
        <v>151</v>
      </c>
      <c r="Z11" s="691" t="s">
        <v>149</v>
      </c>
      <c r="AA11" s="692"/>
      <c r="AB11" s="421" t="s">
        <v>380</v>
      </c>
      <c r="AC11" s="407"/>
      <c r="AD11" s="407"/>
    </row>
    <row r="12" spans="1:30" ht="13.5">
      <c r="A12" s="701"/>
      <c r="B12" s="701"/>
      <c r="C12" s="701"/>
      <c r="D12" s="701"/>
      <c r="E12" s="696"/>
      <c r="F12" s="702"/>
      <c r="G12" s="703"/>
      <c r="H12" s="721"/>
      <c r="I12" s="693"/>
      <c r="J12" s="694"/>
      <c r="K12" s="704"/>
      <c r="L12" s="705"/>
      <c r="M12" s="696"/>
      <c r="N12" s="693"/>
      <c r="O12" s="694"/>
      <c r="P12" s="406"/>
      <c r="Q12" s="406"/>
      <c r="R12" s="694"/>
      <c r="S12" s="694"/>
      <c r="T12" s="696"/>
      <c r="U12" s="693"/>
      <c r="V12" s="694"/>
      <c r="W12" s="704"/>
      <c r="X12" s="705"/>
      <c r="Y12" s="713"/>
      <c r="Z12" s="693"/>
      <c r="AA12" s="694"/>
      <c r="AB12" s="417"/>
      <c r="AC12" s="407"/>
      <c r="AD12" s="407"/>
    </row>
    <row r="13" spans="1:30" ht="13.5">
      <c r="A13" s="701"/>
      <c r="B13" s="701"/>
      <c r="C13" s="701"/>
      <c r="D13" s="701"/>
      <c r="E13" s="696"/>
      <c r="F13" s="423"/>
      <c r="G13" s="423"/>
      <c r="H13" s="423"/>
      <c r="I13" s="424"/>
      <c r="J13" s="424"/>
      <c r="K13" s="424"/>
      <c r="L13" s="420"/>
      <c r="M13" s="696"/>
      <c r="N13" s="424"/>
      <c r="O13" s="420"/>
      <c r="P13" s="406"/>
      <c r="Q13" s="406"/>
      <c r="R13" s="425"/>
      <c r="S13" s="420"/>
      <c r="T13" s="696"/>
      <c r="U13" s="424"/>
      <c r="V13" s="424"/>
      <c r="W13" s="424"/>
      <c r="X13" s="424"/>
      <c r="Y13" s="713"/>
      <c r="Z13" s="424"/>
      <c r="AA13" s="420"/>
      <c r="AB13" s="426" t="s">
        <v>381</v>
      </c>
      <c r="AC13" s="407"/>
      <c r="AD13" s="407"/>
    </row>
    <row r="14" spans="1:30" ht="13.5">
      <c r="A14" s="701"/>
      <c r="B14" s="701"/>
      <c r="C14" s="701"/>
      <c r="D14" s="701"/>
      <c r="E14" s="696"/>
      <c r="F14" s="427" t="s">
        <v>16</v>
      </c>
      <c r="G14" s="427" t="s">
        <v>152</v>
      </c>
      <c r="H14" s="427" t="s">
        <v>153</v>
      </c>
      <c r="I14" s="428" t="s">
        <v>154</v>
      </c>
      <c r="J14" s="428" t="s">
        <v>155</v>
      </c>
      <c r="K14" s="428" t="s">
        <v>154</v>
      </c>
      <c r="L14" s="422" t="s">
        <v>155</v>
      </c>
      <c r="M14" s="696"/>
      <c r="N14" s="428" t="s">
        <v>154</v>
      </c>
      <c r="O14" s="422" t="s">
        <v>155</v>
      </c>
      <c r="P14" s="406"/>
      <c r="Q14" s="406"/>
      <c r="R14" s="429" t="s">
        <v>154</v>
      </c>
      <c r="S14" s="422" t="s">
        <v>155</v>
      </c>
      <c r="T14" s="696"/>
      <c r="U14" s="428" t="s">
        <v>154</v>
      </c>
      <c r="V14" s="428" t="s">
        <v>155</v>
      </c>
      <c r="W14" s="428" t="s">
        <v>154</v>
      </c>
      <c r="X14" s="428" t="s">
        <v>155</v>
      </c>
      <c r="Y14" s="713"/>
      <c r="Z14" s="428" t="s">
        <v>156</v>
      </c>
      <c r="AA14" s="422" t="s">
        <v>155</v>
      </c>
      <c r="AB14" s="417"/>
      <c r="AC14" s="407"/>
      <c r="AD14" s="407"/>
    </row>
    <row r="15" spans="1:30" ht="28.5" customHeight="1" thickBot="1">
      <c r="A15" s="723"/>
      <c r="B15" s="723"/>
      <c r="C15" s="723"/>
      <c r="D15" s="723"/>
      <c r="E15" s="697"/>
      <c r="F15" s="430"/>
      <c r="G15" s="430"/>
      <c r="H15" s="430"/>
      <c r="I15" s="431"/>
      <c r="J15" s="431"/>
      <c r="K15" s="431"/>
      <c r="L15" s="432" t="s">
        <v>382</v>
      </c>
      <c r="M15" s="697"/>
      <c r="N15" s="431"/>
      <c r="O15" s="432"/>
      <c r="P15" s="406"/>
      <c r="Q15" s="406"/>
      <c r="R15" s="433"/>
      <c r="S15" s="432" t="s">
        <v>383</v>
      </c>
      <c r="T15" s="697"/>
      <c r="U15" s="431"/>
      <c r="V15" s="431"/>
      <c r="W15" s="431"/>
      <c r="X15" s="431" t="s">
        <v>384</v>
      </c>
      <c r="Y15" s="714"/>
      <c r="Z15" s="431"/>
      <c r="AA15" s="432" t="s">
        <v>385</v>
      </c>
      <c r="AB15" s="434"/>
      <c r="AC15" s="407"/>
      <c r="AD15" s="407"/>
    </row>
    <row r="16" spans="1:30" ht="13.5">
      <c r="A16" s="435"/>
      <c r="B16" s="435"/>
      <c r="C16" s="435"/>
      <c r="D16" s="435"/>
      <c r="E16" s="436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8"/>
      <c r="Q16" s="438"/>
      <c r="R16" s="438"/>
      <c r="S16" s="438"/>
      <c r="T16" s="437"/>
      <c r="U16" s="437"/>
      <c r="V16" s="437"/>
      <c r="W16" s="437"/>
      <c r="X16" s="437"/>
      <c r="Y16" s="437"/>
      <c r="Z16" s="437"/>
      <c r="AA16" s="407"/>
      <c r="AB16" s="407"/>
      <c r="AC16" s="407"/>
      <c r="AD16" s="407"/>
    </row>
    <row r="17" spans="1:31" s="401" customFormat="1" ht="14.25">
      <c r="A17" s="439" t="s">
        <v>157</v>
      </c>
      <c r="B17" s="439"/>
      <c r="C17" s="439"/>
      <c r="D17" s="439"/>
      <c r="E17" s="462">
        <f aca="true" t="shared" si="0" ref="E17:O17">SUM(E19:E28,E30,E33,E36,E39,E43,E49,E54,E60)</f>
        <v>31652</v>
      </c>
      <c r="F17" s="405">
        <f t="shared" si="0"/>
        <v>125721</v>
      </c>
      <c r="G17" s="405">
        <f t="shared" si="0"/>
        <v>60849</v>
      </c>
      <c r="H17" s="405">
        <f t="shared" si="0"/>
        <v>64872</v>
      </c>
      <c r="I17" s="405">
        <f t="shared" si="0"/>
        <v>31577</v>
      </c>
      <c r="J17" s="405">
        <f t="shared" si="0"/>
        <v>3287348</v>
      </c>
      <c r="K17" s="405">
        <f t="shared" si="0"/>
        <v>12502</v>
      </c>
      <c r="L17" s="405">
        <f t="shared" si="0"/>
        <v>313119</v>
      </c>
      <c r="M17" s="405">
        <f t="shared" si="0"/>
        <v>22297</v>
      </c>
      <c r="N17" s="405">
        <f t="shared" si="0"/>
        <v>22275</v>
      </c>
      <c r="O17" s="405">
        <f t="shared" si="0"/>
        <v>3114382</v>
      </c>
      <c r="P17" s="441"/>
      <c r="Q17" s="441"/>
      <c r="R17" s="405">
        <f aca="true" t="shared" si="1" ref="R17:AA17">SUM(R19:R28,R30,R33,R36,R39,R43,R49,R54,R60)</f>
        <v>8249</v>
      </c>
      <c r="S17" s="405">
        <f t="shared" si="1"/>
        <v>212254</v>
      </c>
      <c r="T17" s="405">
        <f t="shared" si="1"/>
        <v>9355</v>
      </c>
      <c r="U17" s="405">
        <f t="shared" si="1"/>
        <v>9302</v>
      </c>
      <c r="V17" s="405">
        <f t="shared" si="1"/>
        <v>172966</v>
      </c>
      <c r="W17" s="405">
        <f t="shared" si="1"/>
        <v>4253</v>
      </c>
      <c r="X17" s="405">
        <f t="shared" si="1"/>
        <v>100865</v>
      </c>
      <c r="Y17" s="405">
        <f t="shared" si="1"/>
        <v>25518</v>
      </c>
      <c r="Z17" s="405">
        <f t="shared" si="1"/>
        <v>10390</v>
      </c>
      <c r="AA17" s="405">
        <f t="shared" si="1"/>
        <v>283078</v>
      </c>
      <c r="AB17" s="470">
        <f>SUM(S17,X17,AA17)</f>
        <v>596197</v>
      </c>
      <c r="AC17" s="443"/>
      <c r="AD17" s="443"/>
      <c r="AE17" s="400"/>
    </row>
    <row r="18" spans="1:31" s="401" customFormat="1" ht="14.25">
      <c r="A18" s="439"/>
      <c r="B18" s="439"/>
      <c r="C18" s="439"/>
      <c r="D18" s="439"/>
      <c r="E18" s="462"/>
      <c r="F18" s="405"/>
      <c r="G18" s="405"/>
      <c r="H18" s="405"/>
      <c r="I18" s="405"/>
      <c r="J18" s="405"/>
      <c r="K18" s="463"/>
      <c r="L18" s="463"/>
      <c r="M18" s="405"/>
      <c r="N18" s="464"/>
      <c r="O18" s="464"/>
      <c r="P18" s="444"/>
      <c r="Q18" s="444"/>
      <c r="R18" s="464"/>
      <c r="S18" s="464"/>
      <c r="T18" s="405"/>
      <c r="U18" s="405"/>
      <c r="V18" s="405"/>
      <c r="W18" s="463"/>
      <c r="X18" s="463"/>
      <c r="Y18" s="405"/>
      <c r="Z18" s="405"/>
      <c r="AA18" s="405"/>
      <c r="AB18" s="470"/>
      <c r="AC18" s="443"/>
      <c r="AD18" s="443"/>
      <c r="AE18" s="400"/>
    </row>
    <row r="19" spans="1:31" s="401" customFormat="1" ht="14.25">
      <c r="A19" s="439" t="s">
        <v>386</v>
      </c>
      <c r="B19" s="439"/>
      <c r="C19" s="439"/>
      <c r="D19" s="439"/>
      <c r="E19" s="462">
        <v>3647</v>
      </c>
      <c r="F19" s="405">
        <f>SUM(G19:H19)</f>
        <v>15920</v>
      </c>
      <c r="G19" s="405">
        <v>7666</v>
      </c>
      <c r="H19" s="405">
        <v>8254</v>
      </c>
      <c r="I19" s="405">
        <v>3638</v>
      </c>
      <c r="J19" s="405">
        <v>355988</v>
      </c>
      <c r="K19" s="405">
        <v>1218</v>
      </c>
      <c r="L19" s="405">
        <f>SUM(S19,X19)</f>
        <v>28724</v>
      </c>
      <c r="M19" s="405">
        <v>2632</v>
      </c>
      <c r="N19" s="465">
        <v>2629</v>
      </c>
      <c r="O19" s="465">
        <v>336792</v>
      </c>
      <c r="P19" s="441"/>
      <c r="Q19" s="441"/>
      <c r="R19" s="465">
        <v>870</v>
      </c>
      <c r="S19" s="465">
        <v>19894</v>
      </c>
      <c r="T19" s="405">
        <v>1015</v>
      </c>
      <c r="U19" s="405">
        <v>1009</v>
      </c>
      <c r="V19" s="405">
        <v>19196</v>
      </c>
      <c r="W19" s="405">
        <v>348</v>
      </c>
      <c r="X19" s="405">
        <v>8830</v>
      </c>
      <c r="Y19" s="405">
        <v>2300</v>
      </c>
      <c r="Z19" s="405">
        <v>1117</v>
      </c>
      <c r="AA19" s="405">
        <v>32246</v>
      </c>
      <c r="AB19" s="470">
        <f aca="true" t="shared" si="2" ref="AB19:AB28">SUM(S19,X19,AA19)</f>
        <v>60970</v>
      </c>
      <c r="AC19" s="443"/>
      <c r="AD19" s="443"/>
      <c r="AE19" s="400"/>
    </row>
    <row r="20" spans="1:31" s="401" customFormat="1" ht="14.25">
      <c r="A20" s="439" t="s">
        <v>387</v>
      </c>
      <c r="B20" s="439"/>
      <c r="C20" s="439"/>
      <c r="D20" s="439"/>
      <c r="E20" s="462">
        <v>3780</v>
      </c>
      <c r="F20" s="405">
        <f aca="true" t="shared" si="3" ref="F20:F28">SUM(G20:H20)</f>
        <v>14494</v>
      </c>
      <c r="G20" s="405">
        <v>7049</v>
      </c>
      <c r="H20" s="405">
        <v>7445</v>
      </c>
      <c r="I20" s="405">
        <v>3780</v>
      </c>
      <c r="J20" s="405">
        <v>250057</v>
      </c>
      <c r="K20" s="405">
        <v>2232</v>
      </c>
      <c r="L20" s="405">
        <f aca="true" t="shared" si="4" ref="L20:L28">SUM(S20,X20)</f>
        <v>49537</v>
      </c>
      <c r="M20" s="405">
        <v>2489</v>
      </c>
      <c r="N20" s="465">
        <v>2489</v>
      </c>
      <c r="O20" s="465">
        <v>224319</v>
      </c>
      <c r="P20" s="441"/>
      <c r="Q20" s="441"/>
      <c r="R20" s="465">
        <v>1460</v>
      </c>
      <c r="S20" s="465">
        <v>35617</v>
      </c>
      <c r="T20" s="405">
        <v>1291</v>
      </c>
      <c r="U20" s="405">
        <v>1291</v>
      </c>
      <c r="V20" s="405">
        <v>25738</v>
      </c>
      <c r="W20" s="405">
        <v>772</v>
      </c>
      <c r="X20" s="405">
        <v>13920</v>
      </c>
      <c r="Y20" s="405">
        <v>1966</v>
      </c>
      <c r="Z20" s="405">
        <v>1229</v>
      </c>
      <c r="AA20" s="405">
        <v>29760</v>
      </c>
      <c r="AB20" s="470">
        <f t="shared" si="2"/>
        <v>79297</v>
      </c>
      <c r="AC20" s="443"/>
      <c r="AD20" s="443"/>
      <c r="AE20" s="400"/>
    </row>
    <row r="21" spans="1:31" s="401" customFormat="1" ht="14.25">
      <c r="A21" s="439" t="s">
        <v>388</v>
      </c>
      <c r="B21" s="439"/>
      <c r="C21" s="439"/>
      <c r="D21" s="439"/>
      <c r="E21" s="462">
        <v>1981</v>
      </c>
      <c r="F21" s="405">
        <f t="shared" si="3"/>
        <v>9025</v>
      </c>
      <c r="G21" s="405">
        <v>4374</v>
      </c>
      <c r="H21" s="405">
        <v>4651</v>
      </c>
      <c r="I21" s="405">
        <v>1977</v>
      </c>
      <c r="J21" s="405">
        <v>348584</v>
      </c>
      <c r="K21" s="405">
        <v>546</v>
      </c>
      <c r="L21" s="405">
        <f t="shared" si="4"/>
        <v>10105</v>
      </c>
      <c r="M21" s="405">
        <v>1634</v>
      </c>
      <c r="N21" s="465">
        <v>1632</v>
      </c>
      <c r="O21" s="465">
        <v>342484</v>
      </c>
      <c r="P21" s="441"/>
      <c r="Q21" s="441"/>
      <c r="R21" s="465">
        <v>431</v>
      </c>
      <c r="S21" s="465">
        <v>7870</v>
      </c>
      <c r="T21" s="405">
        <v>347</v>
      </c>
      <c r="U21" s="405">
        <v>345</v>
      </c>
      <c r="V21" s="405">
        <v>6100</v>
      </c>
      <c r="W21" s="405">
        <v>115</v>
      </c>
      <c r="X21" s="405">
        <v>2235</v>
      </c>
      <c r="Y21" s="405">
        <v>2824</v>
      </c>
      <c r="Z21" s="405">
        <v>565</v>
      </c>
      <c r="AA21" s="405">
        <v>9835</v>
      </c>
      <c r="AB21" s="470">
        <f t="shared" si="2"/>
        <v>19940</v>
      </c>
      <c r="AC21" s="443"/>
      <c r="AD21" s="443"/>
      <c r="AE21" s="400"/>
    </row>
    <row r="22" spans="1:31" s="401" customFormat="1" ht="14.25">
      <c r="A22" s="439" t="s">
        <v>389</v>
      </c>
      <c r="B22" s="439"/>
      <c r="C22" s="439"/>
      <c r="D22" s="439"/>
      <c r="E22" s="462">
        <v>1829</v>
      </c>
      <c r="F22" s="405">
        <f t="shared" si="3"/>
        <v>6171</v>
      </c>
      <c r="G22" s="405">
        <v>2968</v>
      </c>
      <c r="H22" s="405">
        <v>3203</v>
      </c>
      <c r="I22" s="405">
        <v>1818</v>
      </c>
      <c r="J22" s="405">
        <v>98081</v>
      </c>
      <c r="K22" s="405">
        <v>849</v>
      </c>
      <c r="L22" s="405">
        <f t="shared" si="4"/>
        <v>18855</v>
      </c>
      <c r="M22" s="405">
        <v>1101</v>
      </c>
      <c r="N22" s="465">
        <v>1100</v>
      </c>
      <c r="O22" s="465">
        <v>84317</v>
      </c>
      <c r="P22" s="441"/>
      <c r="Q22" s="441"/>
      <c r="R22" s="465">
        <v>491</v>
      </c>
      <c r="S22" s="465">
        <v>11499</v>
      </c>
      <c r="T22" s="405">
        <v>728</v>
      </c>
      <c r="U22" s="405">
        <v>718</v>
      </c>
      <c r="V22" s="405">
        <v>13764</v>
      </c>
      <c r="W22" s="405">
        <v>358</v>
      </c>
      <c r="X22" s="405">
        <v>7356</v>
      </c>
      <c r="Y22" s="405">
        <v>723</v>
      </c>
      <c r="Z22" s="405">
        <v>459</v>
      </c>
      <c r="AA22" s="405">
        <v>11893</v>
      </c>
      <c r="AB22" s="470">
        <f t="shared" si="2"/>
        <v>30748</v>
      </c>
      <c r="AC22" s="443"/>
      <c r="AD22" s="443"/>
      <c r="AE22" s="400"/>
    </row>
    <row r="23" spans="1:31" s="401" customFormat="1" ht="14.25">
      <c r="A23" s="439" t="s">
        <v>390</v>
      </c>
      <c r="B23" s="439"/>
      <c r="C23" s="439"/>
      <c r="D23" s="439"/>
      <c r="E23" s="462">
        <v>2186</v>
      </c>
      <c r="F23" s="405">
        <f t="shared" si="3"/>
        <v>7060</v>
      </c>
      <c r="G23" s="405">
        <v>3412</v>
      </c>
      <c r="H23" s="405">
        <v>3648</v>
      </c>
      <c r="I23" s="405">
        <v>2183</v>
      </c>
      <c r="J23" s="405">
        <v>151189</v>
      </c>
      <c r="K23" s="405">
        <v>973</v>
      </c>
      <c r="L23" s="405">
        <f t="shared" si="4"/>
        <v>22199</v>
      </c>
      <c r="M23" s="405">
        <v>1175</v>
      </c>
      <c r="N23" s="465">
        <v>1172</v>
      </c>
      <c r="O23" s="465">
        <v>132738</v>
      </c>
      <c r="P23" s="441"/>
      <c r="Q23" s="441"/>
      <c r="R23" s="465">
        <v>520</v>
      </c>
      <c r="S23" s="465">
        <v>12305</v>
      </c>
      <c r="T23" s="405">
        <v>1011</v>
      </c>
      <c r="U23" s="405">
        <v>1011</v>
      </c>
      <c r="V23" s="405">
        <v>18451</v>
      </c>
      <c r="W23" s="405">
        <v>453</v>
      </c>
      <c r="X23" s="405">
        <v>9894</v>
      </c>
      <c r="Y23" s="405">
        <v>1375</v>
      </c>
      <c r="Z23" s="405">
        <v>660</v>
      </c>
      <c r="AA23" s="405">
        <v>14723</v>
      </c>
      <c r="AB23" s="470">
        <f t="shared" si="2"/>
        <v>36922</v>
      </c>
      <c r="AC23" s="443"/>
      <c r="AD23" s="443"/>
      <c r="AE23" s="400"/>
    </row>
    <row r="24" spans="1:31" s="401" customFormat="1" ht="14.25">
      <c r="A24" s="439" t="s">
        <v>391</v>
      </c>
      <c r="B24" s="439"/>
      <c r="C24" s="439"/>
      <c r="D24" s="439"/>
      <c r="E24" s="462">
        <v>1433</v>
      </c>
      <c r="F24" s="405">
        <f t="shared" si="3"/>
        <v>6751</v>
      </c>
      <c r="G24" s="405">
        <v>3245</v>
      </c>
      <c r="H24" s="405">
        <v>3506</v>
      </c>
      <c r="I24" s="405">
        <v>1433</v>
      </c>
      <c r="J24" s="405">
        <v>312660</v>
      </c>
      <c r="K24" s="405">
        <v>299</v>
      </c>
      <c r="L24" s="405">
        <f t="shared" si="4"/>
        <v>8112</v>
      </c>
      <c r="M24" s="405">
        <v>1275</v>
      </c>
      <c r="N24" s="465">
        <v>1275</v>
      </c>
      <c r="O24" s="465">
        <v>309562</v>
      </c>
      <c r="P24" s="441"/>
      <c r="Q24" s="441"/>
      <c r="R24" s="465">
        <v>251</v>
      </c>
      <c r="S24" s="465">
        <v>6866</v>
      </c>
      <c r="T24" s="405">
        <v>158</v>
      </c>
      <c r="U24" s="405">
        <v>158</v>
      </c>
      <c r="V24" s="405">
        <v>3098</v>
      </c>
      <c r="W24" s="405">
        <v>48</v>
      </c>
      <c r="X24" s="405">
        <v>1246</v>
      </c>
      <c r="Y24" s="405">
        <v>1709</v>
      </c>
      <c r="Z24" s="405">
        <v>199</v>
      </c>
      <c r="AA24" s="405">
        <v>6119</v>
      </c>
      <c r="AB24" s="470">
        <f t="shared" si="2"/>
        <v>14231</v>
      </c>
      <c r="AC24" s="443"/>
      <c r="AD24" s="443"/>
      <c r="AE24" s="400"/>
    </row>
    <row r="25" spans="1:31" s="401" customFormat="1" ht="14.25">
      <c r="A25" s="439" t="s">
        <v>392</v>
      </c>
      <c r="B25" s="439"/>
      <c r="C25" s="439"/>
      <c r="D25" s="439"/>
      <c r="E25" s="462">
        <v>1206</v>
      </c>
      <c r="F25" s="405">
        <f t="shared" si="3"/>
        <v>4805</v>
      </c>
      <c r="G25" s="405">
        <v>2353</v>
      </c>
      <c r="H25" s="405">
        <v>2452</v>
      </c>
      <c r="I25" s="405">
        <v>1206</v>
      </c>
      <c r="J25" s="405">
        <v>197200</v>
      </c>
      <c r="K25" s="405">
        <v>357</v>
      </c>
      <c r="L25" s="405">
        <f t="shared" si="4"/>
        <v>7814</v>
      </c>
      <c r="M25" s="405">
        <v>1006</v>
      </c>
      <c r="N25" s="465">
        <v>1006</v>
      </c>
      <c r="O25" s="465">
        <v>193341</v>
      </c>
      <c r="P25" s="441"/>
      <c r="Q25" s="441"/>
      <c r="R25" s="465">
        <v>286</v>
      </c>
      <c r="S25" s="465">
        <v>6373</v>
      </c>
      <c r="T25" s="405">
        <v>200</v>
      </c>
      <c r="U25" s="405">
        <v>200</v>
      </c>
      <c r="V25" s="405">
        <v>3859</v>
      </c>
      <c r="W25" s="405">
        <v>71</v>
      </c>
      <c r="X25" s="405">
        <v>1441</v>
      </c>
      <c r="Y25" s="405">
        <v>1379</v>
      </c>
      <c r="Z25" s="405">
        <v>363</v>
      </c>
      <c r="AA25" s="405">
        <v>17521</v>
      </c>
      <c r="AB25" s="470">
        <f t="shared" si="2"/>
        <v>25335</v>
      </c>
      <c r="AC25" s="443"/>
      <c r="AD25" s="443"/>
      <c r="AE25" s="400"/>
    </row>
    <row r="26" spans="1:31" s="401" customFormat="1" ht="14.25">
      <c r="A26" s="439" t="s">
        <v>393</v>
      </c>
      <c r="B26" s="439"/>
      <c r="C26" s="439"/>
      <c r="D26" s="439"/>
      <c r="E26" s="462">
        <v>844</v>
      </c>
      <c r="F26" s="405">
        <f t="shared" si="3"/>
        <v>3696</v>
      </c>
      <c r="G26" s="405">
        <v>1777</v>
      </c>
      <c r="H26" s="405">
        <v>1919</v>
      </c>
      <c r="I26" s="405">
        <v>842</v>
      </c>
      <c r="J26" s="405">
        <v>85458</v>
      </c>
      <c r="K26" s="405">
        <v>394</v>
      </c>
      <c r="L26" s="405">
        <f t="shared" si="4"/>
        <v>10037</v>
      </c>
      <c r="M26" s="405">
        <v>566</v>
      </c>
      <c r="N26" s="465">
        <v>565</v>
      </c>
      <c r="O26" s="465">
        <v>81231</v>
      </c>
      <c r="P26" s="441"/>
      <c r="Q26" s="441"/>
      <c r="R26" s="465">
        <v>262</v>
      </c>
      <c r="S26" s="465">
        <v>7098</v>
      </c>
      <c r="T26" s="405">
        <v>278</v>
      </c>
      <c r="U26" s="405">
        <v>277</v>
      </c>
      <c r="V26" s="405">
        <v>4227</v>
      </c>
      <c r="W26" s="405">
        <v>132</v>
      </c>
      <c r="X26" s="405">
        <v>2939</v>
      </c>
      <c r="Y26" s="405">
        <v>1236</v>
      </c>
      <c r="Z26" s="405">
        <v>914</v>
      </c>
      <c r="AA26" s="405">
        <v>20738</v>
      </c>
      <c r="AB26" s="470">
        <f t="shared" si="2"/>
        <v>30775</v>
      </c>
      <c r="AC26" s="443"/>
      <c r="AD26" s="443"/>
      <c r="AE26" s="400"/>
    </row>
    <row r="27" spans="1:31" s="401" customFormat="1" ht="14.25">
      <c r="A27" s="439" t="s">
        <v>394</v>
      </c>
      <c r="B27" s="439"/>
      <c r="C27" s="439"/>
      <c r="D27" s="439"/>
      <c r="E27" s="462">
        <v>2433</v>
      </c>
      <c r="F27" s="405">
        <f t="shared" si="3"/>
        <v>11198</v>
      </c>
      <c r="G27" s="405">
        <v>5455</v>
      </c>
      <c r="H27" s="405">
        <v>5743</v>
      </c>
      <c r="I27" s="405">
        <v>2430</v>
      </c>
      <c r="J27" s="405">
        <v>352087</v>
      </c>
      <c r="K27" s="405">
        <v>308</v>
      </c>
      <c r="L27" s="405">
        <f t="shared" si="4"/>
        <v>5055</v>
      </c>
      <c r="M27" s="405">
        <v>2001</v>
      </c>
      <c r="N27" s="465">
        <v>1999</v>
      </c>
      <c r="O27" s="465">
        <v>344427</v>
      </c>
      <c r="P27" s="441"/>
      <c r="Q27" s="441"/>
      <c r="R27" s="465">
        <v>212</v>
      </c>
      <c r="S27" s="465">
        <v>3118</v>
      </c>
      <c r="T27" s="405">
        <v>432</v>
      </c>
      <c r="U27" s="405">
        <v>431</v>
      </c>
      <c r="V27" s="405">
        <v>7660</v>
      </c>
      <c r="W27" s="405">
        <v>96</v>
      </c>
      <c r="X27" s="405">
        <v>1937</v>
      </c>
      <c r="Y27" s="405">
        <v>2376</v>
      </c>
      <c r="Z27" s="405">
        <v>409</v>
      </c>
      <c r="AA27" s="405">
        <v>8381</v>
      </c>
      <c r="AB27" s="470">
        <f t="shared" si="2"/>
        <v>13436</v>
      </c>
      <c r="AC27" s="443"/>
      <c r="AD27" s="443"/>
      <c r="AE27" s="400"/>
    </row>
    <row r="28" spans="1:31" s="401" customFormat="1" ht="14.25">
      <c r="A28" s="439" t="s">
        <v>395</v>
      </c>
      <c r="B28" s="439"/>
      <c r="C28" s="439"/>
      <c r="D28" s="439"/>
      <c r="E28" s="462">
        <v>937</v>
      </c>
      <c r="F28" s="405">
        <f t="shared" si="3"/>
        <v>4266</v>
      </c>
      <c r="G28" s="405">
        <v>2096</v>
      </c>
      <c r="H28" s="405">
        <v>2170</v>
      </c>
      <c r="I28" s="405">
        <v>937</v>
      </c>
      <c r="J28" s="405">
        <v>148063</v>
      </c>
      <c r="K28" s="405">
        <v>136</v>
      </c>
      <c r="L28" s="405">
        <f t="shared" si="4"/>
        <v>1369</v>
      </c>
      <c r="M28" s="405">
        <v>762</v>
      </c>
      <c r="N28" s="465">
        <v>762</v>
      </c>
      <c r="O28" s="465">
        <v>144687</v>
      </c>
      <c r="P28" s="441"/>
      <c r="Q28" s="441"/>
      <c r="R28" s="465">
        <v>84</v>
      </c>
      <c r="S28" s="465">
        <v>903</v>
      </c>
      <c r="T28" s="405">
        <v>175</v>
      </c>
      <c r="U28" s="405">
        <v>175</v>
      </c>
      <c r="V28" s="405">
        <v>3376</v>
      </c>
      <c r="W28" s="405">
        <v>52</v>
      </c>
      <c r="X28" s="405">
        <v>466</v>
      </c>
      <c r="Y28" s="405">
        <v>1452</v>
      </c>
      <c r="Z28" s="405">
        <v>136</v>
      </c>
      <c r="AA28" s="405">
        <v>1363</v>
      </c>
      <c r="AB28" s="470">
        <f t="shared" si="2"/>
        <v>2732</v>
      </c>
      <c r="AC28" s="443"/>
      <c r="AD28" s="443"/>
      <c r="AE28" s="400"/>
    </row>
    <row r="29" spans="1:31" s="401" customFormat="1" ht="14.25">
      <c r="A29" s="439"/>
      <c r="B29" s="439"/>
      <c r="C29" s="439"/>
      <c r="D29" s="439"/>
      <c r="E29" s="462"/>
      <c r="F29" s="405"/>
      <c r="G29" s="405"/>
      <c r="H29" s="405"/>
      <c r="I29" s="405"/>
      <c r="J29" s="405"/>
      <c r="K29" s="405"/>
      <c r="L29" s="405"/>
      <c r="M29" s="405"/>
      <c r="N29" s="464"/>
      <c r="O29" s="464"/>
      <c r="P29" s="444"/>
      <c r="Q29" s="444"/>
      <c r="R29" s="464"/>
      <c r="S29" s="464"/>
      <c r="T29" s="405"/>
      <c r="U29" s="405"/>
      <c r="V29" s="405"/>
      <c r="W29" s="405"/>
      <c r="X29" s="405"/>
      <c r="Y29" s="405"/>
      <c r="Z29" s="405"/>
      <c r="AA29" s="405"/>
      <c r="AB29" s="470"/>
      <c r="AC29" s="443"/>
      <c r="AD29" s="443"/>
      <c r="AE29" s="400"/>
    </row>
    <row r="30" spans="1:31" s="401" customFormat="1" ht="14.25">
      <c r="A30" s="439" t="s">
        <v>396</v>
      </c>
      <c r="B30" s="439"/>
      <c r="C30" s="439"/>
      <c r="D30" s="439"/>
      <c r="E30" s="462">
        <f aca="true" t="shared" si="5" ref="E30:O30">SUM(E31)</f>
        <v>82</v>
      </c>
      <c r="F30" s="405">
        <f t="shared" si="5"/>
        <v>364</v>
      </c>
      <c r="G30" s="405">
        <f t="shared" si="5"/>
        <v>182</v>
      </c>
      <c r="H30" s="405">
        <f t="shared" si="5"/>
        <v>182</v>
      </c>
      <c r="I30" s="405">
        <f t="shared" si="5"/>
        <v>82</v>
      </c>
      <c r="J30" s="405">
        <f t="shared" si="5"/>
        <v>5688</v>
      </c>
      <c r="K30" s="405">
        <f t="shared" si="5"/>
        <v>22</v>
      </c>
      <c r="L30" s="405">
        <f t="shared" si="5"/>
        <v>733</v>
      </c>
      <c r="M30" s="405">
        <f t="shared" si="5"/>
        <v>56</v>
      </c>
      <c r="N30" s="405">
        <f t="shared" si="5"/>
        <v>56</v>
      </c>
      <c r="O30" s="405">
        <f t="shared" si="5"/>
        <v>5266</v>
      </c>
      <c r="P30" s="441"/>
      <c r="Q30" s="441"/>
      <c r="R30" s="405">
        <f aca="true" t="shared" si="6" ref="R30:AB30">SUM(R31)</f>
        <v>14</v>
      </c>
      <c r="S30" s="405">
        <f t="shared" si="6"/>
        <v>603</v>
      </c>
      <c r="T30" s="405">
        <f t="shared" si="6"/>
        <v>26</v>
      </c>
      <c r="U30" s="405">
        <f t="shared" si="6"/>
        <v>26</v>
      </c>
      <c r="V30" s="405">
        <f t="shared" si="6"/>
        <v>422</v>
      </c>
      <c r="W30" s="405">
        <f t="shared" si="6"/>
        <v>8</v>
      </c>
      <c r="X30" s="405">
        <f t="shared" si="6"/>
        <v>130</v>
      </c>
      <c r="Y30" s="405">
        <f t="shared" si="6"/>
        <v>109</v>
      </c>
      <c r="Z30" s="405">
        <f t="shared" si="6"/>
        <v>64</v>
      </c>
      <c r="AA30" s="405">
        <f t="shared" si="6"/>
        <v>721</v>
      </c>
      <c r="AB30" s="405">
        <f t="shared" si="6"/>
        <v>1454</v>
      </c>
      <c r="AC30" s="443"/>
      <c r="AD30" s="443"/>
      <c r="AE30" s="400"/>
    </row>
    <row r="31" spans="1:31" s="401" customFormat="1" ht="14.25">
      <c r="A31" s="445" t="s">
        <v>477</v>
      </c>
      <c r="B31" s="443"/>
      <c r="C31" s="443"/>
      <c r="D31" s="443"/>
      <c r="E31" s="454">
        <v>82</v>
      </c>
      <c r="F31" s="455">
        <f>SUM(G31:H31)</f>
        <v>364</v>
      </c>
      <c r="G31" s="455">
        <v>182</v>
      </c>
      <c r="H31" s="455">
        <v>182</v>
      </c>
      <c r="I31" s="455">
        <v>82</v>
      </c>
      <c r="J31" s="455">
        <v>5688</v>
      </c>
      <c r="K31" s="455">
        <v>22</v>
      </c>
      <c r="L31" s="455">
        <f>SUM(S31,X31)</f>
        <v>733</v>
      </c>
      <c r="M31" s="455">
        <v>56</v>
      </c>
      <c r="N31" s="457">
        <v>56</v>
      </c>
      <c r="O31" s="457">
        <v>5266</v>
      </c>
      <c r="P31" s="446"/>
      <c r="Q31" s="446"/>
      <c r="R31" s="457">
        <v>14</v>
      </c>
      <c r="S31" s="457">
        <v>603</v>
      </c>
      <c r="T31" s="455">
        <v>26</v>
      </c>
      <c r="U31" s="455">
        <v>26</v>
      </c>
      <c r="V31" s="455">
        <v>422</v>
      </c>
      <c r="W31" s="455">
        <v>8</v>
      </c>
      <c r="X31" s="455">
        <v>130</v>
      </c>
      <c r="Y31" s="455">
        <v>109</v>
      </c>
      <c r="Z31" s="455">
        <v>64</v>
      </c>
      <c r="AA31" s="455">
        <v>721</v>
      </c>
      <c r="AB31" s="466">
        <f>SUM(S31,X31,AA31)</f>
        <v>1454</v>
      </c>
      <c r="AC31" s="443"/>
      <c r="AD31" s="443"/>
      <c r="AE31" s="400"/>
    </row>
    <row r="32" spans="1:31" s="401" customFormat="1" ht="14.25">
      <c r="A32" s="445"/>
      <c r="B32" s="443"/>
      <c r="C32" s="443"/>
      <c r="D32" s="443"/>
      <c r="E32" s="454"/>
      <c r="F32" s="458"/>
      <c r="G32" s="455"/>
      <c r="H32" s="455"/>
      <c r="I32" s="455"/>
      <c r="J32" s="455"/>
      <c r="K32" s="455"/>
      <c r="L32" s="455"/>
      <c r="M32" s="455"/>
      <c r="N32" s="457"/>
      <c r="O32" s="457"/>
      <c r="P32" s="446"/>
      <c r="Q32" s="446"/>
      <c r="R32" s="457"/>
      <c r="S32" s="457"/>
      <c r="T32" s="455"/>
      <c r="U32" s="455"/>
      <c r="V32" s="455"/>
      <c r="W32" s="455"/>
      <c r="X32" s="455"/>
      <c r="Y32" s="455"/>
      <c r="Z32" s="455"/>
      <c r="AA32" s="455"/>
      <c r="AB32" s="456"/>
      <c r="AC32" s="443"/>
      <c r="AD32" s="443"/>
      <c r="AE32" s="400"/>
    </row>
    <row r="33" spans="1:31" s="401" customFormat="1" ht="14.25">
      <c r="A33" s="439" t="s">
        <v>494</v>
      </c>
      <c r="B33" s="439"/>
      <c r="C33" s="439"/>
      <c r="D33" s="439"/>
      <c r="E33" s="462">
        <f aca="true" t="shared" si="7" ref="E33:O33">SUM(E34)</f>
        <v>388</v>
      </c>
      <c r="F33" s="405">
        <f t="shared" si="7"/>
        <v>1783</v>
      </c>
      <c r="G33" s="405">
        <f t="shared" si="7"/>
        <v>852</v>
      </c>
      <c r="H33" s="405">
        <f t="shared" si="7"/>
        <v>931</v>
      </c>
      <c r="I33" s="405">
        <f t="shared" si="7"/>
        <v>388</v>
      </c>
      <c r="J33" s="405">
        <f t="shared" si="7"/>
        <v>69151</v>
      </c>
      <c r="K33" s="405">
        <f t="shared" si="7"/>
        <v>11</v>
      </c>
      <c r="L33" s="405">
        <f t="shared" si="7"/>
        <v>209</v>
      </c>
      <c r="M33" s="405">
        <f t="shared" si="7"/>
        <v>347</v>
      </c>
      <c r="N33" s="405">
        <f t="shared" si="7"/>
        <v>347</v>
      </c>
      <c r="O33" s="405">
        <f t="shared" si="7"/>
        <v>68444</v>
      </c>
      <c r="P33" s="441"/>
      <c r="Q33" s="441"/>
      <c r="R33" s="405">
        <f>SUM(R34)</f>
        <v>11</v>
      </c>
      <c r="S33" s="405">
        <f>SUM(S34)</f>
        <v>209</v>
      </c>
      <c r="T33" s="405">
        <f>SUM(T34)</f>
        <v>41</v>
      </c>
      <c r="U33" s="405">
        <f>SUM(U34)</f>
        <v>41</v>
      </c>
      <c r="V33" s="405">
        <f>SUM(V34)</f>
        <v>707</v>
      </c>
      <c r="W33" s="471" t="s">
        <v>507</v>
      </c>
      <c r="X33" s="471" t="s">
        <v>507</v>
      </c>
      <c r="Y33" s="405">
        <f>SUM(Y34)</f>
        <v>254</v>
      </c>
      <c r="Z33" s="471" t="s">
        <v>507</v>
      </c>
      <c r="AA33" s="471" t="s">
        <v>507</v>
      </c>
      <c r="AB33" s="405">
        <f>SUM(AB34)</f>
        <v>209</v>
      </c>
      <c r="AC33" s="447"/>
      <c r="AD33" s="447"/>
      <c r="AE33" s="403"/>
    </row>
    <row r="34" spans="1:31" s="401" customFormat="1" ht="14.25">
      <c r="A34" s="445" t="s">
        <v>478</v>
      </c>
      <c r="B34" s="443"/>
      <c r="C34" s="443"/>
      <c r="D34" s="443"/>
      <c r="E34" s="454">
        <v>388</v>
      </c>
      <c r="F34" s="455">
        <f>SUM(G34:H34)</f>
        <v>1783</v>
      </c>
      <c r="G34" s="455">
        <v>852</v>
      </c>
      <c r="H34" s="455">
        <v>931</v>
      </c>
      <c r="I34" s="455">
        <v>388</v>
      </c>
      <c r="J34" s="455">
        <v>69151</v>
      </c>
      <c r="K34" s="455">
        <v>11</v>
      </c>
      <c r="L34" s="455">
        <f>SUM(S34,X34)</f>
        <v>209</v>
      </c>
      <c r="M34" s="455">
        <v>347</v>
      </c>
      <c r="N34" s="457">
        <v>347</v>
      </c>
      <c r="O34" s="457">
        <v>68444</v>
      </c>
      <c r="P34" s="446"/>
      <c r="Q34" s="446"/>
      <c r="R34" s="457">
        <v>11</v>
      </c>
      <c r="S34" s="457">
        <v>209</v>
      </c>
      <c r="T34" s="455">
        <v>41</v>
      </c>
      <c r="U34" s="455">
        <v>41</v>
      </c>
      <c r="V34" s="455">
        <v>707</v>
      </c>
      <c r="W34" s="467" t="s">
        <v>506</v>
      </c>
      <c r="X34" s="467" t="s">
        <v>506</v>
      </c>
      <c r="Y34" s="455">
        <v>254</v>
      </c>
      <c r="Z34" s="467" t="s">
        <v>506</v>
      </c>
      <c r="AA34" s="467" t="s">
        <v>506</v>
      </c>
      <c r="AB34" s="466">
        <f>SUM(S34,X34,AA34)</f>
        <v>209</v>
      </c>
      <c r="AC34" s="443"/>
      <c r="AD34" s="443"/>
      <c r="AE34" s="400"/>
    </row>
    <row r="35" spans="1:31" s="401" customFormat="1" ht="14.25">
      <c r="A35" s="443"/>
      <c r="B35" s="443"/>
      <c r="C35" s="443"/>
      <c r="D35" s="443"/>
      <c r="E35" s="454"/>
      <c r="F35" s="455"/>
      <c r="G35" s="455"/>
      <c r="H35" s="455"/>
      <c r="I35" s="455"/>
      <c r="J35" s="455"/>
      <c r="K35" s="455"/>
      <c r="L35" s="455"/>
      <c r="M35" s="455"/>
      <c r="N35" s="456"/>
      <c r="O35" s="456"/>
      <c r="P35" s="448"/>
      <c r="Q35" s="448"/>
      <c r="R35" s="456"/>
      <c r="S35" s="456"/>
      <c r="T35" s="455"/>
      <c r="U35" s="455"/>
      <c r="V35" s="455"/>
      <c r="W35" s="468"/>
      <c r="X35" s="468"/>
      <c r="Y35" s="455"/>
      <c r="Z35" s="468"/>
      <c r="AA35" s="468"/>
      <c r="AB35" s="466"/>
      <c r="AC35" s="443"/>
      <c r="AD35" s="443"/>
      <c r="AE35" s="400"/>
    </row>
    <row r="36" spans="1:31" s="401" customFormat="1" ht="14.25">
      <c r="A36" s="439" t="s">
        <v>495</v>
      </c>
      <c r="B36" s="439"/>
      <c r="C36" s="439"/>
      <c r="D36" s="439"/>
      <c r="E36" s="462">
        <f aca="true" t="shared" si="8" ref="E36:O36">SUM(E37)</f>
        <v>343</v>
      </c>
      <c r="F36" s="405">
        <f t="shared" si="8"/>
        <v>1639</v>
      </c>
      <c r="G36" s="405">
        <f t="shared" si="8"/>
        <v>777</v>
      </c>
      <c r="H36" s="405">
        <f t="shared" si="8"/>
        <v>862</v>
      </c>
      <c r="I36" s="405">
        <f t="shared" si="8"/>
        <v>343</v>
      </c>
      <c r="J36" s="405">
        <f t="shared" si="8"/>
        <v>27424</v>
      </c>
      <c r="K36" s="405">
        <f t="shared" si="8"/>
        <v>24</v>
      </c>
      <c r="L36" s="405">
        <f t="shared" si="8"/>
        <v>257</v>
      </c>
      <c r="M36" s="405">
        <f t="shared" si="8"/>
        <v>231</v>
      </c>
      <c r="N36" s="405">
        <f t="shared" si="8"/>
        <v>231</v>
      </c>
      <c r="O36" s="405">
        <f t="shared" si="8"/>
        <v>25404</v>
      </c>
      <c r="P36" s="441"/>
      <c r="Q36" s="441"/>
      <c r="R36" s="405">
        <f aca="true" t="shared" si="9" ref="R36:AB36">SUM(R37)</f>
        <v>16</v>
      </c>
      <c r="S36" s="405">
        <f t="shared" si="9"/>
        <v>84</v>
      </c>
      <c r="T36" s="405">
        <f t="shared" si="9"/>
        <v>112</v>
      </c>
      <c r="U36" s="405">
        <f t="shared" si="9"/>
        <v>112</v>
      </c>
      <c r="V36" s="405">
        <f t="shared" si="9"/>
        <v>2020</v>
      </c>
      <c r="W36" s="405">
        <f t="shared" si="9"/>
        <v>8</v>
      </c>
      <c r="X36" s="405">
        <f t="shared" si="9"/>
        <v>173</v>
      </c>
      <c r="Y36" s="405">
        <f t="shared" si="9"/>
        <v>183</v>
      </c>
      <c r="Z36" s="405">
        <f t="shared" si="9"/>
        <v>16</v>
      </c>
      <c r="AA36" s="405">
        <f t="shared" si="9"/>
        <v>607</v>
      </c>
      <c r="AB36" s="405">
        <f t="shared" si="9"/>
        <v>864</v>
      </c>
      <c r="AC36" s="447"/>
      <c r="AD36" s="447"/>
      <c r="AE36" s="403"/>
    </row>
    <row r="37" spans="1:31" s="401" customFormat="1" ht="14.25">
      <c r="A37" s="445" t="s">
        <v>479</v>
      </c>
      <c r="B37" s="443"/>
      <c r="C37" s="443"/>
      <c r="D37" s="443"/>
      <c r="E37" s="454">
        <v>343</v>
      </c>
      <c r="F37" s="455">
        <f>SUM(G37:H37)</f>
        <v>1639</v>
      </c>
      <c r="G37" s="455">
        <v>777</v>
      </c>
      <c r="H37" s="455">
        <v>862</v>
      </c>
      <c r="I37" s="455">
        <v>343</v>
      </c>
      <c r="J37" s="455">
        <v>27424</v>
      </c>
      <c r="K37" s="455">
        <v>24</v>
      </c>
      <c r="L37" s="455">
        <f>SUM(S37,X37)</f>
        <v>257</v>
      </c>
      <c r="M37" s="455">
        <v>231</v>
      </c>
      <c r="N37" s="457">
        <v>231</v>
      </c>
      <c r="O37" s="457">
        <v>25404</v>
      </c>
      <c r="P37" s="446"/>
      <c r="Q37" s="446"/>
      <c r="R37" s="457">
        <v>16</v>
      </c>
      <c r="S37" s="457">
        <v>84</v>
      </c>
      <c r="T37" s="455">
        <v>112</v>
      </c>
      <c r="U37" s="455">
        <v>112</v>
      </c>
      <c r="V37" s="455">
        <v>2020</v>
      </c>
      <c r="W37" s="455">
        <v>8</v>
      </c>
      <c r="X37" s="455">
        <v>173</v>
      </c>
      <c r="Y37" s="455">
        <v>183</v>
      </c>
      <c r="Z37" s="455">
        <v>16</v>
      </c>
      <c r="AA37" s="455">
        <v>607</v>
      </c>
      <c r="AB37" s="466">
        <f>SUM(S37,X37,AA37)</f>
        <v>864</v>
      </c>
      <c r="AC37" s="443"/>
      <c r="AD37" s="443"/>
      <c r="AE37" s="400"/>
    </row>
    <row r="38" spans="1:31" s="401" customFormat="1" ht="14.25">
      <c r="A38" s="445"/>
      <c r="B38" s="443"/>
      <c r="C38" s="443"/>
      <c r="D38" s="443"/>
      <c r="E38" s="454"/>
      <c r="F38" s="458"/>
      <c r="G38" s="455"/>
      <c r="H38" s="455"/>
      <c r="I38" s="455"/>
      <c r="J38" s="455"/>
      <c r="K38" s="455"/>
      <c r="L38" s="455"/>
      <c r="M38" s="455"/>
      <c r="N38" s="457"/>
      <c r="O38" s="457"/>
      <c r="P38" s="446"/>
      <c r="Q38" s="446"/>
      <c r="R38" s="457"/>
      <c r="S38" s="457"/>
      <c r="T38" s="455"/>
      <c r="U38" s="455"/>
      <c r="V38" s="455"/>
      <c r="W38" s="455"/>
      <c r="X38" s="455"/>
      <c r="Y38" s="455"/>
      <c r="Z38" s="455"/>
      <c r="AA38" s="455"/>
      <c r="AB38" s="456"/>
      <c r="AC38" s="443"/>
      <c r="AD38" s="443"/>
      <c r="AE38" s="400"/>
    </row>
    <row r="39" spans="1:31" s="401" customFormat="1" ht="14.25">
      <c r="A39" s="439" t="s">
        <v>496</v>
      </c>
      <c r="B39" s="439"/>
      <c r="C39" s="439"/>
      <c r="D39" s="439"/>
      <c r="E39" s="462">
        <f aca="true" t="shared" si="10" ref="E39:O39">SUM(E40:E41)</f>
        <v>1495</v>
      </c>
      <c r="F39" s="405">
        <f t="shared" si="10"/>
        <v>6076</v>
      </c>
      <c r="G39" s="405">
        <f t="shared" si="10"/>
        <v>2928</v>
      </c>
      <c r="H39" s="405">
        <f t="shared" si="10"/>
        <v>3148</v>
      </c>
      <c r="I39" s="405">
        <f t="shared" si="10"/>
        <v>1489</v>
      </c>
      <c r="J39" s="405">
        <f t="shared" si="10"/>
        <v>151359</v>
      </c>
      <c r="K39" s="405">
        <f t="shared" si="10"/>
        <v>649</v>
      </c>
      <c r="L39" s="405">
        <f t="shared" si="10"/>
        <v>17273</v>
      </c>
      <c r="M39" s="405">
        <f t="shared" si="10"/>
        <v>1067</v>
      </c>
      <c r="N39" s="405">
        <f t="shared" si="10"/>
        <v>1067</v>
      </c>
      <c r="O39" s="405">
        <f t="shared" si="10"/>
        <v>144014</v>
      </c>
      <c r="P39" s="449"/>
      <c r="Q39" s="449"/>
      <c r="R39" s="405">
        <f aca="true" t="shared" si="11" ref="R39:AB39">SUM(R40:R41)</f>
        <v>452</v>
      </c>
      <c r="S39" s="405">
        <f t="shared" si="11"/>
        <v>11157</v>
      </c>
      <c r="T39" s="405">
        <f t="shared" si="11"/>
        <v>428</v>
      </c>
      <c r="U39" s="405">
        <f t="shared" si="11"/>
        <v>422</v>
      </c>
      <c r="V39" s="405">
        <f t="shared" si="11"/>
        <v>7345</v>
      </c>
      <c r="W39" s="405">
        <f t="shared" si="11"/>
        <v>197</v>
      </c>
      <c r="X39" s="405">
        <f t="shared" si="11"/>
        <v>6116</v>
      </c>
      <c r="Y39" s="405">
        <f t="shared" si="11"/>
        <v>1296</v>
      </c>
      <c r="Z39" s="405">
        <f t="shared" si="11"/>
        <v>639</v>
      </c>
      <c r="AA39" s="405">
        <f t="shared" si="11"/>
        <v>24765</v>
      </c>
      <c r="AB39" s="405">
        <f t="shared" si="11"/>
        <v>42038</v>
      </c>
      <c r="AC39" s="447"/>
      <c r="AD39" s="447"/>
      <c r="AE39" s="403"/>
    </row>
    <row r="40" spans="1:31" s="401" customFormat="1" ht="14.25">
      <c r="A40" s="445" t="s">
        <v>480</v>
      </c>
      <c r="B40" s="443"/>
      <c r="C40" s="443"/>
      <c r="D40" s="443"/>
      <c r="E40" s="454">
        <v>1282</v>
      </c>
      <c r="F40" s="455">
        <f>SUM(G40:H40)</f>
        <v>5218</v>
      </c>
      <c r="G40" s="455">
        <v>2502</v>
      </c>
      <c r="H40" s="455">
        <v>2716</v>
      </c>
      <c r="I40" s="455">
        <v>1276</v>
      </c>
      <c r="J40" s="455">
        <v>126294</v>
      </c>
      <c r="K40" s="455">
        <v>610</v>
      </c>
      <c r="L40" s="455">
        <f>SUM(S40,X40)</f>
        <v>15142</v>
      </c>
      <c r="M40" s="455">
        <v>979</v>
      </c>
      <c r="N40" s="457">
        <v>979</v>
      </c>
      <c r="O40" s="457">
        <v>120913</v>
      </c>
      <c r="P40" s="446"/>
      <c r="Q40" s="446"/>
      <c r="R40" s="457">
        <v>434</v>
      </c>
      <c r="S40" s="457">
        <v>10575</v>
      </c>
      <c r="T40" s="455">
        <v>303</v>
      </c>
      <c r="U40" s="455">
        <v>297</v>
      </c>
      <c r="V40" s="455">
        <v>5381</v>
      </c>
      <c r="W40" s="455">
        <v>176</v>
      </c>
      <c r="X40" s="455">
        <v>4567</v>
      </c>
      <c r="Y40" s="455">
        <v>919</v>
      </c>
      <c r="Z40" s="455">
        <v>478</v>
      </c>
      <c r="AA40" s="455">
        <v>16868</v>
      </c>
      <c r="AB40" s="466">
        <f>SUM(S40,X40,AA40)</f>
        <v>32010</v>
      </c>
      <c r="AC40" s="443"/>
      <c r="AD40" s="443"/>
      <c r="AE40" s="400"/>
    </row>
    <row r="41" spans="1:31" s="401" customFormat="1" ht="14.25">
      <c r="A41" s="445" t="s">
        <v>481</v>
      </c>
      <c r="B41" s="443"/>
      <c r="C41" s="443"/>
      <c r="D41" s="443"/>
      <c r="E41" s="454">
        <v>213</v>
      </c>
      <c r="F41" s="455">
        <f>SUM(G41:H41)</f>
        <v>858</v>
      </c>
      <c r="G41" s="455">
        <v>426</v>
      </c>
      <c r="H41" s="455">
        <v>432</v>
      </c>
      <c r="I41" s="455">
        <v>213</v>
      </c>
      <c r="J41" s="455">
        <v>25065</v>
      </c>
      <c r="K41" s="455">
        <v>39</v>
      </c>
      <c r="L41" s="455">
        <f>SUM(S41,X41)</f>
        <v>2131</v>
      </c>
      <c r="M41" s="455">
        <v>88</v>
      </c>
      <c r="N41" s="457">
        <v>88</v>
      </c>
      <c r="O41" s="457">
        <v>23101</v>
      </c>
      <c r="P41" s="446"/>
      <c r="Q41" s="446"/>
      <c r="R41" s="457">
        <v>18</v>
      </c>
      <c r="S41" s="457">
        <v>582</v>
      </c>
      <c r="T41" s="455">
        <v>125</v>
      </c>
      <c r="U41" s="455">
        <v>125</v>
      </c>
      <c r="V41" s="455">
        <v>1964</v>
      </c>
      <c r="W41" s="455">
        <v>21</v>
      </c>
      <c r="X41" s="455">
        <v>1549</v>
      </c>
      <c r="Y41" s="455">
        <v>377</v>
      </c>
      <c r="Z41" s="455">
        <v>161</v>
      </c>
      <c r="AA41" s="455">
        <v>7897</v>
      </c>
      <c r="AB41" s="466">
        <f>SUM(S41,X41,AA41)</f>
        <v>10028</v>
      </c>
      <c r="AC41" s="443"/>
      <c r="AD41" s="443"/>
      <c r="AE41" s="400"/>
    </row>
    <row r="42" spans="1:31" s="401" customFormat="1" ht="14.25">
      <c r="A42" s="445"/>
      <c r="B42" s="443"/>
      <c r="C42" s="443"/>
      <c r="D42" s="443"/>
      <c r="E42" s="454"/>
      <c r="F42" s="458"/>
      <c r="G42" s="455"/>
      <c r="H42" s="455"/>
      <c r="I42" s="455"/>
      <c r="J42" s="455"/>
      <c r="K42" s="455"/>
      <c r="L42" s="455"/>
      <c r="M42" s="455"/>
      <c r="N42" s="457"/>
      <c r="O42" s="457"/>
      <c r="P42" s="446"/>
      <c r="Q42" s="446"/>
      <c r="R42" s="457"/>
      <c r="S42" s="457"/>
      <c r="T42" s="455"/>
      <c r="U42" s="455"/>
      <c r="V42" s="455"/>
      <c r="W42" s="455"/>
      <c r="X42" s="455"/>
      <c r="Y42" s="455"/>
      <c r="Z42" s="455"/>
      <c r="AA42" s="455"/>
      <c r="AB42" s="456"/>
      <c r="AC42" s="443"/>
      <c r="AD42" s="443"/>
      <c r="AE42" s="400"/>
    </row>
    <row r="43" spans="1:31" s="401" customFormat="1" ht="14.25">
      <c r="A43" s="439" t="s">
        <v>497</v>
      </c>
      <c r="B43" s="439"/>
      <c r="C43" s="439"/>
      <c r="D43" s="439"/>
      <c r="E43" s="462">
        <f aca="true" t="shared" si="12" ref="E43:O43">SUM(E44:E47)</f>
        <v>3508</v>
      </c>
      <c r="F43" s="405">
        <f t="shared" si="12"/>
        <v>13660</v>
      </c>
      <c r="G43" s="405">
        <f t="shared" si="12"/>
        <v>6581</v>
      </c>
      <c r="H43" s="405">
        <f t="shared" si="12"/>
        <v>7079</v>
      </c>
      <c r="I43" s="405">
        <f t="shared" si="12"/>
        <v>3492</v>
      </c>
      <c r="J43" s="405">
        <f t="shared" si="12"/>
        <v>342217</v>
      </c>
      <c r="K43" s="405">
        <f t="shared" si="12"/>
        <v>1600</v>
      </c>
      <c r="L43" s="405">
        <f t="shared" si="12"/>
        <v>41132</v>
      </c>
      <c r="M43" s="405">
        <f t="shared" si="12"/>
        <v>2552</v>
      </c>
      <c r="N43" s="405">
        <f t="shared" si="12"/>
        <v>2551</v>
      </c>
      <c r="O43" s="405">
        <f t="shared" si="12"/>
        <v>325375</v>
      </c>
      <c r="P43" s="449"/>
      <c r="Q43" s="449"/>
      <c r="R43" s="405">
        <f aca="true" t="shared" si="13" ref="R43:AB43">SUM(R44:R47)</f>
        <v>1127</v>
      </c>
      <c r="S43" s="405">
        <f t="shared" si="13"/>
        <v>29348</v>
      </c>
      <c r="T43" s="405">
        <f t="shared" si="13"/>
        <v>956</v>
      </c>
      <c r="U43" s="405">
        <f t="shared" si="13"/>
        <v>941</v>
      </c>
      <c r="V43" s="405">
        <f t="shared" si="13"/>
        <v>16842</v>
      </c>
      <c r="W43" s="405">
        <f t="shared" si="13"/>
        <v>473</v>
      </c>
      <c r="X43" s="405">
        <f t="shared" si="13"/>
        <v>11784</v>
      </c>
      <c r="Y43" s="405">
        <f t="shared" si="13"/>
        <v>2586</v>
      </c>
      <c r="Z43" s="405">
        <f t="shared" si="13"/>
        <v>1367</v>
      </c>
      <c r="AA43" s="405">
        <f t="shared" si="13"/>
        <v>38430</v>
      </c>
      <c r="AB43" s="405">
        <f t="shared" si="13"/>
        <v>79562</v>
      </c>
      <c r="AC43" s="447"/>
      <c r="AD43" s="447"/>
      <c r="AE43" s="403"/>
    </row>
    <row r="44" spans="1:31" s="401" customFormat="1" ht="14.25">
      <c r="A44" s="445" t="s">
        <v>482</v>
      </c>
      <c r="B44" s="443"/>
      <c r="C44" s="443"/>
      <c r="D44" s="443"/>
      <c r="E44" s="454">
        <v>1003</v>
      </c>
      <c r="F44" s="455">
        <f>SUM(G44:H44)</f>
        <v>3545</v>
      </c>
      <c r="G44" s="455">
        <v>1681</v>
      </c>
      <c r="H44" s="455">
        <v>1864</v>
      </c>
      <c r="I44" s="455">
        <v>1002</v>
      </c>
      <c r="J44" s="455">
        <v>76272</v>
      </c>
      <c r="K44" s="455">
        <v>609</v>
      </c>
      <c r="L44" s="455">
        <f>SUM(S44,X44)</f>
        <v>15447</v>
      </c>
      <c r="M44" s="455">
        <v>654</v>
      </c>
      <c r="N44" s="457">
        <v>653</v>
      </c>
      <c r="O44" s="457">
        <v>70107</v>
      </c>
      <c r="P44" s="446"/>
      <c r="Q44" s="446"/>
      <c r="R44" s="457">
        <v>391</v>
      </c>
      <c r="S44" s="457">
        <v>9620</v>
      </c>
      <c r="T44" s="455">
        <v>349</v>
      </c>
      <c r="U44" s="455">
        <v>349</v>
      </c>
      <c r="V44" s="455">
        <v>6165</v>
      </c>
      <c r="W44" s="455">
        <v>218</v>
      </c>
      <c r="X44" s="455">
        <v>5827</v>
      </c>
      <c r="Y44" s="455">
        <v>727</v>
      </c>
      <c r="Z44" s="455">
        <v>527</v>
      </c>
      <c r="AA44" s="455">
        <v>13466</v>
      </c>
      <c r="AB44" s="466">
        <f>SUM(S44,X44,AA44)</f>
        <v>28913</v>
      </c>
      <c r="AC44" s="443"/>
      <c r="AD44" s="443"/>
      <c r="AE44" s="400"/>
    </row>
    <row r="45" spans="1:31" s="401" customFormat="1" ht="14.25">
      <c r="A45" s="445" t="s">
        <v>483</v>
      </c>
      <c r="B45" s="443"/>
      <c r="C45" s="443"/>
      <c r="D45" s="443"/>
      <c r="E45" s="454">
        <v>540</v>
      </c>
      <c r="F45" s="455">
        <f>SUM(G45:H45)</f>
        <v>2093</v>
      </c>
      <c r="G45" s="455">
        <v>1028</v>
      </c>
      <c r="H45" s="455">
        <v>1065</v>
      </c>
      <c r="I45" s="455">
        <v>540</v>
      </c>
      <c r="J45" s="455">
        <v>54941</v>
      </c>
      <c r="K45" s="455">
        <v>255</v>
      </c>
      <c r="L45" s="455">
        <f>SUM(S45,X45)</f>
        <v>6623</v>
      </c>
      <c r="M45" s="455">
        <v>397</v>
      </c>
      <c r="N45" s="457">
        <v>397</v>
      </c>
      <c r="O45" s="457">
        <v>52248</v>
      </c>
      <c r="P45" s="446"/>
      <c r="Q45" s="446"/>
      <c r="R45" s="457">
        <v>186</v>
      </c>
      <c r="S45" s="457">
        <v>4857</v>
      </c>
      <c r="T45" s="455">
        <v>143</v>
      </c>
      <c r="U45" s="455">
        <v>143</v>
      </c>
      <c r="V45" s="455">
        <v>2693</v>
      </c>
      <c r="W45" s="455">
        <v>69</v>
      </c>
      <c r="X45" s="455">
        <v>1766</v>
      </c>
      <c r="Y45" s="455">
        <v>531</v>
      </c>
      <c r="Z45" s="455">
        <v>252</v>
      </c>
      <c r="AA45" s="455">
        <v>10037</v>
      </c>
      <c r="AB45" s="466">
        <f>SUM(S45,X45,AA45)</f>
        <v>16660</v>
      </c>
      <c r="AC45" s="443"/>
      <c r="AD45" s="443"/>
      <c r="AE45" s="400"/>
    </row>
    <row r="46" spans="1:31" s="401" customFormat="1" ht="14.25">
      <c r="A46" s="445" t="s">
        <v>484</v>
      </c>
      <c r="B46" s="443"/>
      <c r="C46" s="443"/>
      <c r="D46" s="443"/>
      <c r="E46" s="454">
        <v>1491</v>
      </c>
      <c r="F46" s="455">
        <f>SUM(G46:H46)</f>
        <v>6063</v>
      </c>
      <c r="G46" s="455">
        <v>2905</v>
      </c>
      <c r="H46" s="455">
        <v>3158</v>
      </c>
      <c r="I46" s="455">
        <v>1477</v>
      </c>
      <c r="J46" s="455">
        <v>147596</v>
      </c>
      <c r="K46" s="455">
        <v>610</v>
      </c>
      <c r="L46" s="455">
        <f>SUM(S46,X46)</f>
        <v>16320</v>
      </c>
      <c r="M46" s="455">
        <v>1132</v>
      </c>
      <c r="N46" s="457">
        <v>1132</v>
      </c>
      <c r="O46" s="457">
        <v>141530</v>
      </c>
      <c r="P46" s="446"/>
      <c r="Q46" s="446"/>
      <c r="R46" s="457">
        <v>454</v>
      </c>
      <c r="S46" s="457">
        <v>12562</v>
      </c>
      <c r="T46" s="455">
        <v>359</v>
      </c>
      <c r="U46" s="455">
        <v>345</v>
      </c>
      <c r="V46" s="455">
        <v>6066</v>
      </c>
      <c r="W46" s="455">
        <v>156</v>
      </c>
      <c r="X46" s="455">
        <v>3758</v>
      </c>
      <c r="Y46" s="455">
        <v>794</v>
      </c>
      <c r="Z46" s="455">
        <v>396</v>
      </c>
      <c r="AA46" s="455">
        <v>11309</v>
      </c>
      <c r="AB46" s="466">
        <f>SUM(S46,X46,AA46)</f>
        <v>27629</v>
      </c>
      <c r="AC46" s="443"/>
      <c r="AD46" s="443"/>
      <c r="AE46" s="400"/>
    </row>
    <row r="47" spans="1:31" s="401" customFormat="1" ht="14.25">
      <c r="A47" s="445" t="s">
        <v>485</v>
      </c>
      <c r="B47" s="443"/>
      <c r="C47" s="443"/>
      <c r="D47" s="443"/>
      <c r="E47" s="454">
        <v>474</v>
      </c>
      <c r="F47" s="455">
        <f>SUM(G47:H47)</f>
        <v>1959</v>
      </c>
      <c r="G47" s="455">
        <v>967</v>
      </c>
      <c r="H47" s="455">
        <v>992</v>
      </c>
      <c r="I47" s="455">
        <v>473</v>
      </c>
      <c r="J47" s="455">
        <v>63408</v>
      </c>
      <c r="K47" s="455">
        <v>126</v>
      </c>
      <c r="L47" s="455">
        <f>SUM(S47,X47)</f>
        <v>2742</v>
      </c>
      <c r="M47" s="455">
        <v>369</v>
      </c>
      <c r="N47" s="457">
        <v>369</v>
      </c>
      <c r="O47" s="457">
        <v>61490</v>
      </c>
      <c r="P47" s="446"/>
      <c r="Q47" s="446"/>
      <c r="R47" s="457">
        <v>96</v>
      </c>
      <c r="S47" s="457">
        <v>2309</v>
      </c>
      <c r="T47" s="455">
        <v>105</v>
      </c>
      <c r="U47" s="455">
        <v>104</v>
      </c>
      <c r="V47" s="455">
        <v>1918</v>
      </c>
      <c r="W47" s="455">
        <v>30</v>
      </c>
      <c r="X47" s="455">
        <v>433</v>
      </c>
      <c r="Y47" s="455">
        <v>534</v>
      </c>
      <c r="Z47" s="455">
        <v>192</v>
      </c>
      <c r="AA47" s="455">
        <v>3618</v>
      </c>
      <c r="AB47" s="466">
        <f>SUM(S47,X47,AA47)</f>
        <v>6360</v>
      </c>
      <c r="AC47" s="443"/>
      <c r="AD47" s="443"/>
      <c r="AE47" s="400"/>
    </row>
    <row r="48" spans="1:31" s="401" customFormat="1" ht="14.25">
      <c r="A48" s="445"/>
      <c r="B48" s="443"/>
      <c r="C48" s="443"/>
      <c r="D48" s="443"/>
      <c r="E48" s="454"/>
      <c r="F48" s="458"/>
      <c r="G48" s="455"/>
      <c r="H48" s="455"/>
      <c r="I48" s="455"/>
      <c r="J48" s="455"/>
      <c r="K48" s="455"/>
      <c r="L48" s="455"/>
      <c r="M48" s="455"/>
      <c r="N48" s="457"/>
      <c r="O48" s="457"/>
      <c r="P48" s="446"/>
      <c r="Q48" s="446"/>
      <c r="R48" s="457"/>
      <c r="S48" s="457"/>
      <c r="T48" s="455"/>
      <c r="U48" s="455"/>
      <c r="V48" s="455"/>
      <c r="W48" s="455"/>
      <c r="X48" s="455"/>
      <c r="Y48" s="455"/>
      <c r="Z48" s="455"/>
      <c r="AA48" s="455"/>
      <c r="AB48" s="456"/>
      <c r="AC48" s="443"/>
      <c r="AD48" s="443"/>
      <c r="AE48" s="400"/>
    </row>
    <row r="49" spans="1:31" s="404" customFormat="1" ht="14.25">
      <c r="A49" s="439" t="s">
        <v>498</v>
      </c>
      <c r="B49" s="439"/>
      <c r="C49" s="439"/>
      <c r="D49" s="439"/>
      <c r="E49" s="462">
        <f aca="true" t="shared" si="14" ref="E49:O49">SUM(E50:E52)</f>
        <v>1326</v>
      </c>
      <c r="F49" s="405">
        <f t="shared" si="14"/>
        <v>5050</v>
      </c>
      <c r="G49" s="405">
        <f t="shared" si="14"/>
        <v>2499</v>
      </c>
      <c r="H49" s="405">
        <f t="shared" si="14"/>
        <v>2551</v>
      </c>
      <c r="I49" s="405">
        <f t="shared" si="14"/>
        <v>1323</v>
      </c>
      <c r="J49" s="405">
        <f t="shared" si="14"/>
        <v>131269</v>
      </c>
      <c r="K49" s="405">
        <f t="shared" si="14"/>
        <v>396</v>
      </c>
      <c r="L49" s="405">
        <f t="shared" si="14"/>
        <v>6644</v>
      </c>
      <c r="M49" s="405">
        <f t="shared" si="14"/>
        <v>874</v>
      </c>
      <c r="N49" s="405">
        <f t="shared" si="14"/>
        <v>871</v>
      </c>
      <c r="O49" s="405">
        <f t="shared" si="14"/>
        <v>122389</v>
      </c>
      <c r="P49" s="442"/>
      <c r="Q49" s="442"/>
      <c r="R49" s="405">
        <f aca="true" t="shared" si="15" ref="R49:AB49">SUM(R50:R52)</f>
        <v>274</v>
      </c>
      <c r="S49" s="405">
        <f t="shared" si="15"/>
        <v>4616</v>
      </c>
      <c r="T49" s="405">
        <f t="shared" si="15"/>
        <v>452</v>
      </c>
      <c r="U49" s="405">
        <f t="shared" si="15"/>
        <v>452</v>
      </c>
      <c r="V49" s="405">
        <f t="shared" si="15"/>
        <v>8880</v>
      </c>
      <c r="W49" s="405">
        <f t="shared" si="15"/>
        <v>122</v>
      </c>
      <c r="X49" s="405">
        <f t="shared" si="15"/>
        <v>2028</v>
      </c>
      <c r="Y49" s="405">
        <f t="shared" si="15"/>
        <v>1300</v>
      </c>
      <c r="Z49" s="405">
        <f t="shared" si="15"/>
        <v>395</v>
      </c>
      <c r="AA49" s="405">
        <f t="shared" si="15"/>
        <v>8022</v>
      </c>
      <c r="AB49" s="405">
        <f t="shared" si="15"/>
        <v>14666</v>
      </c>
      <c r="AC49" s="439"/>
      <c r="AD49" s="439"/>
      <c r="AE49" s="402"/>
    </row>
    <row r="50" spans="1:31" s="401" customFormat="1" ht="14.25">
      <c r="A50" s="445" t="s">
        <v>486</v>
      </c>
      <c r="B50" s="443"/>
      <c r="C50" s="443"/>
      <c r="D50" s="443"/>
      <c r="E50" s="454">
        <v>450</v>
      </c>
      <c r="F50" s="455">
        <f>SUM(G50:H50)</f>
        <v>1698</v>
      </c>
      <c r="G50" s="455">
        <v>830</v>
      </c>
      <c r="H50" s="455">
        <v>868</v>
      </c>
      <c r="I50" s="455">
        <v>447</v>
      </c>
      <c r="J50" s="455">
        <v>38924</v>
      </c>
      <c r="K50" s="455">
        <v>91</v>
      </c>
      <c r="L50" s="455">
        <f>SUM(S50,X50)</f>
        <v>1155</v>
      </c>
      <c r="M50" s="455">
        <v>291</v>
      </c>
      <c r="N50" s="457">
        <v>288</v>
      </c>
      <c r="O50" s="457">
        <v>35685</v>
      </c>
      <c r="P50" s="446"/>
      <c r="Q50" s="446"/>
      <c r="R50" s="457">
        <v>58</v>
      </c>
      <c r="S50" s="457">
        <v>728</v>
      </c>
      <c r="T50" s="455">
        <v>159</v>
      </c>
      <c r="U50" s="455">
        <v>159</v>
      </c>
      <c r="V50" s="455">
        <v>3239</v>
      </c>
      <c r="W50" s="455">
        <v>33</v>
      </c>
      <c r="X50" s="455">
        <v>427</v>
      </c>
      <c r="Y50" s="455">
        <v>270</v>
      </c>
      <c r="Z50" s="455">
        <v>62</v>
      </c>
      <c r="AA50" s="455">
        <v>1162</v>
      </c>
      <c r="AB50" s="466">
        <f>SUM(S50,X50,AA50)</f>
        <v>2317</v>
      </c>
      <c r="AC50" s="443"/>
      <c r="AD50" s="443"/>
      <c r="AE50" s="400"/>
    </row>
    <row r="51" spans="1:31" s="401" customFormat="1" ht="14.25">
      <c r="A51" s="445" t="s">
        <v>487</v>
      </c>
      <c r="B51" s="443"/>
      <c r="C51" s="443"/>
      <c r="D51" s="443"/>
      <c r="E51" s="454">
        <v>632</v>
      </c>
      <c r="F51" s="455">
        <f>SUM(G51:H51)</f>
        <v>2465</v>
      </c>
      <c r="G51" s="455">
        <v>1219</v>
      </c>
      <c r="H51" s="455">
        <v>1246</v>
      </c>
      <c r="I51" s="455">
        <v>632</v>
      </c>
      <c r="J51" s="455">
        <v>68914</v>
      </c>
      <c r="K51" s="455">
        <v>250</v>
      </c>
      <c r="L51" s="455">
        <f>SUM(S51,X51)</f>
        <v>4722</v>
      </c>
      <c r="M51" s="455">
        <v>406</v>
      </c>
      <c r="N51" s="457">
        <v>406</v>
      </c>
      <c r="O51" s="457">
        <v>64601</v>
      </c>
      <c r="P51" s="446"/>
      <c r="Q51" s="446"/>
      <c r="R51" s="457">
        <v>169</v>
      </c>
      <c r="S51" s="457">
        <v>3223</v>
      </c>
      <c r="T51" s="455">
        <v>226</v>
      </c>
      <c r="U51" s="455">
        <v>226</v>
      </c>
      <c r="V51" s="455">
        <v>4313</v>
      </c>
      <c r="W51" s="455">
        <v>81</v>
      </c>
      <c r="X51" s="455">
        <v>1499</v>
      </c>
      <c r="Y51" s="455">
        <v>680</v>
      </c>
      <c r="Z51" s="455">
        <v>275</v>
      </c>
      <c r="AA51" s="455">
        <v>6176</v>
      </c>
      <c r="AB51" s="466">
        <f>SUM(S51,X51,AA51)</f>
        <v>10898</v>
      </c>
      <c r="AC51" s="443"/>
      <c r="AD51" s="443"/>
      <c r="AE51" s="400"/>
    </row>
    <row r="52" spans="1:31" s="401" customFormat="1" ht="14.25">
      <c r="A52" s="445" t="s">
        <v>488</v>
      </c>
      <c r="B52" s="443"/>
      <c r="C52" s="443"/>
      <c r="D52" s="443"/>
      <c r="E52" s="454">
        <v>244</v>
      </c>
      <c r="F52" s="455">
        <f>SUM(G52:H52)</f>
        <v>887</v>
      </c>
      <c r="G52" s="455">
        <v>450</v>
      </c>
      <c r="H52" s="455">
        <v>437</v>
      </c>
      <c r="I52" s="455">
        <v>244</v>
      </c>
      <c r="J52" s="455">
        <v>23431</v>
      </c>
      <c r="K52" s="455">
        <v>55</v>
      </c>
      <c r="L52" s="455">
        <f>SUM(S52,X52)</f>
        <v>767</v>
      </c>
      <c r="M52" s="455">
        <v>177</v>
      </c>
      <c r="N52" s="457">
        <v>177</v>
      </c>
      <c r="O52" s="457">
        <v>22103</v>
      </c>
      <c r="P52" s="446"/>
      <c r="Q52" s="446"/>
      <c r="R52" s="457">
        <v>47</v>
      </c>
      <c r="S52" s="457">
        <v>665</v>
      </c>
      <c r="T52" s="455">
        <v>67</v>
      </c>
      <c r="U52" s="455">
        <v>67</v>
      </c>
      <c r="V52" s="455">
        <v>1328</v>
      </c>
      <c r="W52" s="455">
        <v>8</v>
      </c>
      <c r="X52" s="455">
        <v>102</v>
      </c>
      <c r="Y52" s="455">
        <v>350</v>
      </c>
      <c r="Z52" s="455">
        <v>58</v>
      </c>
      <c r="AA52" s="455">
        <v>684</v>
      </c>
      <c r="AB52" s="466">
        <f>SUM(S52,X52,AA52)</f>
        <v>1451</v>
      </c>
      <c r="AC52" s="443"/>
      <c r="AD52" s="443"/>
      <c r="AE52" s="400"/>
    </row>
    <row r="53" spans="1:31" s="401" customFormat="1" ht="14.25">
      <c r="A53" s="443"/>
      <c r="B53" s="443"/>
      <c r="C53" s="443"/>
      <c r="D53" s="443"/>
      <c r="E53" s="454"/>
      <c r="F53" s="455"/>
      <c r="G53" s="455"/>
      <c r="H53" s="455"/>
      <c r="I53" s="455"/>
      <c r="J53" s="455"/>
      <c r="K53" s="455"/>
      <c r="L53" s="455"/>
      <c r="M53" s="455"/>
      <c r="N53" s="456"/>
      <c r="O53" s="456"/>
      <c r="P53" s="448"/>
      <c r="Q53" s="448"/>
      <c r="R53" s="456"/>
      <c r="S53" s="456"/>
      <c r="T53" s="455"/>
      <c r="U53" s="455"/>
      <c r="V53" s="455"/>
      <c r="W53" s="455"/>
      <c r="X53" s="455"/>
      <c r="Y53" s="455"/>
      <c r="Z53" s="455"/>
      <c r="AA53" s="455"/>
      <c r="AB53" s="466"/>
      <c r="AC53" s="443"/>
      <c r="AD53" s="443"/>
      <c r="AE53" s="400"/>
    </row>
    <row r="54" spans="1:31" s="404" customFormat="1" ht="14.25">
      <c r="A54" s="439" t="s">
        <v>499</v>
      </c>
      <c r="B54" s="439"/>
      <c r="C54" s="439"/>
      <c r="D54" s="439"/>
      <c r="E54" s="462">
        <f aca="true" t="shared" si="16" ref="E54:O54">SUM(E55:E58)</f>
        <v>3589</v>
      </c>
      <c r="F54" s="405">
        <f t="shared" si="16"/>
        <v>11530</v>
      </c>
      <c r="G54" s="405">
        <f t="shared" si="16"/>
        <v>5568</v>
      </c>
      <c r="H54" s="405">
        <f t="shared" si="16"/>
        <v>5962</v>
      </c>
      <c r="I54" s="405">
        <f t="shared" si="16"/>
        <v>3571</v>
      </c>
      <c r="J54" s="405">
        <f t="shared" si="16"/>
        <v>219385</v>
      </c>
      <c r="K54" s="405">
        <f t="shared" si="16"/>
        <v>2078</v>
      </c>
      <c r="L54" s="405">
        <f t="shared" si="16"/>
        <v>74998</v>
      </c>
      <c r="M54" s="405">
        <f t="shared" si="16"/>
        <v>2203</v>
      </c>
      <c r="N54" s="405">
        <f t="shared" si="16"/>
        <v>2197</v>
      </c>
      <c r="O54" s="405">
        <f t="shared" si="16"/>
        <v>193963</v>
      </c>
      <c r="P54" s="440"/>
      <c r="Q54" s="440"/>
      <c r="R54" s="405">
        <f aca="true" t="shared" si="17" ref="R54:AB54">SUM(R55:R58)</f>
        <v>1287</v>
      </c>
      <c r="S54" s="405">
        <f t="shared" si="17"/>
        <v>50133</v>
      </c>
      <c r="T54" s="405">
        <f t="shared" si="17"/>
        <v>1386</v>
      </c>
      <c r="U54" s="405">
        <f t="shared" si="17"/>
        <v>1374</v>
      </c>
      <c r="V54" s="405">
        <f t="shared" si="17"/>
        <v>25422</v>
      </c>
      <c r="W54" s="405">
        <f t="shared" si="17"/>
        <v>791</v>
      </c>
      <c r="X54" s="405">
        <f t="shared" si="17"/>
        <v>24865</v>
      </c>
      <c r="Y54" s="405">
        <f t="shared" si="17"/>
        <v>2061</v>
      </c>
      <c r="Z54" s="405">
        <f t="shared" si="17"/>
        <v>1569</v>
      </c>
      <c r="AA54" s="405">
        <f t="shared" si="17"/>
        <v>50321</v>
      </c>
      <c r="AB54" s="405">
        <f t="shared" si="17"/>
        <v>125319</v>
      </c>
      <c r="AC54" s="439"/>
      <c r="AD54" s="439"/>
      <c r="AE54" s="402"/>
    </row>
    <row r="55" spans="1:31" s="401" customFormat="1" ht="14.25">
      <c r="A55" s="445" t="s">
        <v>489</v>
      </c>
      <c r="B55" s="443"/>
      <c r="C55" s="443"/>
      <c r="D55" s="443"/>
      <c r="E55" s="454">
        <v>1140</v>
      </c>
      <c r="F55" s="455">
        <f>SUM(G55:H55)</f>
        <v>3705</v>
      </c>
      <c r="G55" s="455">
        <v>1812</v>
      </c>
      <c r="H55" s="455">
        <v>1893</v>
      </c>
      <c r="I55" s="455">
        <v>1136</v>
      </c>
      <c r="J55" s="455">
        <v>73005</v>
      </c>
      <c r="K55" s="455">
        <v>732</v>
      </c>
      <c r="L55" s="455">
        <f>SUM(S55,X55)</f>
        <v>31965</v>
      </c>
      <c r="M55" s="455">
        <v>696</v>
      </c>
      <c r="N55" s="457">
        <v>692</v>
      </c>
      <c r="O55" s="457">
        <v>64847</v>
      </c>
      <c r="P55" s="446"/>
      <c r="Q55" s="446"/>
      <c r="R55" s="457">
        <v>443</v>
      </c>
      <c r="S55" s="457">
        <v>19693</v>
      </c>
      <c r="T55" s="455">
        <v>444</v>
      </c>
      <c r="U55" s="455">
        <v>444</v>
      </c>
      <c r="V55" s="455">
        <v>8158</v>
      </c>
      <c r="W55" s="455">
        <v>289</v>
      </c>
      <c r="X55" s="455">
        <v>12272</v>
      </c>
      <c r="Y55" s="455">
        <v>647</v>
      </c>
      <c r="Z55" s="455">
        <v>544</v>
      </c>
      <c r="AA55" s="455">
        <v>21075</v>
      </c>
      <c r="AB55" s="466">
        <f>SUM(S55,X55,AA55)</f>
        <v>53040</v>
      </c>
      <c r="AC55" s="443"/>
      <c r="AD55" s="443"/>
      <c r="AE55" s="400"/>
    </row>
    <row r="56" spans="1:31" s="401" customFormat="1" ht="14.25">
      <c r="A56" s="445" t="s">
        <v>490</v>
      </c>
      <c r="B56" s="443"/>
      <c r="C56" s="443"/>
      <c r="D56" s="443"/>
      <c r="E56" s="454">
        <v>1036</v>
      </c>
      <c r="F56" s="455">
        <f>SUM(G56:H56)</f>
        <v>3003</v>
      </c>
      <c r="G56" s="455">
        <v>1428</v>
      </c>
      <c r="H56" s="455">
        <v>1575</v>
      </c>
      <c r="I56" s="455">
        <v>1031</v>
      </c>
      <c r="J56" s="455">
        <v>55091</v>
      </c>
      <c r="K56" s="455">
        <v>555</v>
      </c>
      <c r="L56" s="455">
        <f>SUM(S56,X56)</f>
        <v>14401</v>
      </c>
      <c r="M56" s="455">
        <v>593</v>
      </c>
      <c r="N56" s="457">
        <v>593</v>
      </c>
      <c r="O56" s="457">
        <v>47313</v>
      </c>
      <c r="P56" s="446"/>
      <c r="Q56" s="446"/>
      <c r="R56" s="457">
        <v>311</v>
      </c>
      <c r="S56" s="457">
        <v>8141</v>
      </c>
      <c r="T56" s="455">
        <v>443</v>
      </c>
      <c r="U56" s="455">
        <v>438</v>
      </c>
      <c r="V56" s="455">
        <v>7778</v>
      </c>
      <c r="W56" s="455">
        <v>244</v>
      </c>
      <c r="X56" s="455">
        <v>6260</v>
      </c>
      <c r="Y56" s="455">
        <v>844</v>
      </c>
      <c r="Z56" s="455">
        <v>631</v>
      </c>
      <c r="AA56" s="455">
        <v>17012</v>
      </c>
      <c r="AB56" s="466">
        <f>SUM(S56,X56,AA56)</f>
        <v>31413</v>
      </c>
      <c r="AC56" s="443"/>
      <c r="AD56" s="443"/>
      <c r="AE56" s="400"/>
    </row>
    <row r="57" spans="1:31" s="401" customFormat="1" ht="14.25">
      <c r="A57" s="445" t="s">
        <v>491</v>
      </c>
      <c r="B57" s="443"/>
      <c r="C57" s="443"/>
      <c r="D57" s="443"/>
      <c r="E57" s="454">
        <v>656</v>
      </c>
      <c r="F57" s="455">
        <f>SUM(G57:H57)</f>
        <v>2104</v>
      </c>
      <c r="G57" s="455">
        <v>1000</v>
      </c>
      <c r="H57" s="455">
        <v>1104</v>
      </c>
      <c r="I57" s="455">
        <v>652</v>
      </c>
      <c r="J57" s="455">
        <v>40194</v>
      </c>
      <c r="K57" s="455">
        <v>370</v>
      </c>
      <c r="L57" s="455">
        <f>SUM(S57,X57)</f>
        <v>15464</v>
      </c>
      <c r="M57" s="455">
        <v>368</v>
      </c>
      <c r="N57" s="457">
        <v>366</v>
      </c>
      <c r="O57" s="457">
        <v>34774</v>
      </c>
      <c r="P57" s="446"/>
      <c r="Q57" s="446"/>
      <c r="R57" s="457">
        <v>227</v>
      </c>
      <c r="S57" s="457">
        <v>11707</v>
      </c>
      <c r="T57" s="455">
        <v>288</v>
      </c>
      <c r="U57" s="455">
        <v>286</v>
      </c>
      <c r="V57" s="455">
        <v>5420</v>
      </c>
      <c r="W57" s="455">
        <v>143</v>
      </c>
      <c r="X57" s="455">
        <v>3757</v>
      </c>
      <c r="Y57" s="455">
        <v>344</v>
      </c>
      <c r="Z57" s="455">
        <v>274</v>
      </c>
      <c r="AA57" s="455">
        <v>9280</v>
      </c>
      <c r="AB57" s="466">
        <f>SUM(S57,X57,AA57)</f>
        <v>24744</v>
      </c>
      <c r="AC57" s="443"/>
      <c r="AD57" s="443"/>
      <c r="AE57" s="400"/>
    </row>
    <row r="58" spans="1:31" s="401" customFormat="1" ht="14.25">
      <c r="A58" s="445" t="s">
        <v>492</v>
      </c>
      <c r="B58" s="443"/>
      <c r="C58" s="443"/>
      <c r="D58" s="443"/>
      <c r="E58" s="454">
        <v>757</v>
      </c>
      <c r="F58" s="455">
        <f>SUM(G58:H58)</f>
        <v>2718</v>
      </c>
      <c r="G58" s="455">
        <v>1328</v>
      </c>
      <c r="H58" s="455">
        <v>1390</v>
      </c>
      <c r="I58" s="455">
        <v>752</v>
      </c>
      <c r="J58" s="455">
        <v>51095</v>
      </c>
      <c r="K58" s="455">
        <v>421</v>
      </c>
      <c r="L58" s="455">
        <f>SUM(S58,X58)</f>
        <v>13168</v>
      </c>
      <c r="M58" s="455">
        <v>546</v>
      </c>
      <c r="N58" s="457">
        <v>546</v>
      </c>
      <c r="O58" s="457">
        <v>47029</v>
      </c>
      <c r="P58" s="446"/>
      <c r="Q58" s="446"/>
      <c r="R58" s="457">
        <v>306</v>
      </c>
      <c r="S58" s="457">
        <v>10592</v>
      </c>
      <c r="T58" s="455">
        <v>211</v>
      </c>
      <c r="U58" s="455">
        <v>206</v>
      </c>
      <c r="V58" s="455">
        <v>4066</v>
      </c>
      <c r="W58" s="455">
        <v>115</v>
      </c>
      <c r="X58" s="455">
        <v>2576</v>
      </c>
      <c r="Y58" s="455">
        <v>226</v>
      </c>
      <c r="Z58" s="455">
        <v>120</v>
      </c>
      <c r="AA58" s="455">
        <v>2954</v>
      </c>
      <c r="AB58" s="466">
        <f>SUM(S58,X58,AA58)</f>
        <v>16122</v>
      </c>
      <c r="AC58" s="443"/>
      <c r="AD58" s="443"/>
      <c r="AE58" s="400"/>
    </row>
    <row r="59" spans="1:31" s="401" customFormat="1" ht="14.25">
      <c r="A59" s="445"/>
      <c r="B59" s="443"/>
      <c r="C59" s="443"/>
      <c r="D59" s="443"/>
      <c r="E59" s="454"/>
      <c r="F59" s="458"/>
      <c r="G59" s="455"/>
      <c r="H59" s="455"/>
      <c r="I59" s="455"/>
      <c r="J59" s="455"/>
      <c r="K59" s="455"/>
      <c r="L59" s="455"/>
      <c r="M59" s="455"/>
      <c r="N59" s="457"/>
      <c r="O59" s="457"/>
      <c r="P59" s="446"/>
      <c r="Q59" s="446"/>
      <c r="R59" s="457"/>
      <c r="S59" s="457"/>
      <c r="T59" s="455"/>
      <c r="U59" s="455"/>
      <c r="V59" s="455"/>
      <c r="W59" s="455"/>
      <c r="X59" s="455"/>
      <c r="Y59" s="455"/>
      <c r="Z59" s="455"/>
      <c r="AA59" s="455"/>
      <c r="AB59" s="456"/>
      <c r="AC59" s="443"/>
      <c r="AD59" s="443"/>
      <c r="AE59" s="400"/>
    </row>
    <row r="60" spans="1:31" s="404" customFormat="1" ht="14.25">
      <c r="A60" s="439" t="s">
        <v>500</v>
      </c>
      <c r="B60" s="439"/>
      <c r="C60" s="439"/>
      <c r="D60" s="439"/>
      <c r="E60" s="462">
        <f aca="true" t="shared" si="18" ref="E60:O60">SUM(E61)</f>
        <v>645</v>
      </c>
      <c r="F60" s="405">
        <f t="shared" si="18"/>
        <v>2233</v>
      </c>
      <c r="G60" s="405">
        <f t="shared" si="18"/>
        <v>1067</v>
      </c>
      <c r="H60" s="405">
        <f t="shared" si="18"/>
        <v>1166</v>
      </c>
      <c r="I60" s="405">
        <f t="shared" si="18"/>
        <v>645</v>
      </c>
      <c r="J60" s="405">
        <f t="shared" si="18"/>
        <v>41488</v>
      </c>
      <c r="K60" s="405">
        <f t="shared" si="18"/>
        <v>410</v>
      </c>
      <c r="L60" s="405">
        <f t="shared" si="18"/>
        <v>10066</v>
      </c>
      <c r="M60" s="405">
        <f t="shared" si="18"/>
        <v>326</v>
      </c>
      <c r="N60" s="405">
        <f t="shared" si="18"/>
        <v>326</v>
      </c>
      <c r="O60" s="405">
        <f t="shared" si="18"/>
        <v>35629</v>
      </c>
      <c r="P60" s="440"/>
      <c r="Q60" s="440"/>
      <c r="R60" s="405">
        <f aca="true" t="shared" si="19" ref="R60:AB60">SUM(R61)</f>
        <v>201</v>
      </c>
      <c r="S60" s="405">
        <f t="shared" si="19"/>
        <v>4561</v>
      </c>
      <c r="T60" s="405">
        <f t="shared" si="19"/>
        <v>319</v>
      </c>
      <c r="U60" s="405">
        <f t="shared" si="19"/>
        <v>319</v>
      </c>
      <c r="V60" s="405">
        <f t="shared" si="19"/>
        <v>5859</v>
      </c>
      <c r="W60" s="405">
        <f t="shared" si="19"/>
        <v>209</v>
      </c>
      <c r="X60" s="405">
        <f t="shared" si="19"/>
        <v>5505</v>
      </c>
      <c r="Y60" s="405">
        <f t="shared" si="19"/>
        <v>389</v>
      </c>
      <c r="Z60" s="405">
        <f t="shared" si="19"/>
        <v>289</v>
      </c>
      <c r="AA60" s="405">
        <f t="shared" si="19"/>
        <v>7633</v>
      </c>
      <c r="AB60" s="405">
        <f t="shared" si="19"/>
        <v>17699</v>
      </c>
      <c r="AC60" s="439"/>
      <c r="AD60" s="439"/>
      <c r="AE60" s="402"/>
    </row>
    <row r="61" spans="1:31" s="401" customFormat="1" ht="15" thickBot="1">
      <c r="A61" s="450" t="s">
        <v>493</v>
      </c>
      <c r="B61" s="451"/>
      <c r="C61" s="451"/>
      <c r="D61" s="451"/>
      <c r="E61" s="459">
        <v>645</v>
      </c>
      <c r="F61" s="460">
        <f>SUM(G61:H61)</f>
        <v>2233</v>
      </c>
      <c r="G61" s="460">
        <v>1067</v>
      </c>
      <c r="H61" s="460">
        <v>1166</v>
      </c>
      <c r="I61" s="460">
        <v>645</v>
      </c>
      <c r="J61" s="460">
        <v>41488</v>
      </c>
      <c r="K61" s="460">
        <v>410</v>
      </c>
      <c r="L61" s="460">
        <f>SUM(S61,X61)</f>
        <v>10066</v>
      </c>
      <c r="M61" s="460">
        <v>326</v>
      </c>
      <c r="N61" s="461">
        <v>326</v>
      </c>
      <c r="O61" s="461">
        <v>35629</v>
      </c>
      <c r="P61" s="446"/>
      <c r="Q61" s="446"/>
      <c r="R61" s="461">
        <v>201</v>
      </c>
      <c r="S61" s="461">
        <v>4561</v>
      </c>
      <c r="T61" s="460">
        <v>319</v>
      </c>
      <c r="U61" s="460">
        <v>319</v>
      </c>
      <c r="V61" s="460">
        <v>5859</v>
      </c>
      <c r="W61" s="460">
        <v>209</v>
      </c>
      <c r="X61" s="460">
        <v>5505</v>
      </c>
      <c r="Y61" s="460">
        <v>389</v>
      </c>
      <c r="Z61" s="460">
        <v>289</v>
      </c>
      <c r="AA61" s="460">
        <v>7633</v>
      </c>
      <c r="AB61" s="469">
        <f>SUM(S61,X61,AA61)</f>
        <v>17699</v>
      </c>
      <c r="AC61" s="443"/>
      <c r="AD61" s="443"/>
      <c r="AE61" s="400"/>
    </row>
    <row r="62" spans="1:30" ht="13.5">
      <c r="A62" s="407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52"/>
      <c r="AA62" s="407"/>
      <c r="AB62" s="407"/>
      <c r="AC62" s="407"/>
      <c r="AD62" s="407"/>
    </row>
    <row r="63" spans="1:30" ht="13.5">
      <c r="A63" s="407"/>
      <c r="B63" s="407"/>
      <c r="C63" s="453" t="s">
        <v>158</v>
      </c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706"/>
      <c r="U63" s="707"/>
      <c r="V63" s="707"/>
      <c r="W63" s="707"/>
      <c r="X63" s="707"/>
      <c r="Y63" s="707"/>
      <c r="Z63" s="707"/>
      <c r="AA63" s="407"/>
      <c r="AB63" s="407"/>
      <c r="AC63" s="407"/>
      <c r="AD63" s="407"/>
    </row>
    <row r="64" spans="1:30" ht="13.5">
      <c r="A64" s="407"/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7"/>
      <c r="Y64" s="407"/>
      <c r="Z64" s="407"/>
      <c r="AA64" s="407"/>
      <c r="AB64" s="407"/>
      <c r="AC64" s="407"/>
      <c r="AD64" s="407"/>
    </row>
  </sheetData>
  <sheetProtection/>
  <mergeCells count="21">
    <mergeCell ref="A2:AB3"/>
    <mergeCell ref="M11:M15"/>
    <mergeCell ref="Y8:AA10"/>
    <mergeCell ref="W11:X12"/>
    <mergeCell ref="F11:H12"/>
    <mergeCell ref="M10:O10"/>
    <mergeCell ref="A8:D15"/>
    <mergeCell ref="AA5:AB5"/>
    <mergeCell ref="AA7:AB7"/>
    <mergeCell ref="T63:Z63"/>
    <mergeCell ref="N11:O12"/>
    <mergeCell ref="T10:X10"/>
    <mergeCell ref="I11:J12"/>
    <mergeCell ref="Y11:Y15"/>
    <mergeCell ref="U11:V12"/>
    <mergeCell ref="Z11:AA12"/>
    <mergeCell ref="T11:T15"/>
    <mergeCell ref="R11:S12"/>
    <mergeCell ref="E8:L10"/>
    <mergeCell ref="K11:L12"/>
    <mergeCell ref="E11:E15"/>
  </mergeCells>
  <conditionalFormatting sqref="F18:F31 F33:F37 F39:F41 F43:F47 F49:F58 F60:F61 E30:O30 E33:O33 E36:O36 E39:O39 E43:O43 E49:O49 E54:O54 E60:O60">
    <cfRule type="cellIs" priority="21" dxfId="1" operator="equal" stopIfTrue="1">
      <formula>1</formula>
    </cfRule>
    <cfRule type="cellIs" priority="22" dxfId="0" operator="equal" stopIfTrue="1">
      <formula>2</formula>
    </cfRule>
  </conditionalFormatting>
  <conditionalFormatting sqref="R60:AB60">
    <cfRule type="cellIs" priority="19" dxfId="1" operator="equal" stopIfTrue="1">
      <formula>1</formula>
    </cfRule>
    <cfRule type="cellIs" priority="20" dxfId="0" operator="equal" stopIfTrue="1">
      <formula>2</formula>
    </cfRule>
  </conditionalFormatting>
  <conditionalFormatting sqref="R54:AB54">
    <cfRule type="cellIs" priority="17" dxfId="1" operator="equal" stopIfTrue="1">
      <formula>1</formula>
    </cfRule>
    <cfRule type="cellIs" priority="18" dxfId="0" operator="equal" stopIfTrue="1">
      <formula>2</formula>
    </cfRule>
  </conditionalFormatting>
  <conditionalFormatting sqref="R49:AB49">
    <cfRule type="cellIs" priority="15" dxfId="1" operator="equal" stopIfTrue="1">
      <formula>1</formula>
    </cfRule>
    <cfRule type="cellIs" priority="16" dxfId="0" operator="equal" stopIfTrue="1">
      <formula>2</formula>
    </cfRule>
  </conditionalFormatting>
  <conditionalFormatting sqref="R43:AB43">
    <cfRule type="cellIs" priority="13" dxfId="1" operator="equal" stopIfTrue="1">
      <formula>1</formula>
    </cfRule>
    <cfRule type="cellIs" priority="14" dxfId="0" operator="equal" stopIfTrue="1">
      <formula>2</formula>
    </cfRule>
  </conditionalFormatting>
  <conditionalFormatting sqref="R39:AB39">
    <cfRule type="cellIs" priority="11" dxfId="1" operator="equal" stopIfTrue="1">
      <formula>1</formula>
    </cfRule>
    <cfRule type="cellIs" priority="12" dxfId="0" operator="equal" stopIfTrue="1">
      <formula>2</formula>
    </cfRule>
  </conditionalFormatting>
  <conditionalFormatting sqref="R36:AB36">
    <cfRule type="cellIs" priority="9" dxfId="1" operator="equal" stopIfTrue="1">
      <formula>1</formula>
    </cfRule>
    <cfRule type="cellIs" priority="10" dxfId="0" operator="equal" stopIfTrue="1">
      <formula>2</formula>
    </cfRule>
  </conditionalFormatting>
  <conditionalFormatting sqref="R33:V33">
    <cfRule type="cellIs" priority="7" dxfId="1" operator="equal" stopIfTrue="1">
      <formula>1</formula>
    </cfRule>
    <cfRule type="cellIs" priority="8" dxfId="0" operator="equal" stopIfTrue="1">
      <formula>2</formula>
    </cfRule>
  </conditionalFormatting>
  <conditionalFormatting sqref="Y33">
    <cfRule type="cellIs" priority="5" dxfId="1" operator="equal" stopIfTrue="1">
      <formula>1</formula>
    </cfRule>
    <cfRule type="cellIs" priority="6" dxfId="0" operator="equal" stopIfTrue="1">
      <formula>2</formula>
    </cfRule>
  </conditionalFormatting>
  <conditionalFormatting sqref="AB33">
    <cfRule type="cellIs" priority="3" dxfId="1" operator="equal" stopIfTrue="1">
      <formula>1</formula>
    </cfRule>
    <cfRule type="cellIs" priority="4" dxfId="0" operator="equal" stopIfTrue="1">
      <formula>2</formula>
    </cfRule>
  </conditionalFormatting>
  <conditionalFormatting sqref="R30:AB30">
    <cfRule type="cellIs" priority="1" dxfId="1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landscape" paperSize="8" scale="67" r:id="rId2"/>
  <colBreaks count="1" manualBreakCount="1">
    <brk id="28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zoomScale="75" zoomScaleNormal="75" zoomScalePageLayoutView="0" workbookViewId="0" topLeftCell="F1">
      <selection activeCell="T1" sqref="T1"/>
    </sheetView>
  </sheetViews>
  <sheetFormatPr defaultColWidth="10.59765625" defaultRowHeight="15"/>
  <cols>
    <col min="1" max="1" width="2.59765625" style="311" customWidth="1"/>
    <col min="2" max="7" width="18.59765625" style="311" customWidth="1"/>
    <col min="8" max="8" width="9.69921875" style="311" customWidth="1"/>
    <col min="9" max="9" width="6.8984375" style="311" customWidth="1"/>
    <col min="10" max="10" width="10.3984375" style="311" customWidth="1"/>
    <col min="11" max="11" width="3.5" style="311" customWidth="1"/>
    <col min="12" max="20" width="11.3984375" style="311" customWidth="1"/>
    <col min="21" max="16384" width="10.59765625" style="311" customWidth="1"/>
  </cols>
  <sheetData>
    <row r="1" spans="1:20" s="305" customFormat="1" ht="19.5" customHeight="1">
      <c r="A1" s="135" t="s">
        <v>159</v>
      </c>
      <c r="C1" s="241"/>
      <c r="S1" s="241"/>
      <c r="T1" s="136" t="s">
        <v>160</v>
      </c>
    </row>
    <row r="2" spans="1:20" s="306" customFormat="1" ht="19.5" customHeight="1">
      <c r="A2" s="747" t="s">
        <v>372</v>
      </c>
      <c r="B2" s="747"/>
      <c r="C2" s="747"/>
      <c r="D2" s="747"/>
      <c r="E2" s="747"/>
      <c r="F2" s="747"/>
      <c r="G2" s="747"/>
      <c r="I2" s="747" t="s">
        <v>161</v>
      </c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</row>
    <row r="3" spans="2:20" s="306" customFormat="1" ht="18" customHeight="1" thickBot="1">
      <c r="B3" s="307"/>
      <c r="C3" s="307"/>
      <c r="D3" s="307"/>
      <c r="E3" s="307"/>
      <c r="F3" s="307"/>
      <c r="G3" s="308" t="s">
        <v>162</v>
      </c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 t="s">
        <v>163</v>
      </c>
    </row>
    <row r="4" spans="1:20" s="306" customFormat="1" ht="15" customHeight="1">
      <c r="A4" s="731" t="s">
        <v>164</v>
      </c>
      <c r="B4" s="748"/>
      <c r="C4" s="309" t="s">
        <v>373</v>
      </c>
      <c r="D4" s="309" t="s">
        <v>374</v>
      </c>
      <c r="E4" s="309" t="s">
        <v>375</v>
      </c>
      <c r="F4" s="309" t="s">
        <v>376</v>
      </c>
      <c r="G4" s="537" t="s">
        <v>377</v>
      </c>
      <c r="I4" s="738" t="s">
        <v>165</v>
      </c>
      <c r="J4" s="738"/>
      <c r="K4" s="739"/>
      <c r="L4" s="730" t="s">
        <v>166</v>
      </c>
      <c r="M4" s="731"/>
      <c r="N4" s="748"/>
      <c r="O4" s="730" t="s">
        <v>167</v>
      </c>
      <c r="P4" s="731"/>
      <c r="Q4" s="748"/>
      <c r="R4" s="730" t="s">
        <v>168</v>
      </c>
      <c r="S4" s="731"/>
      <c r="T4" s="731"/>
    </row>
    <row r="5" spans="1:25" ht="15" customHeight="1">
      <c r="A5" s="745" t="s">
        <v>233</v>
      </c>
      <c r="B5" s="746"/>
      <c r="C5" s="310">
        <v>138900</v>
      </c>
      <c r="D5" s="310">
        <v>128700</v>
      </c>
      <c r="E5" s="310">
        <v>138800</v>
      </c>
      <c r="F5" s="310">
        <v>142000</v>
      </c>
      <c r="G5" s="472">
        <f>SUM(N12)</f>
        <v>138500</v>
      </c>
      <c r="I5" s="740"/>
      <c r="J5" s="741"/>
      <c r="K5" s="742"/>
      <c r="L5" s="734" t="s">
        <v>169</v>
      </c>
      <c r="M5" s="732" t="s">
        <v>476</v>
      </c>
      <c r="N5" s="734" t="s">
        <v>170</v>
      </c>
      <c r="O5" s="734" t="s">
        <v>169</v>
      </c>
      <c r="P5" s="732" t="s">
        <v>476</v>
      </c>
      <c r="Q5" s="734" t="s">
        <v>170</v>
      </c>
      <c r="R5" s="734" t="s">
        <v>169</v>
      </c>
      <c r="S5" s="732" t="s">
        <v>476</v>
      </c>
      <c r="T5" s="728" t="s">
        <v>171</v>
      </c>
      <c r="Y5" s="312"/>
    </row>
    <row r="6" spans="1:25" ht="15" customHeight="1">
      <c r="A6" s="313"/>
      <c r="B6" s="314"/>
      <c r="C6" s="315"/>
      <c r="D6" s="315"/>
      <c r="E6" s="315"/>
      <c r="F6" s="315"/>
      <c r="G6" s="473"/>
      <c r="I6" s="743"/>
      <c r="J6" s="743"/>
      <c r="K6" s="744"/>
      <c r="L6" s="735"/>
      <c r="M6" s="733"/>
      <c r="N6" s="735"/>
      <c r="O6" s="735"/>
      <c r="P6" s="733"/>
      <c r="Q6" s="735"/>
      <c r="R6" s="735"/>
      <c r="S6" s="733"/>
      <c r="T6" s="729"/>
      <c r="Y6" s="312"/>
    </row>
    <row r="7" spans="1:25" ht="15" customHeight="1">
      <c r="A7" s="313"/>
      <c r="B7" s="314"/>
      <c r="C7" s="315"/>
      <c r="D7" s="315"/>
      <c r="E7" s="315"/>
      <c r="F7" s="315"/>
      <c r="G7" s="473"/>
      <c r="I7" s="316"/>
      <c r="J7" s="316"/>
      <c r="K7" s="317"/>
      <c r="L7" s="318"/>
      <c r="M7" s="319" t="s">
        <v>172</v>
      </c>
      <c r="N7" s="316"/>
      <c r="O7" s="316"/>
      <c r="P7" s="319" t="s">
        <v>172</v>
      </c>
      <c r="Q7" s="316"/>
      <c r="R7" s="316"/>
      <c r="S7" s="319" t="s">
        <v>172</v>
      </c>
      <c r="T7" s="316"/>
      <c r="Y7" s="312"/>
    </row>
    <row r="8" spans="1:25" ht="15" customHeight="1">
      <c r="A8" s="749" t="s">
        <v>173</v>
      </c>
      <c r="B8" s="750"/>
      <c r="C8" s="315"/>
      <c r="D8" s="315"/>
      <c r="E8" s="315"/>
      <c r="F8" s="315"/>
      <c r="G8" s="473"/>
      <c r="H8" s="320"/>
      <c r="I8" s="321" t="s">
        <v>28</v>
      </c>
      <c r="J8" s="322" t="s">
        <v>234</v>
      </c>
      <c r="K8" s="323" t="s">
        <v>29</v>
      </c>
      <c r="L8" s="138">
        <v>26600</v>
      </c>
      <c r="M8" s="137">
        <v>522</v>
      </c>
      <c r="N8" s="137">
        <v>138900</v>
      </c>
      <c r="O8" s="137" t="s">
        <v>174</v>
      </c>
      <c r="P8" s="137" t="s">
        <v>174</v>
      </c>
      <c r="Q8" s="137" t="s">
        <v>174</v>
      </c>
      <c r="R8" s="137">
        <v>1170</v>
      </c>
      <c r="S8" s="137">
        <v>279</v>
      </c>
      <c r="T8" s="137">
        <v>3270</v>
      </c>
      <c r="Y8" s="312"/>
    </row>
    <row r="9" spans="1:25" ht="15" customHeight="1">
      <c r="A9" s="313"/>
      <c r="B9" s="324" t="s">
        <v>175</v>
      </c>
      <c r="C9" s="137" t="s">
        <v>176</v>
      </c>
      <c r="D9" s="137" t="s">
        <v>176</v>
      </c>
      <c r="E9" s="137" t="s">
        <v>176</v>
      </c>
      <c r="F9" s="137" t="s">
        <v>176</v>
      </c>
      <c r="G9" s="474">
        <f>SUM(Q12)</f>
        <v>33</v>
      </c>
      <c r="J9" s="325" t="s">
        <v>235</v>
      </c>
      <c r="K9" s="139"/>
      <c r="L9" s="138">
        <v>26100</v>
      </c>
      <c r="M9" s="137">
        <v>493</v>
      </c>
      <c r="N9" s="137">
        <v>128700</v>
      </c>
      <c r="O9" s="137">
        <v>43</v>
      </c>
      <c r="P9" s="137" t="s">
        <v>174</v>
      </c>
      <c r="Q9" s="137" t="s">
        <v>174</v>
      </c>
      <c r="R9" s="137">
        <v>1210</v>
      </c>
      <c r="S9" s="137">
        <v>255</v>
      </c>
      <c r="T9" s="137">
        <v>3090</v>
      </c>
      <c r="Y9" s="312"/>
    </row>
    <row r="10" spans="1:25" ht="15" customHeight="1">
      <c r="A10" s="313"/>
      <c r="B10" s="324" t="s">
        <v>177</v>
      </c>
      <c r="C10" s="137">
        <v>3270</v>
      </c>
      <c r="D10" s="137">
        <v>3090</v>
      </c>
      <c r="E10" s="137">
        <v>3320</v>
      </c>
      <c r="F10" s="137">
        <v>2560</v>
      </c>
      <c r="G10" s="474">
        <f>SUM(T12)</f>
        <v>2590</v>
      </c>
      <c r="H10" s="78"/>
      <c r="J10" s="326" t="s">
        <v>236</v>
      </c>
      <c r="K10" s="139"/>
      <c r="L10" s="138">
        <v>26800</v>
      </c>
      <c r="M10" s="137">
        <v>518</v>
      </c>
      <c r="N10" s="137">
        <v>138800</v>
      </c>
      <c r="O10" s="137">
        <v>45</v>
      </c>
      <c r="P10" s="137" t="s">
        <v>174</v>
      </c>
      <c r="Q10" s="137" t="s">
        <v>174</v>
      </c>
      <c r="R10" s="137">
        <v>1230</v>
      </c>
      <c r="S10" s="137">
        <v>270</v>
      </c>
      <c r="T10" s="137">
        <v>3320</v>
      </c>
      <c r="Y10" s="312"/>
    </row>
    <row r="11" spans="1:25" ht="15" customHeight="1">
      <c r="A11" s="313"/>
      <c r="B11" s="314"/>
      <c r="C11" s="315"/>
      <c r="D11" s="315"/>
      <c r="E11" s="315"/>
      <c r="F11" s="315"/>
      <c r="G11" s="315"/>
      <c r="H11" s="78"/>
      <c r="J11" s="326" t="s">
        <v>237</v>
      </c>
      <c r="K11" s="139"/>
      <c r="L11" s="138">
        <v>27200</v>
      </c>
      <c r="M11" s="137">
        <v>522</v>
      </c>
      <c r="N11" s="137">
        <v>142000</v>
      </c>
      <c r="O11" s="137">
        <v>43</v>
      </c>
      <c r="P11" s="137" t="s">
        <v>174</v>
      </c>
      <c r="Q11" s="137" t="s">
        <v>174</v>
      </c>
      <c r="R11" s="137">
        <v>1110</v>
      </c>
      <c r="S11" s="137">
        <v>231</v>
      </c>
      <c r="T11" s="137">
        <v>2560</v>
      </c>
      <c r="Y11" s="312"/>
    </row>
    <row r="12" spans="1:25" ht="15" customHeight="1">
      <c r="A12" s="313"/>
      <c r="B12" s="314"/>
      <c r="C12" s="315"/>
      <c r="D12" s="315"/>
      <c r="E12" s="315"/>
      <c r="F12" s="315"/>
      <c r="G12" s="315"/>
      <c r="H12" s="140"/>
      <c r="J12" s="141" t="s">
        <v>238</v>
      </c>
      <c r="K12" s="142"/>
      <c r="L12" s="149">
        <v>26900</v>
      </c>
      <c r="M12" s="478">
        <f>N12/L12*100</f>
        <v>514.8698884758364</v>
      </c>
      <c r="N12" s="150">
        <v>138500</v>
      </c>
      <c r="O12" s="150">
        <v>63</v>
      </c>
      <c r="P12" s="478">
        <f>Q12/O12*100</f>
        <v>52.38095238095239</v>
      </c>
      <c r="Q12" s="150">
        <v>33</v>
      </c>
      <c r="R12" s="150">
        <v>1030</v>
      </c>
      <c r="S12" s="478">
        <f>T12/R12*100</f>
        <v>251.45631067961168</v>
      </c>
      <c r="T12" s="150">
        <v>2590</v>
      </c>
      <c r="Y12" s="312"/>
    </row>
    <row r="13" spans="1:25" ht="15" customHeight="1">
      <c r="A13" s="749" t="s">
        <v>178</v>
      </c>
      <c r="B13" s="750"/>
      <c r="C13" s="315"/>
      <c r="D13" s="315"/>
      <c r="E13" s="315"/>
      <c r="F13" s="315"/>
      <c r="G13" s="315"/>
      <c r="I13" s="313"/>
      <c r="J13" s="313"/>
      <c r="K13" s="314"/>
      <c r="L13" s="149"/>
      <c r="M13" s="150"/>
      <c r="N13" s="150"/>
      <c r="O13" s="150"/>
      <c r="P13" s="150"/>
      <c r="Q13" s="150"/>
      <c r="R13" s="150"/>
      <c r="S13" s="150"/>
      <c r="T13" s="150"/>
      <c r="Y13" s="312"/>
    </row>
    <row r="14" spans="1:25" ht="15" customHeight="1">
      <c r="A14" s="313"/>
      <c r="B14" s="324" t="s">
        <v>179</v>
      </c>
      <c r="C14" s="137">
        <v>5310</v>
      </c>
      <c r="D14" s="137">
        <v>5020</v>
      </c>
      <c r="E14" s="137">
        <v>5640</v>
      </c>
      <c r="F14" s="137" t="s">
        <v>180</v>
      </c>
      <c r="G14" s="137" t="s">
        <v>180</v>
      </c>
      <c r="I14" s="736" t="s">
        <v>83</v>
      </c>
      <c r="J14" s="749"/>
      <c r="K14" s="144"/>
      <c r="L14" s="149">
        <v>2310</v>
      </c>
      <c r="M14" s="150">
        <v>532</v>
      </c>
      <c r="N14" s="150">
        <v>12300</v>
      </c>
      <c r="O14" s="150" t="s">
        <v>174</v>
      </c>
      <c r="P14" s="150" t="s">
        <v>174</v>
      </c>
      <c r="Q14" s="150" t="s">
        <v>174</v>
      </c>
      <c r="R14" s="150">
        <v>73</v>
      </c>
      <c r="S14" s="150">
        <v>222</v>
      </c>
      <c r="T14" s="150">
        <v>162</v>
      </c>
      <c r="U14" s="327"/>
      <c r="Y14" s="312"/>
    </row>
    <row r="15" spans="1:25" ht="15" customHeight="1">
      <c r="A15" s="313"/>
      <c r="B15" s="324" t="s">
        <v>181</v>
      </c>
      <c r="C15" s="137">
        <v>4880</v>
      </c>
      <c r="D15" s="137">
        <v>4540</v>
      </c>
      <c r="E15" s="137">
        <v>4630</v>
      </c>
      <c r="F15" s="137">
        <v>4570</v>
      </c>
      <c r="G15" s="137">
        <v>4750</v>
      </c>
      <c r="I15" s="736" t="s">
        <v>84</v>
      </c>
      <c r="J15" s="736"/>
      <c r="K15" s="144"/>
      <c r="L15" s="149">
        <v>2250</v>
      </c>
      <c r="M15" s="150">
        <v>481</v>
      </c>
      <c r="N15" s="150">
        <v>10800</v>
      </c>
      <c r="O15" s="150" t="s">
        <v>508</v>
      </c>
      <c r="P15" s="150" t="s">
        <v>508</v>
      </c>
      <c r="Q15" s="150" t="s">
        <v>508</v>
      </c>
      <c r="R15" s="150" t="s">
        <v>174</v>
      </c>
      <c r="S15" s="150">
        <v>280</v>
      </c>
      <c r="T15" s="150" t="s">
        <v>174</v>
      </c>
      <c r="Y15" s="312"/>
    </row>
    <row r="16" spans="1:25" ht="15" customHeight="1">
      <c r="A16" s="313"/>
      <c r="B16" s="314"/>
      <c r="C16" s="315"/>
      <c r="D16" s="315"/>
      <c r="E16" s="315"/>
      <c r="F16" s="315"/>
      <c r="G16" s="315"/>
      <c r="I16" s="736" t="s">
        <v>85</v>
      </c>
      <c r="J16" s="736"/>
      <c r="K16" s="144"/>
      <c r="L16" s="149">
        <v>2860</v>
      </c>
      <c r="M16" s="150">
        <v>527</v>
      </c>
      <c r="N16" s="150">
        <v>15100</v>
      </c>
      <c r="O16" s="150" t="s">
        <v>508</v>
      </c>
      <c r="P16" s="150" t="s">
        <v>508</v>
      </c>
      <c r="Q16" s="150" t="s">
        <v>508</v>
      </c>
      <c r="R16" s="150">
        <v>297</v>
      </c>
      <c r="S16" s="150">
        <v>338</v>
      </c>
      <c r="T16" s="150">
        <v>1000</v>
      </c>
      <c r="Y16" s="312"/>
    </row>
    <row r="17" spans="1:25" ht="15" customHeight="1">
      <c r="A17" s="313"/>
      <c r="B17" s="314"/>
      <c r="C17" s="315"/>
      <c r="D17" s="315"/>
      <c r="E17" s="315"/>
      <c r="F17" s="315"/>
      <c r="G17" s="315"/>
      <c r="I17" s="736" t="s">
        <v>86</v>
      </c>
      <c r="J17" s="736"/>
      <c r="K17" s="144"/>
      <c r="L17" s="149">
        <v>1290</v>
      </c>
      <c r="M17" s="150">
        <v>471</v>
      </c>
      <c r="N17" s="150">
        <v>6090</v>
      </c>
      <c r="O17" s="150" t="s">
        <v>174</v>
      </c>
      <c r="P17" s="150" t="s">
        <v>174</v>
      </c>
      <c r="Q17" s="150" t="s">
        <v>174</v>
      </c>
      <c r="R17" s="150" t="s">
        <v>508</v>
      </c>
      <c r="S17" s="150" t="s">
        <v>508</v>
      </c>
      <c r="T17" s="150" t="s">
        <v>508</v>
      </c>
      <c r="Y17" s="312"/>
    </row>
    <row r="18" spans="1:25" ht="15" customHeight="1">
      <c r="A18" s="749" t="s">
        <v>182</v>
      </c>
      <c r="B18" s="750"/>
      <c r="C18" s="315"/>
      <c r="D18" s="315"/>
      <c r="E18" s="315"/>
      <c r="F18" s="315"/>
      <c r="G18" s="315"/>
      <c r="I18" s="736" t="s">
        <v>87</v>
      </c>
      <c r="J18" s="736"/>
      <c r="K18" s="144"/>
      <c r="L18" s="149">
        <v>977</v>
      </c>
      <c r="M18" s="150">
        <v>475</v>
      </c>
      <c r="N18" s="150">
        <v>4640</v>
      </c>
      <c r="O18" s="150" t="s">
        <v>508</v>
      </c>
      <c r="P18" s="150" t="s">
        <v>508</v>
      </c>
      <c r="Q18" s="150" t="s">
        <v>508</v>
      </c>
      <c r="R18" s="150" t="s">
        <v>508</v>
      </c>
      <c r="S18" s="150" t="s">
        <v>508</v>
      </c>
      <c r="T18" s="150" t="s">
        <v>508</v>
      </c>
      <c r="Y18" s="312"/>
    </row>
    <row r="19" spans="1:25" ht="15" customHeight="1">
      <c r="A19" s="313"/>
      <c r="B19" s="324" t="s">
        <v>183</v>
      </c>
      <c r="C19" s="137">
        <v>3100</v>
      </c>
      <c r="D19" s="137">
        <v>3360</v>
      </c>
      <c r="E19" s="137">
        <v>1600</v>
      </c>
      <c r="F19" s="137">
        <v>1750</v>
      </c>
      <c r="G19" s="137">
        <v>2150</v>
      </c>
      <c r="I19" s="736" t="s">
        <v>88</v>
      </c>
      <c r="J19" s="736"/>
      <c r="K19" s="144"/>
      <c r="L19" s="149">
        <v>2530</v>
      </c>
      <c r="M19" s="150">
        <v>532</v>
      </c>
      <c r="N19" s="150">
        <v>13400</v>
      </c>
      <c r="O19" s="150" t="s">
        <v>508</v>
      </c>
      <c r="P19" s="150" t="s">
        <v>508</v>
      </c>
      <c r="Q19" s="150" t="s">
        <v>508</v>
      </c>
      <c r="R19" s="150">
        <v>22</v>
      </c>
      <c r="S19" s="150">
        <v>230</v>
      </c>
      <c r="T19" s="150">
        <v>51</v>
      </c>
      <c r="Y19" s="312"/>
    </row>
    <row r="20" spans="1:25" ht="15" customHeight="1">
      <c r="A20" s="313"/>
      <c r="B20" s="324" t="s">
        <v>184</v>
      </c>
      <c r="C20" s="137" t="s">
        <v>180</v>
      </c>
      <c r="D20" s="137">
        <v>135</v>
      </c>
      <c r="E20" s="137" t="s">
        <v>180</v>
      </c>
      <c r="F20" s="137" t="s">
        <v>180</v>
      </c>
      <c r="G20" s="137">
        <v>124</v>
      </c>
      <c r="I20" s="736" t="s">
        <v>89</v>
      </c>
      <c r="J20" s="736"/>
      <c r="K20" s="144"/>
      <c r="L20" s="149">
        <v>1720</v>
      </c>
      <c r="M20" s="150">
        <v>511</v>
      </c>
      <c r="N20" s="150">
        <v>8800</v>
      </c>
      <c r="O20" s="150" t="s">
        <v>508</v>
      </c>
      <c r="P20" s="150" t="s">
        <v>508</v>
      </c>
      <c r="Q20" s="150" t="s">
        <v>508</v>
      </c>
      <c r="R20" s="150">
        <v>25</v>
      </c>
      <c r="S20" s="150">
        <v>150</v>
      </c>
      <c r="T20" s="150">
        <v>38</v>
      </c>
      <c r="Y20" s="312"/>
    </row>
    <row r="21" spans="1:25" ht="15" customHeight="1">
      <c r="A21" s="313"/>
      <c r="B21" s="314"/>
      <c r="C21" s="315"/>
      <c r="D21" s="315"/>
      <c r="E21" s="315"/>
      <c r="F21" s="315"/>
      <c r="G21" s="315"/>
      <c r="I21" s="736" t="s">
        <v>132</v>
      </c>
      <c r="J21" s="737"/>
      <c r="K21" s="144"/>
      <c r="L21" s="149">
        <v>642</v>
      </c>
      <c r="M21" s="150">
        <v>523</v>
      </c>
      <c r="N21" s="150">
        <v>3360</v>
      </c>
      <c r="O21" s="150" t="s">
        <v>174</v>
      </c>
      <c r="P21" s="150" t="s">
        <v>174</v>
      </c>
      <c r="Q21" s="150" t="s">
        <v>174</v>
      </c>
      <c r="R21" s="150">
        <v>71</v>
      </c>
      <c r="S21" s="150">
        <v>223</v>
      </c>
      <c r="T21" s="150">
        <v>158</v>
      </c>
      <c r="Y21" s="312"/>
    </row>
    <row r="22" spans="1:25" ht="15" customHeight="1">
      <c r="A22" s="313"/>
      <c r="B22" s="314"/>
      <c r="C22" s="315"/>
      <c r="D22" s="315"/>
      <c r="E22" s="315"/>
      <c r="F22" s="315"/>
      <c r="G22" s="315"/>
      <c r="I22" s="751" t="s">
        <v>185</v>
      </c>
      <c r="J22" s="737"/>
      <c r="K22" s="144"/>
      <c r="L22" s="149">
        <v>3510</v>
      </c>
      <c r="M22" s="150">
        <v>550</v>
      </c>
      <c r="N22" s="150">
        <v>19300</v>
      </c>
      <c r="O22" s="150" t="s">
        <v>508</v>
      </c>
      <c r="P22" s="150" t="s">
        <v>508</v>
      </c>
      <c r="Q22" s="150" t="s">
        <v>508</v>
      </c>
      <c r="R22" s="150">
        <v>20</v>
      </c>
      <c r="S22" s="150">
        <v>353</v>
      </c>
      <c r="T22" s="150">
        <v>71</v>
      </c>
      <c r="Y22" s="312"/>
    </row>
    <row r="23" spans="1:25" ht="15" customHeight="1">
      <c r="A23" s="749" t="s">
        <v>186</v>
      </c>
      <c r="B23" s="750"/>
      <c r="C23" s="315"/>
      <c r="D23" s="315"/>
      <c r="E23" s="315"/>
      <c r="F23" s="315"/>
      <c r="G23" s="315"/>
      <c r="I23" s="736" t="s">
        <v>187</v>
      </c>
      <c r="J23" s="737"/>
      <c r="K23" s="145"/>
      <c r="L23" s="479">
        <v>1330</v>
      </c>
      <c r="M23" s="150">
        <v>534</v>
      </c>
      <c r="N23" s="150">
        <v>7120</v>
      </c>
      <c r="O23" s="150" t="s">
        <v>508</v>
      </c>
      <c r="P23" s="150" t="s">
        <v>508</v>
      </c>
      <c r="Q23" s="150" t="s">
        <v>508</v>
      </c>
      <c r="R23" s="150">
        <v>111</v>
      </c>
      <c r="S23" s="150">
        <v>332</v>
      </c>
      <c r="T23" s="150">
        <v>369</v>
      </c>
      <c r="Y23" s="312"/>
    </row>
    <row r="24" spans="1:25" ht="15" customHeight="1">
      <c r="A24" s="313"/>
      <c r="B24" s="324" t="s">
        <v>188</v>
      </c>
      <c r="C24" s="137">
        <v>16200</v>
      </c>
      <c r="D24" s="137">
        <v>16400</v>
      </c>
      <c r="E24" s="137">
        <v>13700</v>
      </c>
      <c r="F24" s="137">
        <v>14300</v>
      </c>
      <c r="G24" s="137">
        <v>14300</v>
      </c>
      <c r="I24" s="146"/>
      <c r="J24" s="147"/>
      <c r="K24" s="148"/>
      <c r="L24" s="149"/>
      <c r="M24" s="150"/>
      <c r="N24" s="150"/>
      <c r="O24" s="150"/>
      <c r="P24" s="150"/>
      <c r="Q24" s="150"/>
      <c r="R24" s="150"/>
      <c r="S24" s="150"/>
      <c r="T24" s="150"/>
      <c r="Y24" s="312"/>
    </row>
    <row r="25" spans="1:25" ht="15" customHeight="1">
      <c r="A25" s="313"/>
      <c r="B25" s="324" t="s">
        <v>189</v>
      </c>
      <c r="C25" s="137">
        <v>1510</v>
      </c>
      <c r="D25" s="137">
        <v>1400</v>
      </c>
      <c r="E25" s="137">
        <v>1370</v>
      </c>
      <c r="F25" s="137" t="s">
        <v>180</v>
      </c>
      <c r="G25" s="137" t="s">
        <v>180</v>
      </c>
      <c r="I25" s="146"/>
      <c r="J25" s="147"/>
      <c r="K25" s="324"/>
      <c r="L25" s="149"/>
      <c r="M25" s="150"/>
      <c r="N25" s="150"/>
      <c r="O25" s="150"/>
      <c r="P25" s="150"/>
      <c r="Q25" s="150"/>
      <c r="R25" s="150"/>
      <c r="S25" s="150"/>
      <c r="T25" s="150"/>
      <c r="Y25" s="312"/>
    </row>
    <row r="26" spans="1:25" ht="15" customHeight="1">
      <c r="A26" s="313"/>
      <c r="B26" s="324" t="s">
        <v>190</v>
      </c>
      <c r="C26" s="137">
        <v>817</v>
      </c>
      <c r="D26" s="137">
        <v>995</v>
      </c>
      <c r="E26" s="137">
        <v>548</v>
      </c>
      <c r="F26" s="137">
        <v>688</v>
      </c>
      <c r="G26" s="137">
        <v>714</v>
      </c>
      <c r="I26" s="736" t="s">
        <v>94</v>
      </c>
      <c r="J26" s="737"/>
      <c r="K26" s="324"/>
      <c r="L26" s="149">
        <f>SUM(L27)</f>
        <v>584</v>
      </c>
      <c r="M26" s="478">
        <f>N26/L26*100</f>
        <v>559.931506849315</v>
      </c>
      <c r="N26" s="150">
        <f>SUM(N27)</f>
        <v>3270</v>
      </c>
      <c r="O26" s="150" t="s">
        <v>508</v>
      </c>
      <c r="P26" s="150" t="s">
        <v>508</v>
      </c>
      <c r="Q26" s="150" t="s">
        <v>508</v>
      </c>
      <c r="R26" s="150">
        <f>SUM(R27)</f>
        <v>78</v>
      </c>
      <c r="S26" s="478">
        <f>T26/R26*100</f>
        <v>264.1025641025641</v>
      </c>
      <c r="T26" s="150">
        <f>SUM(T27)</f>
        <v>206</v>
      </c>
      <c r="Y26" s="312"/>
    </row>
    <row r="27" spans="1:25" ht="15" customHeight="1">
      <c r="A27" s="313"/>
      <c r="B27" s="324" t="s">
        <v>191</v>
      </c>
      <c r="C27" s="137">
        <v>236</v>
      </c>
      <c r="D27" s="137">
        <v>259</v>
      </c>
      <c r="E27" s="137">
        <v>242</v>
      </c>
      <c r="F27" s="137" t="s">
        <v>180</v>
      </c>
      <c r="G27" s="137" t="s">
        <v>180</v>
      </c>
      <c r="I27" s="146"/>
      <c r="J27" s="147" t="s">
        <v>95</v>
      </c>
      <c r="K27" s="148"/>
      <c r="L27" s="475">
        <v>584</v>
      </c>
      <c r="M27" s="474">
        <v>560</v>
      </c>
      <c r="N27" s="474">
        <v>3270</v>
      </c>
      <c r="O27" s="474" t="s">
        <v>239</v>
      </c>
      <c r="P27" s="474" t="s">
        <v>239</v>
      </c>
      <c r="Q27" s="474" t="s">
        <v>239</v>
      </c>
      <c r="R27" s="474">
        <v>78</v>
      </c>
      <c r="S27" s="474">
        <v>264</v>
      </c>
      <c r="T27" s="474">
        <v>206</v>
      </c>
      <c r="U27" s="151"/>
      <c r="V27" s="151"/>
      <c r="Y27" s="312"/>
    </row>
    <row r="28" spans="1:25" ht="15" customHeight="1">
      <c r="A28" s="313"/>
      <c r="B28" s="324" t="s">
        <v>192</v>
      </c>
      <c r="C28" s="137">
        <v>1200</v>
      </c>
      <c r="D28" s="137">
        <v>917</v>
      </c>
      <c r="E28" s="137">
        <v>944</v>
      </c>
      <c r="F28" s="137" t="s">
        <v>180</v>
      </c>
      <c r="G28" s="137" t="s">
        <v>180</v>
      </c>
      <c r="I28" s="146"/>
      <c r="J28" s="147"/>
      <c r="K28" s="324"/>
      <c r="L28" s="475"/>
      <c r="M28" s="474"/>
      <c r="N28" s="474"/>
      <c r="O28" s="474"/>
      <c r="P28" s="474"/>
      <c r="Q28" s="474"/>
      <c r="R28" s="474"/>
      <c r="S28" s="474"/>
      <c r="T28" s="474"/>
      <c r="Y28" s="312"/>
    </row>
    <row r="29" spans="1:25" ht="15" customHeight="1">
      <c r="A29" s="313"/>
      <c r="B29" s="324" t="s">
        <v>193</v>
      </c>
      <c r="C29" s="137">
        <v>402</v>
      </c>
      <c r="D29" s="137">
        <v>411</v>
      </c>
      <c r="E29" s="137">
        <v>369</v>
      </c>
      <c r="F29" s="137">
        <v>367</v>
      </c>
      <c r="G29" s="137">
        <v>351</v>
      </c>
      <c r="I29" s="736" t="s">
        <v>96</v>
      </c>
      <c r="J29" s="737"/>
      <c r="K29" s="324"/>
      <c r="L29" s="149">
        <f>SUM(L30)</f>
        <v>235</v>
      </c>
      <c r="M29" s="478">
        <f>N29/L29*100</f>
        <v>553.1914893617022</v>
      </c>
      <c r="N29" s="150">
        <f>SUM(N30)</f>
        <v>1300</v>
      </c>
      <c r="O29" s="150" t="s">
        <v>508</v>
      </c>
      <c r="P29" s="150" t="s">
        <v>508</v>
      </c>
      <c r="Q29" s="150" t="s">
        <v>508</v>
      </c>
      <c r="R29" s="150" t="s">
        <v>508</v>
      </c>
      <c r="S29" s="150" t="s">
        <v>508</v>
      </c>
      <c r="T29" s="150" t="s">
        <v>508</v>
      </c>
      <c r="Y29" s="312"/>
    </row>
    <row r="30" spans="1:25" ht="15" customHeight="1">
      <c r="A30" s="313"/>
      <c r="B30" s="324" t="s">
        <v>194</v>
      </c>
      <c r="C30" s="137">
        <v>701</v>
      </c>
      <c r="D30" s="137">
        <v>616</v>
      </c>
      <c r="E30" s="137">
        <v>675</v>
      </c>
      <c r="F30" s="137" t="s">
        <v>180</v>
      </c>
      <c r="G30" s="137" t="s">
        <v>180</v>
      </c>
      <c r="I30" s="143"/>
      <c r="J30" s="152" t="s">
        <v>97</v>
      </c>
      <c r="K30" s="328"/>
      <c r="L30" s="475">
        <v>235</v>
      </c>
      <c r="M30" s="474">
        <v>553</v>
      </c>
      <c r="N30" s="474">
        <v>1300</v>
      </c>
      <c r="O30" s="474" t="s">
        <v>239</v>
      </c>
      <c r="P30" s="474" t="s">
        <v>239</v>
      </c>
      <c r="Q30" s="474" t="s">
        <v>239</v>
      </c>
      <c r="R30" s="474" t="s">
        <v>239</v>
      </c>
      <c r="S30" s="474" t="s">
        <v>239</v>
      </c>
      <c r="T30" s="474" t="s">
        <v>239</v>
      </c>
      <c r="Y30" s="312"/>
    </row>
    <row r="31" spans="1:25" ht="15" customHeight="1">
      <c r="A31" s="313"/>
      <c r="B31" s="324" t="s">
        <v>195</v>
      </c>
      <c r="C31" s="137">
        <v>3070</v>
      </c>
      <c r="D31" s="137">
        <v>3360</v>
      </c>
      <c r="E31" s="137">
        <v>2900</v>
      </c>
      <c r="F31" s="137">
        <v>2760</v>
      </c>
      <c r="G31" s="137">
        <v>2840</v>
      </c>
      <c r="I31" s="146"/>
      <c r="J31" s="147"/>
      <c r="K31" s="324"/>
      <c r="L31" s="475"/>
      <c r="M31" s="474"/>
      <c r="N31" s="474"/>
      <c r="O31" s="474"/>
      <c r="P31" s="474"/>
      <c r="Q31" s="474"/>
      <c r="R31" s="474"/>
      <c r="S31" s="474"/>
      <c r="T31" s="474"/>
      <c r="Y31" s="312"/>
    </row>
    <row r="32" spans="1:25" ht="15" customHeight="1">
      <c r="A32" s="313"/>
      <c r="B32" s="324" t="s">
        <v>196</v>
      </c>
      <c r="C32" s="137">
        <v>2720</v>
      </c>
      <c r="D32" s="137">
        <v>2560</v>
      </c>
      <c r="E32" s="137">
        <v>2090</v>
      </c>
      <c r="F32" s="137">
        <v>2120</v>
      </c>
      <c r="G32" s="137">
        <v>2060</v>
      </c>
      <c r="I32" s="736" t="s">
        <v>98</v>
      </c>
      <c r="J32" s="737"/>
      <c r="K32" s="324"/>
      <c r="L32" s="149">
        <f>SUM(L33:L34)</f>
        <v>1285</v>
      </c>
      <c r="M32" s="478">
        <f>N32/L32*100</f>
        <v>526.3813229571984</v>
      </c>
      <c r="N32" s="478">
        <f>SUM(N33:N34)</f>
        <v>6764</v>
      </c>
      <c r="O32" s="150" t="s">
        <v>174</v>
      </c>
      <c r="P32" s="150" t="s">
        <v>174</v>
      </c>
      <c r="Q32" s="150" t="s">
        <v>174</v>
      </c>
      <c r="R32" s="478">
        <f>SUM(R33:R34)</f>
        <v>242</v>
      </c>
      <c r="S32" s="478">
        <f>T32/R32*100</f>
        <v>138.4297520661157</v>
      </c>
      <c r="T32" s="478">
        <f>SUM(T33:T34)</f>
        <v>335</v>
      </c>
      <c r="Y32" s="312"/>
    </row>
    <row r="33" spans="1:25" ht="15" customHeight="1">
      <c r="A33" s="313"/>
      <c r="B33" s="324" t="s">
        <v>197</v>
      </c>
      <c r="C33" s="137">
        <v>686</v>
      </c>
      <c r="D33" s="137">
        <v>659</v>
      </c>
      <c r="E33" s="137">
        <v>461</v>
      </c>
      <c r="F33" s="137">
        <v>476</v>
      </c>
      <c r="G33" s="137">
        <v>464</v>
      </c>
      <c r="I33" s="146"/>
      <c r="J33" s="147" t="s">
        <v>99</v>
      </c>
      <c r="K33" s="148"/>
      <c r="L33" s="475">
        <v>1200</v>
      </c>
      <c r="M33" s="476">
        <v>528</v>
      </c>
      <c r="N33" s="476">
        <v>6330</v>
      </c>
      <c r="O33" s="474" t="s">
        <v>174</v>
      </c>
      <c r="P33" s="474" t="s">
        <v>174</v>
      </c>
      <c r="Q33" s="474" t="s">
        <v>174</v>
      </c>
      <c r="R33" s="474">
        <v>106</v>
      </c>
      <c r="S33" s="474">
        <v>145</v>
      </c>
      <c r="T33" s="474">
        <v>154</v>
      </c>
      <c r="Y33" s="312"/>
    </row>
    <row r="34" spans="1:25" ht="15" customHeight="1">
      <c r="A34" s="313"/>
      <c r="B34" s="324" t="s">
        <v>198</v>
      </c>
      <c r="C34" s="137">
        <v>2010</v>
      </c>
      <c r="D34" s="137">
        <v>2013</v>
      </c>
      <c r="E34" s="137">
        <v>1751</v>
      </c>
      <c r="F34" s="137">
        <v>1646</v>
      </c>
      <c r="G34" s="137">
        <v>1814</v>
      </c>
      <c r="I34" s="146"/>
      <c r="J34" s="147" t="s">
        <v>100</v>
      </c>
      <c r="K34" s="324"/>
      <c r="L34" s="475">
        <v>85</v>
      </c>
      <c r="M34" s="476">
        <v>511</v>
      </c>
      <c r="N34" s="476">
        <v>434</v>
      </c>
      <c r="O34" s="474" t="s">
        <v>174</v>
      </c>
      <c r="P34" s="474" t="s">
        <v>174</v>
      </c>
      <c r="Q34" s="474" t="s">
        <v>174</v>
      </c>
      <c r="R34" s="474">
        <v>136</v>
      </c>
      <c r="S34" s="474">
        <v>133</v>
      </c>
      <c r="T34" s="474">
        <v>181</v>
      </c>
      <c r="Y34" s="312"/>
    </row>
    <row r="35" spans="1:25" ht="15" customHeight="1">
      <c r="A35" s="313"/>
      <c r="B35" s="324" t="s">
        <v>199</v>
      </c>
      <c r="C35" s="137">
        <v>1290</v>
      </c>
      <c r="D35" s="137">
        <v>1250</v>
      </c>
      <c r="E35" s="137">
        <v>1280</v>
      </c>
      <c r="F35" s="137">
        <v>1270</v>
      </c>
      <c r="G35" s="137">
        <v>1200</v>
      </c>
      <c r="I35" s="146"/>
      <c r="J35" s="147"/>
      <c r="K35" s="324"/>
      <c r="L35" s="475"/>
      <c r="M35" s="476"/>
      <c r="N35" s="476"/>
      <c r="O35" s="474"/>
      <c r="P35" s="474"/>
      <c r="Q35" s="474"/>
      <c r="R35" s="474"/>
      <c r="S35" s="474"/>
      <c r="T35" s="474"/>
      <c r="Y35" s="312"/>
    </row>
    <row r="36" spans="1:25" ht="15" customHeight="1">
      <c r="A36" s="313"/>
      <c r="B36" s="324" t="s">
        <v>200</v>
      </c>
      <c r="C36" s="137">
        <v>2890</v>
      </c>
      <c r="D36" s="137">
        <v>2520</v>
      </c>
      <c r="E36" s="137">
        <v>2350</v>
      </c>
      <c r="F36" s="137">
        <v>2350</v>
      </c>
      <c r="G36" s="137">
        <v>2130</v>
      </c>
      <c r="I36" s="736" t="s">
        <v>101</v>
      </c>
      <c r="J36" s="737"/>
      <c r="K36" s="324"/>
      <c r="L36" s="149">
        <f>SUM(L37:L38)</f>
        <v>2698</v>
      </c>
      <c r="M36" s="478">
        <f>N36/L36*100</f>
        <v>504.0770941438102</v>
      </c>
      <c r="N36" s="478">
        <f>SUM(N37:N38)</f>
        <v>13600</v>
      </c>
      <c r="O36" s="150" t="s">
        <v>174</v>
      </c>
      <c r="P36" s="150" t="s">
        <v>174</v>
      </c>
      <c r="Q36" s="150" t="s">
        <v>174</v>
      </c>
      <c r="R36" s="478">
        <f>SUM(R37:R38)</f>
        <v>67</v>
      </c>
      <c r="S36" s="478">
        <f>T36/R36*100</f>
        <v>219.40298507462686</v>
      </c>
      <c r="T36" s="478">
        <f>SUM(T37:T38)</f>
        <v>147</v>
      </c>
      <c r="Y36" s="312"/>
    </row>
    <row r="37" spans="1:25" ht="15" customHeight="1">
      <c r="A37" s="313"/>
      <c r="B37" s="324" t="s">
        <v>201</v>
      </c>
      <c r="C37" s="137">
        <v>6150</v>
      </c>
      <c r="D37" s="137">
        <v>5920</v>
      </c>
      <c r="E37" s="137">
        <v>5460</v>
      </c>
      <c r="F37" s="137">
        <v>5400</v>
      </c>
      <c r="G37" s="137">
        <v>5140</v>
      </c>
      <c r="I37" s="146"/>
      <c r="J37" s="147" t="s">
        <v>104</v>
      </c>
      <c r="K37" s="324"/>
      <c r="L37" s="475">
        <v>1720</v>
      </c>
      <c r="M37" s="474">
        <v>498</v>
      </c>
      <c r="N37" s="474">
        <v>8580</v>
      </c>
      <c r="O37" s="474" t="s">
        <v>174</v>
      </c>
      <c r="P37" s="474" t="s">
        <v>174</v>
      </c>
      <c r="Q37" s="474" t="s">
        <v>174</v>
      </c>
      <c r="R37" s="474">
        <v>55</v>
      </c>
      <c r="S37" s="474">
        <v>234</v>
      </c>
      <c r="T37" s="474">
        <v>129</v>
      </c>
      <c r="Y37" s="312"/>
    </row>
    <row r="38" spans="1:25" ht="15" customHeight="1">
      <c r="A38" s="313"/>
      <c r="B38" s="324" t="s">
        <v>202</v>
      </c>
      <c r="C38" s="137">
        <v>3480</v>
      </c>
      <c r="D38" s="137">
        <v>3250</v>
      </c>
      <c r="E38" s="137">
        <v>3140</v>
      </c>
      <c r="F38" s="137">
        <v>3240</v>
      </c>
      <c r="G38" s="137">
        <v>2890</v>
      </c>
      <c r="I38" s="146"/>
      <c r="J38" s="153" t="s">
        <v>203</v>
      </c>
      <c r="K38" s="324"/>
      <c r="L38" s="475">
        <v>978</v>
      </c>
      <c r="M38" s="474">
        <v>513</v>
      </c>
      <c r="N38" s="474">
        <v>5020</v>
      </c>
      <c r="O38" s="474" t="s">
        <v>239</v>
      </c>
      <c r="P38" s="474" t="s">
        <v>239</v>
      </c>
      <c r="Q38" s="474" t="s">
        <v>239</v>
      </c>
      <c r="R38" s="474">
        <v>12</v>
      </c>
      <c r="S38" s="474">
        <v>150</v>
      </c>
      <c r="T38" s="474">
        <v>18</v>
      </c>
      <c r="Y38" s="312"/>
    </row>
    <row r="39" spans="1:25" ht="15" customHeight="1">
      <c r="A39" s="313"/>
      <c r="B39" s="324" t="s">
        <v>204</v>
      </c>
      <c r="C39" s="137">
        <v>2630</v>
      </c>
      <c r="D39" s="137">
        <v>2910</v>
      </c>
      <c r="E39" s="137">
        <v>2730</v>
      </c>
      <c r="F39" s="137">
        <v>2810</v>
      </c>
      <c r="G39" s="137">
        <v>2530</v>
      </c>
      <c r="I39" s="143"/>
      <c r="J39" s="143"/>
      <c r="K39" s="324"/>
      <c r="L39" s="475"/>
      <c r="M39" s="474"/>
      <c r="N39" s="474"/>
      <c r="O39" s="474"/>
      <c r="P39" s="474"/>
      <c r="Q39" s="474"/>
      <c r="R39" s="474"/>
      <c r="S39" s="474"/>
      <c r="T39" s="474"/>
      <c r="Y39" s="312"/>
    </row>
    <row r="40" spans="1:25" ht="15" customHeight="1">
      <c r="A40" s="313"/>
      <c r="B40" s="324" t="s">
        <v>205</v>
      </c>
      <c r="C40" s="137">
        <v>152</v>
      </c>
      <c r="D40" s="137">
        <v>150</v>
      </c>
      <c r="E40" s="137">
        <v>131</v>
      </c>
      <c r="F40" s="137">
        <v>133</v>
      </c>
      <c r="G40" s="137">
        <v>121</v>
      </c>
      <c r="I40" s="736" t="s">
        <v>106</v>
      </c>
      <c r="J40" s="737"/>
      <c r="K40" s="324"/>
      <c r="L40" s="149">
        <f>SUM(L41)</f>
        <v>1120</v>
      </c>
      <c r="M40" s="478">
        <v>489</v>
      </c>
      <c r="N40" s="150">
        <f>SUM(N41)</f>
        <v>5500</v>
      </c>
      <c r="O40" s="150" t="s">
        <v>508</v>
      </c>
      <c r="P40" s="150" t="s">
        <v>508</v>
      </c>
      <c r="Q40" s="150" t="s">
        <v>508</v>
      </c>
      <c r="R40" s="150">
        <f>SUM(R41)</f>
        <v>11</v>
      </c>
      <c r="S40" s="150">
        <f>SUM(S41)</f>
        <v>120</v>
      </c>
      <c r="T40" s="150">
        <f>SUM(T41)</f>
        <v>13</v>
      </c>
      <c r="Y40" s="312"/>
    </row>
    <row r="41" spans="1:25" ht="15" customHeight="1">
      <c r="A41" s="313"/>
      <c r="B41" s="324" t="s">
        <v>206</v>
      </c>
      <c r="C41" s="137">
        <v>163</v>
      </c>
      <c r="D41" s="137">
        <v>160</v>
      </c>
      <c r="E41" s="137">
        <v>147</v>
      </c>
      <c r="F41" s="137" t="s">
        <v>180</v>
      </c>
      <c r="G41" s="137" t="s">
        <v>180</v>
      </c>
      <c r="I41" s="146"/>
      <c r="J41" s="147" t="s">
        <v>207</v>
      </c>
      <c r="K41" s="324"/>
      <c r="L41" s="475">
        <v>1120</v>
      </c>
      <c r="M41" s="474">
        <v>489</v>
      </c>
      <c r="N41" s="474">
        <v>5500</v>
      </c>
      <c r="O41" s="474" t="s">
        <v>239</v>
      </c>
      <c r="P41" s="474" t="s">
        <v>239</v>
      </c>
      <c r="Q41" s="474" t="s">
        <v>239</v>
      </c>
      <c r="R41" s="474">
        <v>11</v>
      </c>
      <c r="S41" s="474">
        <v>120</v>
      </c>
      <c r="T41" s="474">
        <v>13</v>
      </c>
      <c r="Y41" s="312"/>
    </row>
    <row r="42" spans="1:25" ht="15" customHeight="1">
      <c r="A42" s="313"/>
      <c r="B42" s="324" t="s">
        <v>208</v>
      </c>
      <c r="C42" s="137">
        <v>30</v>
      </c>
      <c r="D42" s="137">
        <v>34</v>
      </c>
      <c r="E42" s="137">
        <v>33</v>
      </c>
      <c r="F42" s="137" t="s">
        <v>180</v>
      </c>
      <c r="G42" s="137" t="s">
        <v>180</v>
      </c>
      <c r="I42" s="146"/>
      <c r="J42" s="147"/>
      <c r="K42" s="324"/>
      <c r="L42" s="477"/>
      <c r="M42" s="474"/>
      <c r="N42" s="473"/>
      <c r="O42" s="473"/>
      <c r="P42" s="473"/>
      <c r="Q42" s="473"/>
      <c r="R42" s="473"/>
      <c r="S42" s="473"/>
      <c r="T42" s="473"/>
      <c r="Y42" s="312"/>
    </row>
    <row r="43" spans="1:25" ht="15" customHeight="1">
      <c r="A43" s="313"/>
      <c r="B43" s="324" t="s">
        <v>209</v>
      </c>
      <c r="C43" s="137">
        <v>402</v>
      </c>
      <c r="D43" s="137">
        <v>350</v>
      </c>
      <c r="E43" s="137">
        <v>305</v>
      </c>
      <c r="F43" s="137" t="s">
        <v>180</v>
      </c>
      <c r="G43" s="137" t="s">
        <v>180</v>
      </c>
      <c r="I43" s="736" t="s">
        <v>210</v>
      </c>
      <c r="J43" s="737"/>
      <c r="K43" s="148"/>
      <c r="L43" s="149">
        <f>SUM(L44:L45)</f>
        <v>1567</v>
      </c>
      <c r="M43" s="478">
        <f>N43/L43*100</f>
        <v>460.7530312699426</v>
      </c>
      <c r="N43" s="478">
        <f>SUM(N44:N45)</f>
        <v>7220</v>
      </c>
      <c r="O43" s="150" t="s">
        <v>4</v>
      </c>
      <c r="P43" s="150" t="s">
        <v>4</v>
      </c>
      <c r="Q43" s="150" t="s">
        <v>4</v>
      </c>
      <c r="R43" s="150" t="s">
        <v>174</v>
      </c>
      <c r="S43" s="150" t="s">
        <v>174</v>
      </c>
      <c r="T43" s="150" t="s">
        <v>174</v>
      </c>
      <c r="Y43" s="312"/>
    </row>
    <row r="44" spans="1:25" ht="15" customHeight="1">
      <c r="A44" s="313"/>
      <c r="B44" s="324" t="s">
        <v>241</v>
      </c>
      <c r="C44" s="137">
        <v>173</v>
      </c>
      <c r="D44" s="137">
        <v>160</v>
      </c>
      <c r="E44" s="137">
        <v>140</v>
      </c>
      <c r="F44" s="137" t="s">
        <v>180</v>
      </c>
      <c r="G44" s="137" t="s">
        <v>180</v>
      </c>
      <c r="I44" s="154"/>
      <c r="J44" s="147" t="s">
        <v>111</v>
      </c>
      <c r="K44" s="324"/>
      <c r="L44" s="138">
        <v>547</v>
      </c>
      <c r="M44" s="137">
        <v>460</v>
      </c>
      <c r="N44" s="137">
        <v>2520</v>
      </c>
      <c r="O44" s="137" t="s">
        <v>4</v>
      </c>
      <c r="P44" s="137" t="s">
        <v>4</v>
      </c>
      <c r="Q44" s="137" t="s">
        <v>4</v>
      </c>
      <c r="R44" s="137" t="s">
        <v>240</v>
      </c>
      <c r="S44" s="137" t="s">
        <v>240</v>
      </c>
      <c r="T44" s="137" t="s">
        <v>240</v>
      </c>
      <c r="Y44" s="312"/>
    </row>
    <row r="45" spans="1:25" ht="15" customHeight="1">
      <c r="A45" s="313"/>
      <c r="B45" s="324" t="s">
        <v>211</v>
      </c>
      <c r="C45" s="137">
        <v>249</v>
      </c>
      <c r="D45" s="137">
        <v>221</v>
      </c>
      <c r="E45" s="137">
        <v>229</v>
      </c>
      <c r="F45" s="137" t="s">
        <v>180</v>
      </c>
      <c r="G45" s="137" t="s">
        <v>180</v>
      </c>
      <c r="I45" s="154"/>
      <c r="J45" s="147" t="s">
        <v>212</v>
      </c>
      <c r="K45" s="324"/>
      <c r="L45" s="155">
        <v>1020</v>
      </c>
      <c r="M45" s="156">
        <v>459</v>
      </c>
      <c r="N45" s="156">
        <v>4700</v>
      </c>
      <c r="O45" s="156" t="s">
        <v>4</v>
      </c>
      <c r="P45" s="156" t="s">
        <v>4</v>
      </c>
      <c r="Q45" s="156" t="s">
        <v>4</v>
      </c>
      <c r="R45" s="137" t="s">
        <v>174</v>
      </c>
      <c r="S45" s="137" t="s">
        <v>174</v>
      </c>
      <c r="T45" s="137" t="s">
        <v>174</v>
      </c>
      <c r="Y45" s="312"/>
    </row>
    <row r="46" spans="1:25" ht="15" customHeight="1">
      <c r="A46" s="313"/>
      <c r="B46" s="324" t="s">
        <v>213</v>
      </c>
      <c r="C46" s="137">
        <v>22100</v>
      </c>
      <c r="D46" s="137">
        <v>20200</v>
      </c>
      <c r="E46" s="137">
        <v>17400</v>
      </c>
      <c r="F46" s="137">
        <v>18700</v>
      </c>
      <c r="G46" s="137">
        <v>17100</v>
      </c>
      <c r="I46" s="157"/>
      <c r="J46" s="329"/>
      <c r="K46" s="329"/>
      <c r="L46" s="330"/>
      <c r="M46" s="331"/>
      <c r="N46" s="330"/>
      <c r="O46" s="330"/>
      <c r="P46" s="330"/>
      <c r="Q46" s="330"/>
      <c r="R46" s="330"/>
      <c r="S46" s="330"/>
      <c r="T46" s="330"/>
      <c r="Y46" s="312"/>
    </row>
    <row r="47" spans="1:25" ht="15" customHeight="1">
      <c r="A47" s="313"/>
      <c r="B47" s="324" t="s">
        <v>214</v>
      </c>
      <c r="C47" s="137">
        <v>698</v>
      </c>
      <c r="D47" s="137">
        <v>661</v>
      </c>
      <c r="E47" s="137">
        <v>649</v>
      </c>
      <c r="F47" s="137">
        <v>636</v>
      </c>
      <c r="G47" s="137">
        <v>548</v>
      </c>
      <c r="I47" s="311" t="s">
        <v>215</v>
      </c>
      <c r="J47" s="158"/>
      <c r="K47" s="158"/>
      <c r="L47" s="150"/>
      <c r="M47" s="150"/>
      <c r="N47" s="150"/>
      <c r="O47" s="150"/>
      <c r="P47" s="150"/>
      <c r="Q47" s="150"/>
      <c r="R47" s="150"/>
      <c r="S47" s="150"/>
      <c r="T47" s="150"/>
      <c r="Y47" s="312"/>
    </row>
    <row r="48" spans="1:25" ht="15" customHeight="1">
      <c r="A48" s="313"/>
      <c r="B48" s="324" t="s">
        <v>216</v>
      </c>
      <c r="C48" s="137">
        <v>392</v>
      </c>
      <c r="D48" s="137">
        <v>330</v>
      </c>
      <c r="E48" s="137">
        <v>167</v>
      </c>
      <c r="F48" s="137" t="s">
        <v>180</v>
      </c>
      <c r="G48" s="137" t="s">
        <v>180</v>
      </c>
      <c r="I48" s="311" t="s">
        <v>217</v>
      </c>
      <c r="J48" s="332"/>
      <c r="K48" s="332"/>
      <c r="L48" s="137"/>
      <c r="M48" s="137"/>
      <c r="N48" s="137"/>
      <c r="O48" s="150"/>
      <c r="P48" s="150"/>
      <c r="Q48" s="150"/>
      <c r="R48" s="137"/>
      <c r="S48" s="137"/>
      <c r="T48" s="137"/>
      <c r="Y48" s="312"/>
    </row>
    <row r="49" spans="1:25" ht="15" customHeight="1">
      <c r="A49" s="313"/>
      <c r="B49" s="324" t="s">
        <v>218</v>
      </c>
      <c r="C49" s="137">
        <v>789</v>
      </c>
      <c r="D49" s="137">
        <v>952</v>
      </c>
      <c r="E49" s="137">
        <v>657</v>
      </c>
      <c r="F49" s="137">
        <v>808</v>
      </c>
      <c r="G49" s="137">
        <v>845</v>
      </c>
      <c r="J49" s="332"/>
      <c r="K49" s="332"/>
      <c r="L49" s="137"/>
      <c r="M49" s="137"/>
      <c r="N49" s="137"/>
      <c r="O49" s="150"/>
      <c r="P49" s="150"/>
      <c r="Q49" s="150"/>
      <c r="R49" s="137"/>
      <c r="S49" s="137"/>
      <c r="T49" s="137"/>
      <c r="Y49" s="312"/>
    </row>
    <row r="50" spans="1:25" ht="15" customHeight="1">
      <c r="A50" s="313"/>
      <c r="B50" s="324" t="s">
        <v>219</v>
      </c>
      <c r="C50" s="137">
        <v>1720</v>
      </c>
      <c r="D50" s="137">
        <v>769</v>
      </c>
      <c r="E50" s="137">
        <v>1770</v>
      </c>
      <c r="F50" s="137" t="s">
        <v>180</v>
      </c>
      <c r="G50" s="137" t="s">
        <v>180</v>
      </c>
      <c r="I50" s="158"/>
      <c r="J50" s="332"/>
      <c r="K50" s="332"/>
      <c r="L50" s="137"/>
      <c r="M50" s="137"/>
      <c r="N50" s="137"/>
      <c r="O50" s="150"/>
      <c r="P50" s="150"/>
      <c r="Q50" s="150"/>
      <c r="R50" s="137"/>
      <c r="S50" s="137"/>
      <c r="T50" s="137"/>
      <c r="Y50" s="312"/>
    </row>
    <row r="51" spans="1:25" ht="15" customHeight="1">
      <c r="A51" s="313"/>
      <c r="B51" s="324"/>
      <c r="C51" s="315"/>
      <c r="D51" s="315"/>
      <c r="E51" s="315"/>
      <c r="F51" s="315"/>
      <c r="G51" s="315"/>
      <c r="I51" s="313"/>
      <c r="J51" s="332"/>
      <c r="K51" s="332"/>
      <c r="L51" s="137"/>
      <c r="M51" s="137"/>
      <c r="N51" s="137"/>
      <c r="O51" s="150"/>
      <c r="P51" s="150"/>
      <c r="Q51" s="150"/>
      <c r="R51" s="137"/>
      <c r="S51" s="137"/>
      <c r="T51" s="137"/>
      <c r="Y51" s="312"/>
    </row>
    <row r="52" spans="1:25" ht="15" customHeight="1">
      <c r="A52" s="313"/>
      <c r="B52" s="324"/>
      <c r="C52" s="315"/>
      <c r="D52" s="315"/>
      <c r="E52" s="315"/>
      <c r="F52" s="315"/>
      <c r="G52" s="315"/>
      <c r="I52" s="313"/>
      <c r="J52" s="332"/>
      <c r="K52" s="332"/>
      <c r="L52" s="315"/>
      <c r="M52" s="137"/>
      <c r="N52" s="315"/>
      <c r="O52" s="150"/>
      <c r="P52" s="150"/>
      <c r="Q52" s="150"/>
      <c r="R52" s="315"/>
      <c r="S52" s="315"/>
      <c r="T52" s="315"/>
      <c r="Y52" s="312"/>
    </row>
    <row r="53" spans="1:25" ht="15" customHeight="1">
      <c r="A53" s="749" t="s">
        <v>220</v>
      </c>
      <c r="B53" s="750"/>
      <c r="C53" s="315"/>
      <c r="D53" s="315"/>
      <c r="E53" s="315"/>
      <c r="F53" s="315"/>
      <c r="G53" s="315"/>
      <c r="I53" s="158"/>
      <c r="J53" s="158"/>
      <c r="K53" s="158"/>
      <c r="L53" s="150"/>
      <c r="M53" s="150"/>
      <c r="N53" s="150"/>
      <c r="O53" s="150"/>
      <c r="P53" s="150"/>
      <c r="Q53" s="150"/>
      <c r="R53" s="150"/>
      <c r="S53" s="150"/>
      <c r="T53" s="150"/>
      <c r="Y53" s="312"/>
    </row>
    <row r="54" spans="1:25" ht="15" customHeight="1">
      <c r="A54" s="313"/>
      <c r="B54" s="324" t="s">
        <v>221</v>
      </c>
      <c r="C54" s="137">
        <v>889</v>
      </c>
      <c r="D54" s="137">
        <v>1070</v>
      </c>
      <c r="E54" s="137">
        <v>666</v>
      </c>
      <c r="F54" s="137">
        <v>858</v>
      </c>
      <c r="G54" s="137">
        <v>819</v>
      </c>
      <c r="I54" s="151"/>
      <c r="J54" s="332"/>
      <c r="K54" s="332"/>
      <c r="L54" s="137"/>
      <c r="M54" s="137"/>
      <c r="N54" s="137"/>
      <c r="O54" s="150"/>
      <c r="P54" s="150"/>
      <c r="Q54" s="150"/>
      <c r="R54" s="137"/>
      <c r="S54" s="137"/>
      <c r="T54" s="137"/>
      <c r="Y54" s="312"/>
    </row>
    <row r="55" spans="1:25" ht="15" customHeight="1">
      <c r="A55" s="313"/>
      <c r="B55" s="324" t="s">
        <v>222</v>
      </c>
      <c r="C55" s="137">
        <v>1540</v>
      </c>
      <c r="D55" s="137">
        <v>1470</v>
      </c>
      <c r="E55" s="137">
        <v>1250</v>
      </c>
      <c r="F55" s="137">
        <v>1360</v>
      </c>
      <c r="G55" s="137">
        <v>1290</v>
      </c>
      <c r="I55" s="151"/>
      <c r="J55" s="332"/>
      <c r="K55" s="332"/>
      <c r="L55" s="137"/>
      <c r="M55" s="137"/>
      <c r="N55" s="137"/>
      <c r="O55" s="150"/>
      <c r="P55" s="150"/>
      <c r="Q55" s="150"/>
      <c r="R55" s="137"/>
      <c r="S55" s="137"/>
      <c r="T55" s="137"/>
      <c r="Y55" s="312"/>
    </row>
    <row r="56" spans="1:25" ht="15" customHeight="1">
      <c r="A56" s="313"/>
      <c r="B56" s="324" t="s">
        <v>223</v>
      </c>
      <c r="C56" s="137">
        <v>4830</v>
      </c>
      <c r="D56" s="137">
        <v>4440</v>
      </c>
      <c r="E56" s="137">
        <v>4210</v>
      </c>
      <c r="F56" s="137">
        <v>4490</v>
      </c>
      <c r="G56" s="137">
        <v>3870</v>
      </c>
      <c r="I56" s="151"/>
      <c r="J56" s="332"/>
      <c r="K56" s="332"/>
      <c r="L56" s="137"/>
      <c r="M56" s="137"/>
      <c r="N56" s="137"/>
      <c r="O56" s="150"/>
      <c r="P56" s="150"/>
      <c r="Q56" s="150"/>
      <c r="R56" s="137"/>
      <c r="S56" s="137"/>
      <c r="T56" s="137"/>
      <c r="Y56" s="312"/>
    </row>
    <row r="57" spans="1:25" ht="15" customHeight="1">
      <c r="A57" s="313"/>
      <c r="B57" s="324" t="s">
        <v>224</v>
      </c>
      <c r="C57" s="137">
        <v>114</v>
      </c>
      <c r="D57" s="137">
        <v>138</v>
      </c>
      <c r="E57" s="137">
        <v>104</v>
      </c>
      <c r="F57" s="137" t="s">
        <v>180</v>
      </c>
      <c r="G57" s="137" t="s">
        <v>180</v>
      </c>
      <c r="I57" s="151"/>
      <c r="J57" s="332"/>
      <c r="K57" s="332"/>
      <c r="L57" s="315"/>
      <c r="M57" s="137"/>
      <c r="N57" s="315"/>
      <c r="O57" s="150"/>
      <c r="P57" s="150"/>
      <c r="Q57" s="150"/>
      <c r="R57" s="315"/>
      <c r="S57" s="315"/>
      <c r="T57" s="315"/>
      <c r="Y57" s="312"/>
    </row>
    <row r="58" spans="1:25" ht="15" customHeight="1">
      <c r="A58" s="313"/>
      <c r="B58" s="324" t="s">
        <v>225</v>
      </c>
      <c r="C58" s="137">
        <v>275</v>
      </c>
      <c r="D58" s="137">
        <v>277</v>
      </c>
      <c r="E58" s="137">
        <v>265</v>
      </c>
      <c r="F58" s="137" t="s">
        <v>180</v>
      </c>
      <c r="G58" s="137" t="s">
        <v>180</v>
      </c>
      <c r="I58" s="158"/>
      <c r="J58" s="158"/>
      <c r="K58" s="158"/>
      <c r="L58" s="150"/>
      <c r="M58" s="150"/>
      <c r="N58" s="150"/>
      <c r="O58" s="150"/>
      <c r="P58" s="150"/>
      <c r="Q58" s="150"/>
      <c r="R58" s="150"/>
      <c r="S58" s="150"/>
      <c r="T58" s="150"/>
      <c r="Y58" s="312"/>
    </row>
    <row r="59" spans="1:25" ht="15" customHeight="1">
      <c r="A59" s="313"/>
      <c r="B59" s="324" t="s">
        <v>226</v>
      </c>
      <c r="C59" s="137">
        <v>1200</v>
      </c>
      <c r="D59" s="137">
        <v>1480</v>
      </c>
      <c r="E59" s="137">
        <v>1070</v>
      </c>
      <c r="F59" s="137">
        <v>1290</v>
      </c>
      <c r="G59" s="137">
        <v>1510</v>
      </c>
      <c r="I59" s="151"/>
      <c r="J59" s="332"/>
      <c r="K59" s="332"/>
      <c r="L59" s="137"/>
      <c r="M59" s="137"/>
      <c r="N59" s="137"/>
      <c r="O59" s="150"/>
      <c r="P59" s="150"/>
      <c r="Q59" s="150"/>
      <c r="R59" s="150"/>
      <c r="S59" s="150"/>
      <c r="T59" s="150"/>
      <c r="Y59" s="312"/>
    </row>
    <row r="60" spans="1:25" ht="15" customHeight="1">
      <c r="A60" s="313"/>
      <c r="B60" s="324" t="s">
        <v>227</v>
      </c>
      <c r="C60" s="137">
        <v>197</v>
      </c>
      <c r="D60" s="137">
        <v>136</v>
      </c>
      <c r="E60" s="137">
        <v>135</v>
      </c>
      <c r="F60" s="137">
        <v>132</v>
      </c>
      <c r="G60" s="137">
        <v>145</v>
      </c>
      <c r="I60" s="151"/>
      <c r="J60" s="332"/>
      <c r="K60" s="332"/>
      <c r="L60" s="137"/>
      <c r="M60" s="137"/>
      <c r="N60" s="137"/>
      <c r="O60" s="150"/>
      <c r="P60" s="150"/>
      <c r="Q60" s="150"/>
      <c r="R60" s="150"/>
      <c r="S60" s="150"/>
      <c r="T60" s="150"/>
      <c r="Y60" s="312"/>
    </row>
    <row r="61" spans="1:25" ht="15" customHeight="1">
      <c r="A61" s="313"/>
      <c r="B61" s="324" t="s">
        <v>228</v>
      </c>
      <c r="C61" s="137">
        <v>132</v>
      </c>
      <c r="D61" s="137">
        <v>164</v>
      </c>
      <c r="E61" s="137">
        <v>107</v>
      </c>
      <c r="F61" s="137" t="s">
        <v>180</v>
      </c>
      <c r="G61" s="137" t="s">
        <v>180</v>
      </c>
      <c r="I61" s="151"/>
      <c r="J61" s="332"/>
      <c r="K61" s="332"/>
      <c r="L61" s="137"/>
      <c r="M61" s="137"/>
      <c r="N61" s="137"/>
      <c r="O61" s="150"/>
      <c r="P61" s="150"/>
      <c r="Q61" s="150"/>
      <c r="R61" s="150"/>
      <c r="S61" s="150"/>
      <c r="T61" s="150"/>
      <c r="Y61" s="312"/>
    </row>
    <row r="62" spans="1:25" ht="15" customHeight="1">
      <c r="A62" s="313"/>
      <c r="B62" s="324"/>
      <c r="C62" s="315"/>
      <c r="D62" s="315"/>
      <c r="E62" s="315"/>
      <c r="F62" s="315"/>
      <c r="G62" s="315"/>
      <c r="I62" s="151"/>
      <c r="J62" s="332"/>
      <c r="K62" s="332"/>
      <c r="L62" s="137"/>
      <c r="M62" s="137"/>
      <c r="N62" s="137"/>
      <c r="O62" s="150"/>
      <c r="P62" s="150"/>
      <c r="Q62" s="150"/>
      <c r="R62" s="150"/>
      <c r="S62" s="150"/>
      <c r="T62" s="150"/>
      <c r="Y62" s="312"/>
    </row>
    <row r="63" spans="1:25" ht="15" customHeight="1">
      <c r="A63" s="313"/>
      <c r="B63" s="324"/>
      <c r="C63" s="315"/>
      <c r="D63" s="315"/>
      <c r="E63" s="315"/>
      <c r="F63" s="315"/>
      <c r="G63" s="315"/>
      <c r="I63" s="151"/>
      <c r="J63" s="332"/>
      <c r="K63" s="332"/>
      <c r="L63" s="315"/>
      <c r="M63" s="315"/>
      <c r="N63" s="315"/>
      <c r="O63" s="150"/>
      <c r="P63" s="150"/>
      <c r="Q63" s="150"/>
      <c r="R63" s="315"/>
      <c r="S63" s="315"/>
      <c r="T63" s="315"/>
      <c r="Y63" s="312"/>
    </row>
    <row r="64" spans="1:25" ht="15" customHeight="1">
      <c r="A64" s="749" t="s">
        <v>229</v>
      </c>
      <c r="B64" s="750"/>
      <c r="C64" s="315"/>
      <c r="D64" s="315"/>
      <c r="E64" s="315"/>
      <c r="F64" s="315"/>
      <c r="G64" s="315"/>
      <c r="I64" s="158"/>
      <c r="J64" s="158"/>
      <c r="K64" s="158"/>
      <c r="L64" s="150"/>
      <c r="M64" s="150"/>
      <c r="N64" s="150"/>
      <c r="O64" s="150"/>
      <c r="P64" s="150"/>
      <c r="Q64" s="150"/>
      <c r="R64" s="150"/>
      <c r="S64" s="150"/>
      <c r="T64" s="150"/>
      <c r="U64" s="151"/>
      <c r="V64" s="151"/>
      <c r="W64" s="151"/>
      <c r="Y64" s="312"/>
    </row>
    <row r="65" spans="1:25" ht="15" customHeight="1">
      <c r="A65" s="313"/>
      <c r="B65" s="324" t="s">
        <v>230</v>
      </c>
      <c r="C65" s="137">
        <v>738</v>
      </c>
      <c r="D65" s="137">
        <v>717</v>
      </c>
      <c r="E65" s="137">
        <v>587</v>
      </c>
      <c r="F65" s="137">
        <v>481</v>
      </c>
      <c r="G65" s="137">
        <v>406</v>
      </c>
      <c r="I65" s="151"/>
      <c r="J65" s="332"/>
      <c r="K65" s="332"/>
      <c r="L65" s="137"/>
      <c r="M65" s="137"/>
      <c r="N65" s="137"/>
      <c r="O65" s="150"/>
      <c r="P65" s="150"/>
      <c r="Q65" s="150"/>
      <c r="R65" s="137"/>
      <c r="S65" s="137"/>
      <c r="T65" s="137"/>
      <c r="Y65" s="312"/>
    </row>
    <row r="66" spans="1:25" ht="15" customHeight="1">
      <c r="A66" s="333"/>
      <c r="B66" s="334" t="s">
        <v>231</v>
      </c>
      <c r="C66" s="156">
        <v>4</v>
      </c>
      <c r="D66" s="156">
        <v>2</v>
      </c>
      <c r="E66" s="156">
        <v>2</v>
      </c>
      <c r="F66" s="156" t="s">
        <v>180</v>
      </c>
      <c r="G66" s="156" t="s">
        <v>180</v>
      </c>
      <c r="Y66" s="312"/>
    </row>
    <row r="67" spans="1:25" ht="15" customHeight="1">
      <c r="A67" s="313" t="s">
        <v>232</v>
      </c>
      <c r="B67" s="332"/>
      <c r="C67" s="137"/>
      <c r="D67" s="137"/>
      <c r="E67" s="137"/>
      <c r="F67" s="137"/>
      <c r="G67" s="137"/>
      <c r="Y67" s="312"/>
    </row>
    <row r="68" spans="1:25" ht="15" customHeight="1">
      <c r="A68" s="311" t="s">
        <v>378</v>
      </c>
      <c r="Y68" s="312"/>
    </row>
    <row r="69" spans="21:28" ht="15" customHeight="1">
      <c r="U69" s="151"/>
      <c r="V69" s="151"/>
      <c r="W69" s="151"/>
      <c r="X69" s="151"/>
      <c r="Y69" s="312"/>
      <c r="Z69" s="151"/>
      <c r="AA69" s="151"/>
      <c r="AB69" s="151"/>
    </row>
    <row r="70" ht="15" customHeight="1">
      <c r="Y70" s="312"/>
    </row>
    <row r="71" ht="15" customHeight="1">
      <c r="Y71" s="312"/>
    </row>
    <row r="72" ht="14.25">
      <c r="Y72" s="312"/>
    </row>
    <row r="73" ht="14.25">
      <c r="Y73" s="312"/>
    </row>
    <row r="74" ht="14.25">
      <c r="Y74" s="312"/>
    </row>
    <row r="75" ht="14.25">
      <c r="Y75" s="312"/>
    </row>
    <row r="76" ht="14.25">
      <c r="Y76" s="312"/>
    </row>
    <row r="77" ht="14.25">
      <c r="Y77" s="312"/>
    </row>
  </sheetData>
  <sheetProtection/>
  <mergeCells count="39">
    <mergeCell ref="A53:B53"/>
    <mergeCell ref="A64:B64"/>
    <mergeCell ref="I43:J43"/>
    <mergeCell ref="I40:J40"/>
    <mergeCell ref="I19:J19"/>
    <mergeCell ref="I20:J20"/>
    <mergeCell ref="A23:B23"/>
    <mergeCell ref="I32:J32"/>
    <mergeCell ref="I36:J36"/>
    <mergeCell ref="A8:B8"/>
    <mergeCell ref="N5:N6"/>
    <mergeCell ref="O5:O6"/>
    <mergeCell ref="P5:P6"/>
    <mergeCell ref="I22:J22"/>
    <mergeCell ref="I23:J23"/>
    <mergeCell ref="A13:B13"/>
    <mergeCell ref="I14:J14"/>
    <mergeCell ref="A18:B18"/>
    <mergeCell ref="I18:J18"/>
    <mergeCell ref="L5:L6"/>
    <mergeCell ref="I4:K6"/>
    <mergeCell ref="A5:B5"/>
    <mergeCell ref="I21:J21"/>
    <mergeCell ref="A2:G2"/>
    <mergeCell ref="I2:T2"/>
    <mergeCell ref="A4:B4"/>
    <mergeCell ref="L4:N4"/>
    <mergeCell ref="O4:Q4"/>
    <mergeCell ref="S5:S6"/>
    <mergeCell ref="T5:T6"/>
    <mergeCell ref="R4:T4"/>
    <mergeCell ref="M5:M6"/>
    <mergeCell ref="Q5:Q6"/>
    <mergeCell ref="I26:J26"/>
    <mergeCell ref="I29:J29"/>
    <mergeCell ref="R5:R6"/>
    <mergeCell ref="I15:J15"/>
    <mergeCell ref="I16:J16"/>
    <mergeCell ref="I17:J17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5" zoomScaleNormal="75" zoomScalePageLayoutView="0" workbookViewId="0" topLeftCell="J1">
      <selection activeCell="U1" sqref="U1"/>
    </sheetView>
  </sheetViews>
  <sheetFormatPr defaultColWidth="10.59765625" defaultRowHeight="15"/>
  <cols>
    <col min="1" max="1" width="4.59765625" style="165" customWidth="1"/>
    <col min="2" max="2" width="5.3984375" style="165" customWidth="1"/>
    <col min="3" max="3" width="6.19921875" style="165" customWidth="1"/>
    <col min="4" max="9" width="13.59765625" style="165" customWidth="1"/>
    <col min="10" max="10" width="10.59765625" style="165" customWidth="1"/>
    <col min="11" max="11" width="5.8984375" style="208" customWidth="1"/>
    <col min="12" max="12" width="7.69921875" style="208" customWidth="1"/>
    <col min="13" max="13" width="3.59765625" style="208" customWidth="1"/>
    <col min="14" max="14" width="25" style="208" customWidth="1"/>
    <col min="15" max="15" width="9.3984375" style="208" customWidth="1"/>
    <col min="16" max="21" width="14.59765625" style="208" customWidth="1"/>
    <col min="22" max="16384" width="10.59765625" style="165" customWidth="1"/>
  </cols>
  <sheetData>
    <row r="1" spans="1:21" s="161" customFormat="1" ht="19.5" customHeight="1">
      <c r="A1" s="159" t="s">
        <v>349</v>
      </c>
      <c r="B1" s="160"/>
      <c r="K1" s="162"/>
      <c r="L1" s="163"/>
      <c r="M1" s="163"/>
      <c r="N1" s="163"/>
      <c r="O1" s="163"/>
      <c r="P1" s="163"/>
      <c r="Q1" s="163"/>
      <c r="R1" s="163"/>
      <c r="S1" s="163"/>
      <c r="T1" s="163"/>
      <c r="U1" s="106" t="s">
        <v>350</v>
      </c>
    </row>
    <row r="2" spans="1:21" s="269" customFormat="1" ht="19.5" customHeight="1">
      <c r="A2" s="783" t="s">
        <v>351</v>
      </c>
      <c r="B2" s="783"/>
      <c r="C2" s="783"/>
      <c r="D2" s="783"/>
      <c r="E2" s="783"/>
      <c r="F2" s="783"/>
      <c r="G2" s="783"/>
      <c r="H2" s="783"/>
      <c r="I2" s="164"/>
      <c r="K2" s="804" t="s">
        <v>242</v>
      </c>
      <c r="L2" s="804"/>
      <c r="M2" s="804"/>
      <c r="N2" s="804"/>
      <c r="O2" s="804"/>
      <c r="P2" s="804"/>
      <c r="Q2" s="804"/>
      <c r="R2" s="804"/>
      <c r="S2" s="804"/>
      <c r="T2" s="804"/>
      <c r="U2" s="804"/>
    </row>
    <row r="3" spans="3:21" s="269" customFormat="1" ht="18" customHeight="1" thickBot="1">
      <c r="C3" s="270"/>
      <c r="D3" s="271"/>
      <c r="E3" s="272"/>
      <c r="F3" s="272"/>
      <c r="G3" s="272"/>
      <c r="H3" s="272"/>
      <c r="I3" s="27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s="269" customFormat="1" ht="27.75" customHeight="1">
      <c r="A4" s="788" t="s">
        <v>243</v>
      </c>
      <c r="B4" s="789"/>
      <c r="C4" s="790"/>
      <c r="D4" s="818" t="s">
        <v>244</v>
      </c>
      <c r="E4" s="818" t="s">
        <v>245</v>
      </c>
      <c r="F4" s="818" t="s">
        <v>246</v>
      </c>
      <c r="G4" s="818" t="s">
        <v>247</v>
      </c>
      <c r="H4" s="786" t="s">
        <v>248</v>
      </c>
      <c r="I4" s="273"/>
      <c r="K4" s="805" t="s">
        <v>249</v>
      </c>
      <c r="L4" s="806"/>
      <c r="M4" s="806"/>
      <c r="N4" s="806"/>
      <c r="O4" s="806"/>
      <c r="P4" s="806"/>
      <c r="Q4" s="806"/>
      <c r="R4" s="806"/>
      <c r="S4" s="806"/>
      <c r="T4" s="806"/>
      <c r="U4" s="806"/>
    </row>
    <row r="5" spans="1:21" s="269" customFormat="1" ht="27.75" customHeight="1">
      <c r="A5" s="791"/>
      <c r="B5" s="791"/>
      <c r="C5" s="792"/>
      <c r="D5" s="819"/>
      <c r="E5" s="819"/>
      <c r="F5" s="819"/>
      <c r="G5" s="819"/>
      <c r="H5" s="796"/>
      <c r="I5" s="273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1:21" s="269" customFormat="1" ht="27.75" customHeight="1">
      <c r="A6" s="793"/>
      <c r="B6" s="793"/>
      <c r="C6" s="794"/>
      <c r="D6" s="275" t="s">
        <v>250</v>
      </c>
      <c r="E6" s="275" t="s">
        <v>250</v>
      </c>
      <c r="F6" s="275" t="s">
        <v>250</v>
      </c>
      <c r="G6" s="275" t="s">
        <v>251</v>
      </c>
      <c r="H6" s="276" t="s">
        <v>251</v>
      </c>
      <c r="I6" s="277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</row>
    <row r="7" spans="1:21" s="269" customFormat="1" ht="27.75" customHeight="1" thickBot="1">
      <c r="A7" s="269" t="s">
        <v>28</v>
      </c>
      <c r="B7" s="278" t="s">
        <v>234</v>
      </c>
      <c r="C7" s="279" t="s">
        <v>29</v>
      </c>
      <c r="D7" s="280">
        <v>5990</v>
      </c>
      <c r="E7" s="281">
        <v>4000</v>
      </c>
      <c r="F7" s="281">
        <v>37900</v>
      </c>
      <c r="G7" s="281">
        <v>1836</v>
      </c>
      <c r="H7" s="281" t="s">
        <v>252</v>
      </c>
      <c r="I7" s="277"/>
      <c r="K7" s="243"/>
      <c r="L7" s="242"/>
      <c r="M7" s="242"/>
      <c r="N7" s="242"/>
      <c r="O7" s="242"/>
      <c r="P7" s="242"/>
      <c r="Q7" s="242"/>
      <c r="R7" s="242"/>
      <c r="S7" s="242"/>
      <c r="T7" s="244"/>
      <c r="U7" s="244"/>
    </row>
    <row r="8" spans="2:21" s="269" customFormat="1" ht="27.75" customHeight="1">
      <c r="B8" s="278" t="s">
        <v>235</v>
      </c>
      <c r="C8" s="279"/>
      <c r="D8" s="280">
        <v>6050</v>
      </c>
      <c r="E8" s="281">
        <v>3930</v>
      </c>
      <c r="F8" s="281">
        <v>37500</v>
      </c>
      <c r="G8" s="281">
        <v>1628</v>
      </c>
      <c r="H8" s="281" t="s">
        <v>252</v>
      </c>
      <c r="I8" s="277"/>
      <c r="K8" s="809" t="s">
        <v>253</v>
      </c>
      <c r="L8" s="810"/>
      <c r="M8" s="810"/>
      <c r="N8" s="811"/>
      <c r="O8" s="245"/>
      <c r="P8" s="815" t="s">
        <v>254</v>
      </c>
      <c r="Q8" s="816"/>
      <c r="R8" s="817"/>
      <c r="S8" s="820" t="s">
        <v>306</v>
      </c>
      <c r="T8" s="816"/>
      <c r="U8" s="816"/>
    </row>
    <row r="9" spans="2:21" s="269" customFormat="1" ht="27.75" customHeight="1">
      <c r="B9" s="278" t="s">
        <v>352</v>
      </c>
      <c r="C9" s="279"/>
      <c r="D9" s="280">
        <v>5830</v>
      </c>
      <c r="E9" s="281">
        <v>3690</v>
      </c>
      <c r="F9" s="281">
        <v>37100</v>
      </c>
      <c r="G9" s="281">
        <v>1623</v>
      </c>
      <c r="H9" s="281" t="s">
        <v>252</v>
      </c>
      <c r="I9" s="277"/>
      <c r="K9" s="812"/>
      <c r="L9" s="813"/>
      <c r="M9" s="813"/>
      <c r="N9" s="814"/>
      <c r="O9" s="247" t="s">
        <v>255</v>
      </c>
      <c r="P9" s="170" t="s">
        <v>256</v>
      </c>
      <c r="Q9" s="171" t="s">
        <v>257</v>
      </c>
      <c r="R9" s="172" t="s">
        <v>258</v>
      </c>
      <c r="S9" s="171" t="s">
        <v>256</v>
      </c>
      <c r="T9" s="171" t="s">
        <v>257</v>
      </c>
      <c r="U9" s="172" t="s">
        <v>258</v>
      </c>
    </row>
    <row r="10" spans="2:21" s="269" customFormat="1" ht="27.75" customHeight="1">
      <c r="B10" s="278" t="s">
        <v>353</v>
      </c>
      <c r="C10" s="279"/>
      <c r="D10" s="280">
        <v>5610</v>
      </c>
      <c r="E10" s="281">
        <v>3530</v>
      </c>
      <c r="F10" s="281" t="s">
        <v>354</v>
      </c>
      <c r="G10" s="281" t="s">
        <v>354</v>
      </c>
      <c r="H10" s="281" t="s">
        <v>252</v>
      </c>
      <c r="I10" s="173"/>
      <c r="K10" s="821" t="s">
        <v>259</v>
      </c>
      <c r="L10" s="823" t="s">
        <v>260</v>
      </c>
      <c r="M10" s="823"/>
      <c r="N10" s="824"/>
      <c r="O10" s="248" t="s">
        <v>261</v>
      </c>
      <c r="P10" s="174">
        <v>6935</v>
      </c>
      <c r="Q10" s="175">
        <v>470</v>
      </c>
      <c r="R10" s="175">
        <v>72</v>
      </c>
      <c r="S10" s="174">
        <v>6926</v>
      </c>
      <c r="T10" s="175">
        <v>469</v>
      </c>
      <c r="U10" s="175">
        <v>72</v>
      </c>
    </row>
    <row r="11" spans="1:21" s="269" customFormat="1" ht="27.75" customHeight="1">
      <c r="A11" s="282"/>
      <c r="B11" s="176" t="s">
        <v>300</v>
      </c>
      <c r="C11" s="177"/>
      <c r="D11" s="178">
        <v>5360</v>
      </c>
      <c r="E11" s="179">
        <v>3210</v>
      </c>
      <c r="F11" s="179">
        <v>36600</v>
      </c>
      <c r="G11" s="179">
        <v>1540</v>
      </c>
      <c r="H11" s="180" t="s">
        <v>252</v>
      </c>
      <c r="I11" s="166"/>
      <c r="J11" s="165"/>
      <c r="K11" s="822"/>
      <c r="L11" s="825" t="s">
        <v>262</v>
      </c>
      <c r="M11" s="753" t="s">
        <v>263</v>
      </c>
      <c r="N11" s="758"/>
      <c r="O11" s="251" t="s">
        <v>264</v>
      </c>
      <c r="P11" s="181">
        <v>3976</v>
      </c>
      <c r="Q11" s="182">
        <v>3051</v>
      </c>
      <c r="R11" s="183">
        <v>2358</v>
      </c>
      <c r="S11" s="181">
        <v>4052</v>
      </c>
      <c r="T11" s="182">
        <v>3170</v>
      </c>
      <c r="U11" s="183">
        <v>2388</v>
      </c>
    </row>
    <row r="12" spans="3:21" s="269" customFormat="1" ht="27.75" customHeight="1">
      <c r="C12" s="207" t="s">
        <v>265</v>
      </c>
      <c r="D12" s="167"/>
      <c r="E12" s="167"/>
      <c r="F12" s="167"/>
      <c r="G12" s="167"/>
      <c r="H12" s="167"/>
      <c r="I12" s="184"/>
      <c r="J12" s="165"/>
      <c r="K12" s="822"/>
      <c r="L12" s="826"/>
      <c r="M12" s="753" t="s">
        <v>266</v>
      </c>
      <c r="N12" s="758"/>
      <c r="O12" s="251" t="s">
        <v>355</v>
      </c>
      <c r="P12" s="181">
        <v>2741</v>
      </c>
      <c r="Q12" s="182">
        <v>2019</v>
      </c>
      <c r="R12" s="183">
        <v>1717</v>
      </c>
      <c r="S12" s="181">
        <v>2824</v>
      </c>
      <c r="T12" s="182">
        <v>2161</v>
      </c>
      <c r="U12" s="183">
        <v>1740</v>
      </c>
    </row>
    <row r="13" spans="3:21" s="269" customFormat="1" ht="27.75" customHeight="1">
      <c r="C13" s="269" t="s">
        <v>267</v>
      </c>
      <c r="I13" s="270"/>
      <c r="K13" s="822"/>
      <c r="L13" s="826"/>
      <c r="M13" s="802" t="s">
        <v>268</v>
      </c>
      <c r="N13" s="758"/>
      <c r="O13" s="251" t="s">
        <v>269</v>
      </c>
      <c r="P13" s="181">
        <v>1235</v>
      </c>
      <c r="Q13" s="182">
        <v>1032</v>
      </c>
      <c r="R13" s="183">
        <v>641</v>
      </c>
      <c r="S13" s="181">
        <v>1228</v>
      </c>
      <c r="T13" s="182">
        <v>1009</v>
      </c>
      <c r="U13" s="183">
        <v>648</v>
      </c>
    </row>
    <row r="14" spans="9:21" s="269" customFormat="1" ht="27.75" customHeight="1">
      <c r="I14" s="270"/>
      <c r="K14" s="822"/>
      <c r="L14" s="218" t="s">
        <v>356</v>
      </c>
      <c r="M14" s="827" t="s">
        <v>270</v>
      </c>
      <c r="N14" s="828"/>
      <c r="O14" s="830" t="s">
        <v>269</v>
      </c>
      <c r="P14" s="807">
        <f aca="true" t="shared" si="0" ref="P14:U14">SUM(P16:P17)</f>
        <v>35</v>
      </c>
      <c r="Q14" s="808">
        <f t="shared" si="0"/>
        <v>66</v>
      </c>
      <c r="R14" s="831">
        <f t="shared" si="0"/>
        <v>2</v>
      </c>
      <c r="S14" s="807">
        <f t="shared" si="0"/>
        <v>32</v>
      </c>
      <c r="T14" s="808">
        <f t="shared" si="0"/>
        <v>59</v>
      </c>
      <c r="U14" s="808">
        <f t="shared" si="0"/>
        <v>6</v>
      </c>
    </row>
    <row r="15" spans="9:21" s="269" customFormat="1" ht="27.75" customHeight="1">
      <c r="I15" s="270"/>
      <c r="K15" s="822"/>
      <c r="L15" s="832" t="s">
        <v>271</v>
      </c>
      <c r="M15" s="770"/>
      <c r="N15" s="829"/>
      <c r="O15" s="830"/>
      <c r="P15" s="807"/>
      <c r="Q15" s="808"/>
      <c r="R15" s="831"/>
      <c r="S15" s="807"/>
      <c r="T15" s="808"/>
      <c r="U15" s="808"/>
    </row>
    <row r="16" spans="1:21" s="269" customFormat="1" ht="27.75" customHeight="1">
      <c r="A16" s="783" t="s">
        <v>357</v>
      </c>
      <c r="B16" s="783"/>
      <c r="C16" s="783"/>
      <c r="D16" s="783"/>
      <c r="E16" s="783"/>
      <c r="F16" s="783"/>
      <c r="G16" s="783"/>
      <c r="H16" s="783"/>
      <c r="I16" s="783"/>
      <c r="K16" s="781"/>
      <c r="L16" s="833"/>
      <c r="M16" s="753" t="s">
        <v>272</v>
      </c>
      <c r="N16" s="758"/>
      <c r="O16" s="251" t="s">
        <v>269</v>
      </c>
      <c r="P16" s="181">
        <v>30</v>
      </c>
      <c r="Q16" s="183">
        <v>66</v>
      </c>
      <c r="R16" s="183">
        <v>2</v>
      </c>
      <c r="S16" s="181">
        <v>27</v>
      </c>
      <c r="T16" s="183">
        <v>53</v>
      </c>
      <c r="U16" s="183">
        <v>5</v>
      </c>
    </row>
    <row r="17" spans="11:21" s="269" customFormat="1" ht="27.75" customHeight="1" thickBot="1">
      <c r="K17" s="781"/>
      <c r="L17" s="834"/>
      <c r="M17" s="753" t="s">
        <v>268</v>
      </c>
      <c r="N17" s="758"/>
      <c r="O17" s="251" t="s">
        <v>269</v>
      </c>
      <c r="P17" s="181">
        <v>5</v>
      </c>
      <c r="Q17" s="182">
        <v>0</v>
      </c>
      <c r="R17" s="183">
        <v>0</v>
      </c>
      <c r="S17" s="181">
        <v>5</v>
      </c>
      <c r="T17" s="182">
        <v>6</v>
      </c>
      <c r="U17" s="183">
        <v>1</v>
      </c>
    </row>
    <row r="18" spans="1:21" s="269" customFormat="1" ht="27.75" customHeight="1">
      <c r="A18" s="788" t="s">
        <v>243</v>
      </c>
      <c r="B18" s="789"/>
      <c r="C18" s="790"/>
      <c r="D18" s="786" t="s">
        <v>358</v>
      </c>
      <c r="E18" s="787"/>
      <c r="F18" s="786" t="s">
        <v>359</v>
      </c>
      <c r="G18" s="787"/>
      <c r="H18" s="283" t="s">
        <v>360</v>
      </c>
      <c r="I18" s="284"/>
      <c r="K18" s="781"/>
      <c r="L18" s="803" t="s">
        <v>273</v>
      </c>
      <c r="M18" s="753" t="s">
        <v>270</v>
      </c>
      <c r="N18" s="758"/>
      <c r="O18" s="251" t="s">
        <v>269</v>
      </c>
      <c r="P18" s="181">
        <f aca="true" t="shared" si="1" ref="P18:U18">SUM(P19:P20)</f>
        <v>2449</v>
      </c>
      <c r="Q18" s="182">
        <f t="shared" si="1"/>
        <v>3522</v>
      </c>
      <c r="R18" s="182">
        <f t="shared" si="1"/>
        <v>4948</v>
      </c>
      <c r="S18" s="181">
        <f t="shared" si="1"/>
        <v>2337</v>
      </c>
      <c r="T18" s="182">
        <f t="shared" si="1"/>
        <v>3122</v>
      </c>
      <c r="U18" s="182">
        <f t="shared" si="1"/>
        <v>4132</v>
      </c>
    </row>
    <row r="19" spans="1:21" s="269" customFormat="1" ht="27.75" customHeight="1">
      <c r="A19" s="791"/>
      <c r="B19" s="791"/>
      <c r="C19" s="792"/>
      <c r="D19" s="274"/>
      <c r="E19" s="285"/>
      <c r="F19" s="274"/>
      <c r="G19" s="286"/>
      <c r="H19" s="274"/>
      <c r="I19" s="285"/>
      <c r="K19" s="781"/>
      <c r="L19" s="803"/>
      <c r="M19" s="753" t="s">
        <v>272</v>
      </c>
      <c r="N19" s="758"/>
      <c r="O19" s="251" t="s">
        <v>269</v>
      </c>
      <c r="P19" s="181">
        <v>258</v>
      </c>
      <c r="Q19" s="182">
        <v>325</v>
      </c>
      <c r="R19" s="183">
        <v>254</v>
      </c>
      <c r="S19" s="181">
        <v>265</v>
      </c>
      <c r="T19" s="182">
        <v>288</v>
      </c>
      <c r="U19" s="183">
        <v>138</v>
      </c>
    </row>
    <row r="20" spans="1:21" s="269" customFormat="1" ht="27.75" customHeight="1">
      <c r="A20" s="793"/>
      <c r="B20" s="793"/>
      <c r="C20" s="794"/>
      <c r="D20" s="287"/>
      <c r="E20" s="288" t="s">
        <v>251</v>
      </c>
      <c r="F20" s="289"/>
      <c r="G20" s="290" t="s">
        <v>274</v>
      </c>
      <c r="H20" s="291"/>
      <c r="I20" s="288" t="s">
        <v>275</v>
      </c>
      <c r="K20" s="781"/>
      <c r="L20" s="803"/>
      <c r="M20" s="753" t="s">
        <v>268</v>
      </c>
      <c r="N20" s="758"/>
      <c r="O20" s="251" t="s">
        <v>269</v>
      </c>
      <c r="P20" s="187">
        <v>2191</v>
      </c>
      <c r="Q20" s="182">
        <v>3197</v>
      </c>
      <c r="R20" s="183">
        <v>4694</v>
      </c>
      <c r="S20" s="187">
        <v>2072</v>
      </c>
      <c r="T20" s="182">
        <v>2834</v>
      </c>
      <c r="U20" s="183">
        <v>3994</v>
      </c>
    </row>
    <row r="21" spans="1:21" s="269" customFormat="1" ht="27.75" customHeight="1">
      <c r="A21" s="269" t="s">
        <v>28</v>
      </c>
      <c r="B21" s="278" t="s">
        <v>234</v>
      </c>
      <c r="C21" s="292" t="s">
        <v>29</v>
      </c>
      <c r="D21" s="273"/>
      <c r="E21" s="277">
        <v>1456</v>
      </c>
      <c r="F21" s="273"/>
      <c r="G21" s="293">
        <v>17.6</v>
      </c>
      <c r="H21" s="273"/>
      <c r="I21" s="294">
        <v>25643</v>
      </c>
      <c r="K21" s="781"/>
      <c r="L21" s="799" t="s">
        <v>276</v>
      </c>
      <c r="M21" s="800"/>
      <c r="N21" s="801"/>
      <c r="O21" s="255" t="s">
        <v>269</v>
      </c>
      <c r="P21" s="187">
        <v>1598</v>
      </c>
      <c r="Q21" s="182">
        <v>1547</v>
      </c>
      <c r="R21" s="183">
        <v>1894</v>
      </c>
      <c r="S21" s="187">
        <v>1689</v>
      </c>
      <c r="T21" s="182">
        <v>1694</v>
      </c>
      <c r="U21" s="183">
        <v>2377</v>
      </c>
    </row>
    <row r="22" spans="2:21" s="269" customFormat="1" ht="27.75" customHeight="1">
      <c r="B22" s="278" t="s">
        <v>235</v>
      </c>
      <c r="C22" s="295"/>
      <c r="D22" s="273"/>
      <c r="E22" s="277">
        <v>1342</v>
      </c>
      <c r="F22" s="273"/>
      <c r="G22" s="293">
        <v>18.6</v>
      </c>
      <c r="H22" s="273"/>
      <c r="I22" s="294">
        <v>24982</v>
      </c>
      <c r="K22" s="781"/>
      <c r="L22" s="753" t="s">
        <v>277</v>
      </c>
      <c r="M22" s="802"/>
      <c r="N22" s="758"/>
      <c r="O22" s="251" t="s">
        <v>269</v>
      </c>
      <c r="P22" s="187">
        <v>5029</v>
      </c>
      <c r="Q22" s="182">
        <v>5776</v>
      </c>
      <c r="R22" s="183">
        <v>7229</v>
      </c>
      <c r="S22" s="187">
        <v>4994</v>
      </c>
      <c r="T22" s="182">
        <v>5543</v>
      </c>
      <c r="U22" s="183">
        <v>7020</v>
      </c>
    </row>
    <row r="23" spans="2:21" s="269" customFormat="1" ht="27.75" customHeight="1">
      <c r="B23" s="278" t="s">
        <v>361</v>
      </c>
      <c r="C23" s="295"/>
      <c r="D23" s="273"/>
      <c r="E23" s="277">
        <v>1275</v>
      </c>
      <c r="F23" s="273"/>
      <c r="G23" s="293">
        <v>17.5</v>
      </c>
      <c r="H23" s="273"/>
      <c r="I23" s="294">
        <v>22352</v>
      </c>
      <c r="K23" s="781"/>
      <c r="L23" s="753" t="s">
        <v>278</v>
      </c>
      <c r="M23" s="802"/>
      <c r="N23" s="758"/>
      <c r="O23" s="251" t="s">
        <v>269</v>
      </c>
      <c r="P23" s="181">
        <v>748</v>
      </c>
      <c r="Q23" s="182">
        <v>737</v>
      </c>
      <c r="R23" s="183">
        <v>1156</v>
      </c>
      <c r="S23" s="181">
        <v>749</v>
      </c>
      <c r="T23" s="182">
        <v>731</v>
      </c>
      <c r="U23" s="183">
        <v>1176</v>
      </c>
    </row>
    <row r="24" spans="2:21" s="269" customFormat="1" ht="27.75" customHeight="1">
      <c r="B24" s="278" t="s">
        <v>362</v>
      </c>
      <c r="C24" s="295"/>
      <c r="D24" s="188"/>
      <c r="E24" s="281" t="s">
        <v>363</v>
      </c>
      <c r="F24" s="189"/>
      <c r="G24" s="281" t="s">
        <v>363</v>
      </c>
      <c r="H24" s="189"/>
      <c r="I24" s="294">
        <v>20270</v>
      </c>
      <c r="K24" s="782"/>
      <c r="L24" s="835" t="s">
        <v>279</v>
      </c>
      <c r="M24" s="836"/>
      <c r="N24" s="766"/>
      <c r="O24" s="257" t="s">
        <v>269</v>
      </c>
      <c r="P24" s="190">
        <v>4281</v>
      </c>
      <c r="Q24" s="191">
        <v>5039</v>
      </c>
      <c r="R24" s="192">
        <v>6073</v>
      </c>
      <c r="S24" s="190">
        <v>4245</v>
      </c>
      <c r="T24" s="191">
        <v>4812</v>
      </c>
      <c r="U24" s="192">
        <v>5844</v>
      </c>
    </row>
    <row r="25" spans="1:21" s="269" customFormat="1" ht="27.75" customHeight="1">
      <c r="A25" s="282"/>
      <c r="B25" s="176" t="s">
        <v>364</v>
      </c>
      <c r="C25" s="193"/>
      <c r="D25" s="194"/>
      <c r="E25" s="179">
        <v>1178</v>
      </c>
      <c r="F25" s="194"/>
      <c r="G25" s="179">
        <v>17.8</v>
      </c>
      <c r="H25" s="194"/>
      <c r="I25" s="195">
        <v>20950</v>
      </c>
      <c r="J25" s="165"/>
      <c r="K25" s="780" t="s">
        <v>280</v>
      </c>
      <c r="L25" s="840" t="s">
        <v>316</v>
      </c>
      <c r="M25" s="840"/>
      <c r="N25" s="841"/>
      <c r="O25" s="261" t="s">
        <v>281</v>
      </c>
      <c r="P25" s="196">
        <v>2.13</v>
      </c>
      <c r="Q25" s="197">
        <v>2.07</v>
      </c>
      <c r="R25" s="198">
        <v>2.06</v>
      </c>
      <c r="S25" s="196">
        <v>2.12</v>
      </c>
      <c r="T25" s="197">
        <v>2.07</v>
      </c>
      <c r="U25" s="198">
        <v>2.07</v>
      </c>
    </row>
    <row r="26" spans="3:21" s="269" customFormat="1" ht="27.75" customHeight="1">
      <c r="C26" s="296" t="s">
        <v>282</v>
      </c>
      <c r="D26" s="272"/>
      <c r="E26" s="272"/>
      <c r="F26" s="272"/>
      <c r="G26" s="272"/>
      <c r="H26" s="272"/>
      <c r="I26" s="272"/>
      <c r="K26" s="781"/>
      <c r="L26" s="837" t="s">
        <v>318</v>
      </c>
      <c r="M26" s="838"/>
      <c r="N26" s="839"/>
      <c r="O26" s="251" t="s">
        <v>269</v>
      </c>
      <c r="P26" s="196">
        <v>0.54</v>
      </c>
      <c r="Q26" s="197">
        <v>0.21</v>
      </c>
      <c r="R26" s="199">
        <v>0.21</v>
      </c>
      <c r="S26" s="196">
        <v>0.53</v>
      </c>
      <c r="T26" s="197">
        <v>0.24</v>
      </c>
      <c r="U26" s="199">
        <v>0.19</v>
      </c>
    </row>
    <row r="27" spans="3:21" s="269" customFormat="1" ht="27.75" customHeight="1">
      <c r="C27" s="272" t="s">
        <v>267</v>
      </c>
      <c r="K27" s="781"/>
      <c r="L27" s="752" t="s">
        <v>283</v>
      </c>
      <c r="M27" s="753"/>
      <c r="N27" s="754"/>
      <c r="O27" s="261" t="s">
        <v>320</v>
      </c>
      <c r="P27" s="181">
        <v>198</v>
      </c>
      <c r="Q27" s="182">
        <v>177</v>
      </c>
      <c r="R27" s="183">
        <v>146</v>
      </c>
      <c r="S27" s="181">
        <v>205</v>
      </c>
      <c r="T27" s="182">
        <v>183</v>
      </c>
      <c r="U27" s="183">
        <v>149</v>
      </c>
    </row>
    <row r="28" spans="3:21" s="269" customFormat="1" ht="27.75" customHeight="1">
      <c r="C28" s="272"/>
      <c r="K28" s="781"/>
      <c r="L28" s="200"/>
      <c r="M28" s="753" t="s">
        <v>284</v>
      </c>
      <c r="N28" s="758"/>
      <c r="O28" s="251" t="s">
        <v>269</v>
      </c>
      <c r="P28" s="181">
        <v>44</v>
      </c>
      <c r="Q28" s="182">
        <v>53</v>
      </c>
      <c r="R28" s="183">
        <v>48</v>
      </c>
      <c r="S28" s="181">
        <v>47</v>
      </c>
      <c r="T28" s="182">
        <v>56</v>
      </c>
      <c r="U28" s="183">
        <v>51</v>
      </c>
    </row>
    <row r="29" spans="11:21" s="269" customFormat="1" ht="27.75" customHeight="1">
      <c r="K29" s="781"/>
      <c r="L29" s="752" t="s">
        <v>285</v>
      </c>
      <c r="M29" s="753"/>
      <c r="N29" s="754"/>
      <c r="O29" s="261" t="s">
        <v>286</v>
      </c>
      <c r="P29" s="187">
        <v>1829</v>
      </c>
      <c r="Q29" s="183">
        <v>1033</v>
      </c>
      <c r="R29" s="183">
        <v>974</v>
      </c>
      <c r="S29" s="187">
        <v>1825</v>
      </c>
      <c r="T29" s="183">
        <v>1109</v>
      </c>
      <c r="U29" s="183">
        <v>992</v>
      </c>
    </row>
    <row r="30" spans="1:21" s="269" customFormat="1" ht="27.75" customHeight="1">
      <c r="A30" s="783" t="s">
        <v>365</v>
      </c>
      <c r="B30" s="783"/>
      <c r="C30" s="783"/>
      <c r="D30" s="783"/>
      <c r="E30" s="783"/>
      <c r="F30" s="783"/>
      <c r="G30" s="783"/>
      <c r="H30" s="783"/>
      <c r="I30" s="201"/>
      <c r="K30" s="781"/>
      <c r="L30" s="200"/>
      <c r="M30" s="759" t="s">
        <v>287</v>
      </c>
      <c r="N30" s="842"/>
      <c r="O30" s="251" t="s">
        <v>269</v>
      </c>
      <c r="P30" s="187">
        <v>1690</v>
      </c>
      <c r="Q30" s="183">
        <v>974</v>
      </c>
      <c r="R30" s="183">
        <v>921</v>
      </c>
      <c r="S30" s="187">
        <v>1673</v>
      </c>
      <c r="T30" s="183">
        <v>1048</v>
      </c>
      <c r="U30" s="183">
        <v>930</v>
      </c>
    </row>
    <row r="31" spans="3:21" s="269" customFormat="1" ht="27.75" customHeight="1">
      <c r="C31" s="201"/>
      <c r="D31" s="201"/>
      <c r="E31" s="201"/>
      <c r="F31" s="201"/>
      <c r="G31" s="201"/>
      <c r="H31" s="201"/>
      <c r="I31" s="201"/>
      <c r="K31" s="781"/>
      <c r="L31" s="759" t="s">
        <v>325</v>
      </c>
      <c r="M31" s="760"/>
      <c r="N31" s="761"/>
      <c r="O31" s="261" t="s">
        <v>264</v>
      </c>
      <c r="P31" s="187">
        <v>4056</v>
      </c>
      <c r="Q31" s="183">
        <v>3070</v>
      </c>
      <c r="R31" s="183">
        <v>2774</v>
      </c>
      <c r="S31" s="187">
        <v>4100</v>
      </c>
      <c r="T31" s="183">
        <v>3141</v>
      </c>
      <c r="U31" s="183">
        <v>2550</v>
      </c>
    </row>
    <row r="32" spans="3:21" s="269" customFormat="1" ht="27.75" customHeight="1" thickBot="1">
      <c r="C32" s="272"/>
      <c r="D32" s="272"/>
      <c r="E32" s="272"/>
      <c r="F32" s="272"/>
      <c r="H32" s="269" t="s">
        <v>288</v>
      </c>
      <c r="K32" s="781"/>
      <c r="L32" s="762" t="s">
        <v>327</v>
      </c>
      <c r="M32" s="763"/>
      <c r="N32" s="764"/>
      <c r="O32" s="251" t="s">
        <v>269</v>
      </c>
      <c r="P32" s="187">
        <v>2341</v>
      </c>
      <c r="Q32" s="183">
        <v>1088</v>
      </c>
      <c r="R32" s="183">
        <v>2401</v>
      </c>
      <c r="S32" s="187">
        <v>2226</v>
      </c>
      <c r="T32" s="183">
        <v>922</v>
      </c>
      <c r="U32" s="183">
        <v>1644</v>
      </c>
    </row>
    <row r="33" spans="1:21" s="269" customFormat="1" ht="27.75" customHeight="1">
      <c r="A33" s="788" t="s">
        <v>243</v>
      </c>
      <c r="B33" s="789"/>
      <c r="C33" s="790"/>
      <c r="D33" s="786" t="s">
        <v>289</v>
      </c>
      <c r="E33" s="788" t="s">
        <v>366</v>
      </c>
      <c r="F33" s="788"/>
      <c r="G33" s="788"/>
      <c r="H33" s="788"/>
      <c r="I33" s="285"/>
      <c r="K33" s="782"/>
      <c r="L33" s="202"/>
      <c r="M33" s="765" t="s">
        <v>290</v>
      </c>
      <c r="N33" s="766"/>
      <c r="O33" s="257" t="s">
        <v>269</v>
      </c>
      <c r="P33" s="203">
        <v>998</v>
      </c>
      <c r="Q33" s="192">
        <v>472</v>
      </c>
      <c r="R33" s="192">
        <v>673</v>
      </c>
      <c r="S33" s="203">
        <v>1015</v>
      </c>
      <c r="T33" s="192">
        <v>508</v>
      </c>
      <c r="U33" s="192">
        <v>573</v>
      </c>
    </row>
    <row r="34" spans="1:21" s="269" customFormat="1" ht="27.75" customHeight="1">
      <c r="A34" s="795"/>
      <c r="B34" s="795"/>
      <c r="C34" s="792"/>
      <c r="D34" s="796"/>
      <c r="E34" s="797"/>
      <c r="F34" s="797"/>
      <c r="G34" s="797"/>
      <c r="H34" s="797"/>
      <c r="I34" s="285"/>
      <c r="K34" s="776" t="s">
        <v>291</v>
      </c>
      <c r="L34" s="769" t="s">
        <v>292</v>
      </c>
      <c r="M34" s="769"/>
      <c r="N34" s="770"/>
      <c r="O34" s="261" t="s">
        <v>264</v>
      </c>
      <c r="P34" s="187">
        <f aca="true" t="shared" si="2" ref="P34:U34">SUM(P35,P39:P40)</f>
        <v>3976</v>
      </c>
      <c r="Q34" s="183">
        <f t="shared" si="2"/>
        <v>3051</v>
      </c>
      <c r="R34" s="183">
        <f t="shared" si="2"/>
        <v>2358</v>
      </c>
      <c r="S34" s="187">
        <f t="shared" si="2"/>
        <v>4052</v>
      </c>
      <c r="T34" s="183">
        <f t="shared" si="2"/>
        <v>3170</v>
      </c>
      <c r="U34" s="183">
        <f t="shared" si="2"/>
        <v>2388</v>
      </c>
    </row>
    <row r="35" spans="1:21" s="269" customFormat="1" ht="27.75" customHeight="1">
      <c r="A35" s="795"/>
      <c r="B35" s="795"/>
      <c r="C35" s="792"/>
      <c r="D35" s="796"/>
      <c r="E35" s="767" t="s">
        <v>1</v>
      </c>
      <c r="F35" s="767" t="s">
        <v>293</v>
      </c>
      <c r="G35" s="767" t="s">
        <v>367</v>
      </c>
      <c r="H35" s="784" t="s">
        <v>294</v>
      </c>
      <c r="I35" s="774"/>
      <c r="K35" s="777"/>
      <c r="L35" s="771" t="s">
        <v>295</v>
      </c>
      <c r="M35" s="772"/>
      <c r="N35" s="773"/>
      <c r="O35" s="297" t="s">
        <v>269</v>
      </c>
      <c r="P35" s="187">
        <v>2945</v>
      </c>
      <c r="Q35" s="183">
        <v>2541</v>
      </c>
      <c r="R35" s="183">
        <v>1898</v>
      </c>
      <c r="S35" s="187">
        <v>3016</v>
      </c>
      <c r="T35" s="183">
        <v>2664</v>
      </c>
      <c r="U35" s="183">
        <v>1898</v>
      </c>
    </row>
    <row r="36" spans="1:21" s="269" customFormat="1" ht="27.75" customHeight="1">
      <c r="A36" s="793"/>
      <c r="B36" s="793"/>
      <c r="C36" s="794"/>
      <c r="D36" s="785"/>
      <c r="E36" s="798"/>
      <c r="F36" s="768"/>
      <c r="G36" s="768"/>
      <c r="H36" s="785"/>
      <c r="I36" s="775"/>
      <c r="K36" s="777"/>
      <c r="L36" s="253"/>
      <c r="M36" s="757" t="s">
        <v>296</v>
      </c>
      <c r="N36" s="758"/>
      <c r="O36" s="251" t="s">
        <v>269</v>
      </c>
      <c r="P36" s="187">
        <v>908</v>
      </c>
      <c r="Q36" s="183">
        <v>1727</v>
      </c>
      <c r="R36" s="183">
        <v>1196</v>
      </c>
      <c r="S36" s="187">
        <v>882</v>
      </c>
      <c r="T36" s="183">
        <v>1757</v>
      </c>
      <c r="U36" s="183">
        <v>1215</v>
      </c>
    </row>
    <row r="37" spans="1:21" s="269" customFormat="1" ht="27.75" customHeight="1">
      <c r="A37" s="269" t="s">
        <v>28</v>
      </c>
      <c r="B37" s="278" t="s">
        <v>234</v>
      </c>
      <c r="C37" s="292" t="s">
        <v>29</v>
      </c>
      <c r="D37" s="298">
        <v>32364</v>
      </c>
      <c r="E37" s="169">
        <f>SUM(F37,G37,H37)</f>
        <v>49839</v>
      </c>
      <c r="F37" s="277">
        <v>49359</v>
      </c>
      <c r="G37" s="277">
        <v>16</v>
      </c>
      <c r="H37" s="277">
        <v>464</v>
      </c>
      <c r="I37" s="299"/>
      <c r="K37" s="777"/>
      <c r="L37" s="253"/>
      <c r="M37" s="757" t="s">
        <v>297</v>
      </c>
      <c r="N37" s="758"/>
      <c r="O37" s="251" t="s">
        <v>269</v>
      </c>
      <c r="P37" s="187">
        <v>845</v>
      </c>
      <c r="Q37" s="183">
        <v>220</v>
      </c>
      <c r="R37" s="183">
        <v>390</v>
      </c>
      <c r="S37" s="187">
        <v>904</v>
      </c>
      <c r="T37" s="183">
        <v>264</v>
      </c>
      <c r="U37" s="183">
        <v>366</v>
      </c>
    </row>
    <row r="38" spans="2:21" s="269" customFormat="1" ht="27.75" customHeight="1">
      <c r="B38" s="278" t="s">
        <v>368</v>
      </c>
      <c r="C38" s="295"/>
      <c r="D38" s="298">
        <v>31966</v>
      </c>
      <c r="E38" s="169">
        <f>SUM(F38,G38,H38)</f>
        <v>52675</v>
      </c>
      <c r="F38" s="277">
        <v>52108</v>
      </c>
      <c r="G38" s="277">
        <v>50</v>
      </c>
      <c r="H38" s="277">
        <v>517</v>
      </c>
      <c r="I38" s="300"/>
      <c r="K38" s="777"/>
      <c r="L38" s="301"/>
      <c r="M38" s="757" t="s">
        <v>298</v>
      </c>
      <c r="N38" s="758"/>
      <c r="O38" s="251" t="s">
        <v>269</v>
      </c>
      <c r="P38" s="187">
        <v>375</v>
      </c>
      <c r="Q38" s="183">
        <v>136</v>
      </c>
      <c r="R38" s="183">
        <v>98</v>
      </c>
      <c r="S38" s="187">
        <v>407</v>
      </c>
      <c r="T38" s="183">
        <v>146</v>
      </c>
      <c r="U38" s="183">
        <v>108</v>
      </c>
    </row>
    <row r="39" spans="2:21" s="269" customFormat="1" ht="27.75" customHeight="1">
      <c r="B39" s="278" t="s">
        <v>369</v>
      </c>
      <c r="C39" s="295"/>
      <c r="D39" s="298">
        <v>30049</v>
      </c>
      <c r="E39" s="169">
        <f>SUM(F39,G39,H39)</f>
        <v>49211</v>
      </c>
      <c r="F39" s="277">
        <v>48707</v>
      </c>
      <c r="G39" s="277">
        <v>50</v>
      </c>
      <c r="H39" s="277">
        <v>454</v>
      </c>
      <c r="I39" s="277"/>
      <c r="K39" s="778"/>
      <c r="L39" s="753" t="s">
        <v>299</v>
      </c>
      <c r="M39" s="753"/>
      <c r="N39" s="754"/>
      <c r="O39" s="261" t="s">
        <v>269</v>
      </c>
      <c r="P39" s="187">
        <v>749</v>
      </c>
      <c r="Q39" s="183">
        <v>181</v>
      </c>
      <c r="R39" s="183">
        <v>212</v>
      </c>
      <c r="S39" s="187">
        <v>745</v>
      </c>
      <c r="T39" s="183">
        <v>182</v>
      </c>
      <c r="U39" s="183">
        <v>202</v>
      </c>
    </row>
    <row r="40" spans="2:21" s="269" customFormat="1" ht="27.75" customHeight="1">
      <c r="B40" s="278" t="s">
        <v>370</v>
      </c>
      <c r="C40" s="295"/>
      <c r="D40" s="298">
        <v>30719</v>
      </c>
      <c r="E40" s="169">
        <f>SUM(F40,G40,H40)</f>
        <v>48811</v>
      </c>
      <c r="F40" s="277">
        <v>48504</v>
      </c>
      <c r="G40" s="277">
        <v>44</v>
      </c>
      <c r="H40" s="277">
        <v>263</v>
      </c>
      <c r="I40" s="302"/>
      <c r="K40" s="779"/>
      <c r="L40" s="755" t="s">
        <v>294</v>
      </c>
      <c r="M40" s="755"/>
      <c r="N40" s="756"/>
      <c r="O40" s="303" t="s">
        <v>269</v>
      </c>
      <c r="P40" s="204">
        <v>282</v>
      </c>
      <c r="Q40" s="205">
        <v>329</v>
      </c>
      <c r="R40" s="205">
        <v>248</v>
      </c>
      <c r="S40" s="204">
        <v>291</v>
      </c>
      <c r="T40" s="205">
        <v>324</v>
      </c>
      <c r="U40" s="205">
        <v>288</v>
      </c>
    </row>
    <row r="41" spans="1:21" ht="27.75" customHeight="1">
      <c r="A41" s="282"/>
      <c r="B41" s="176" t="s">
        <v>371</v>
      </c>
      <c r="C41" s="206"/>
      <c r="D41" s="480">
        <v>29489</v>
      </c>
      <c r="E41" s="481">
        <f>SUM(F41,G41,H41)</f>
        <v>43148</v>
      </c>
      <c r="F41" s="481">
        <v>42908</v>
      </c>
      <c r="G41" s="481">
        <v>44</v>
      </c>
      <c r="H41" s="481">
        <v>196</v>
      </c>
      <c r="I41" s="169"/>
      <c r="K41" s="210" t="s">
        <v>342</v>
      </c>
      <c r="L41" s="304"/>
      <c r="M41" s="304"/>
      <c r="N41" s="304"/>
      <c r="O41" s="304"/>
      <c r="P41" s="304"/>
      <c r="Q41" s="304"/>
      <c r="R41" s="304"/>
      <c r="S41" s="304"/>
      <c r="T41" s="234"/>
      <c r="U41" s="234"/>
    </row>
    <row r="42" spans="3:21" ht="27.75" customHeight="1">
      <c r="C42" s="207" t="s">
        <v>267</v>
      </c>
      <c r="D42" s="167"/>
      <c r="E42" s="167"/>
      <c r="F42" s="167"/>
      <c r="G42" s="167"/>
      <c r="H42" s="167"/>
      <c r="I42" s="184"/>
      <c r="K42" s="210" t="s">
        <v>343</v>
      </c>
      <c r="L42" s="210"/>
      <c r="M42" s="210"/>
      <c r="N42" s="210"/>
      <c r="O42" s="210"/>
      <c r="P42" s="210"/>
      <c r="Q42" s="210"/>
      <c r="R42" s="210"/>
      <c r="S42" s="210"/>
      <c r="T42" s="210"/>
      <c r="U42" s="210"/>
    </row>
    <row r="43" spans="9:21" ht="20.25" customHeight="1">
      <c r="I43" s="169"/>
      <c r="K43" s="210" t="s">
        <v>344</v>
      </c>
      <c r="L43" s="210"/>
      <c r="M43" s="210"/>
      <c r="N43" s="210"/>
      <c r="O43" s="210"/>
      <c r="P43" s="210"/>
      <c r="Q43" s="210"/>
      <c r="R43" s="210"/>
      <c r="S43" s="210"/>
      <c r="T43" s="210"/>
      <c r="U43" s="210"/>
    </row>
    <row r="44" spans="9:21" ht="20.25" customHeight="1">
      <c r="I44" s="184"/>
      <c r="K44" s="210" t="s">
        <v>345</v>
      </c>
      <c r="L44" s="210"/>
      <c r="M44" s="210"/>
      <c r="N44" s="210"/>
      <c r="O44" s="210"/>
      <c r="P44" s="210"/>
      <c r="Q44" s="210"/>
      <c r="R44" s="210"/>
      <c r="S44" s="210"/>
      <c r="T44" s="210"/>
      <c r="U44" s="210"/>
    </row>
    <row r="45" spans="9:21" ht="20.25" customHeight="1">
      <c r="I45" s="169"/>
      <c r="K45" s="210" t="s">
        <v>267</v>
      </c>
      <c r="L45" s="210"/>
      <c r="M45" s="210"/>
      <c r="N45" s="210"/>
      <c r="O45" s="210"/>
      <c r="P45" s="210"/>
      <c r="Q45" s="210"/>
      <c r="R45" s="210"/>
      <c r="S45" s="210"/>
      <c r="T45" s="210"/>
      <c r="U45" s="210"/>
    </row>
    <row r="46" ht="15" customHeight="1">
      <c r="I46" s="167"/>
    </row>
    <row r="47" ht="15" customHeight="1"/>
    <row r="48" ht="15" customHeight="1"/>
    <row r="49" ht="18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68">
    <mergeCell ref="M16:N16"/>
    <mergeCell ref="M17:N17"/>
    <mergeCell ref="M38:N38"/>
    <mergeCell ref="L23:N23"/>
    <mergeCell ref="L24:N24"/>
    <mergeCell ref="L26:N26"/>
    <mergeCell ref="L29:N29"/>
    <mergeCell ref="M28:N28"/>
    <mergeCell ref="L25:N25"/>
    <mergeCell ref="M30:N30"/>
    <mergeCell ref="S8:U8"/>
    <mergeCell ref="K10:K24"/>
    <mergeCell ref="L10:N10"/>
    <mergeCell ref="L11:L13"/>
    <mergeCell ref="M11:N11"/>
    <mergeCell ref="M12:N12"/>
    <mergeCell ref="M14:N15"/>
    <mergeCell ref="O14:O15"/>
    <mergeCell ref="R14:R15"/>
    <mergeCell ref="L15:L17"/>
    <mergeCell ref="A16:I16"/>
    <mergeCell ref="A2:H2"/>
    <mergeCell ref="F4:F5"/>
    <mergeCell ref="G4:G5"/>
    <mergeCell ref="H4:H5"/>
    <mergeCell ref="A4:C6"/>
    <mergeCell ref="D4:D5"/>
    <mergeCell ref="E4:E5"/>
    <mergeCell ref="K2:U2"/>
    <mergeCell ref="K4:U4"/>
    <mergeCell ref="M13:N13"/>
    <mergeCell ref="P14:P15"/>
    <mergeCell ref="Q14:Q15"/>
    <mergeCell ref="K8:N9"/>
    <mergeCell ref="P8:R8"/>
    <mergeCell ref="S14:S15"/>
    <mergeCell ref="T14:T15"/>
    <mergeCell ref="U14:U15"/>
    <mergeCell ref="L21:N21"/>
    <mergeCell ref="L22:N22"/>
    <mergeCell ref="L18:L20"/>
    <mergeCell ref="M18:N18"/>
    <mergeCell ref="M19:N19"/>
    <mergeCell ref="M20:N20"/>
    <mergeCell ref="K25:K33"/>
    <mergeCell ref="A30:H30"/>
    <mergeCell ref="H35:H36"/>
    <mergeCell ref="D18:E18"/>
    <mergeCell ref="F18:G18"/>
    <mergeCell ref="A18:C20"/>
    <mergeCell ref="A33:C36"/>
    <mergeCell ref="D33:D36"/>
    <mergeCell ref="E33:H34"/>
    <mergeCell ref="E35:E36"/>
    <mergeCell ref="F35:F36"/>
    <mergeCell ref="G35:G36"/>
    <mergeCell ref="L34:N34"/>
    <mergeCell ref="L35:N35"/>
    <mergeCell ref="M36:N36"/>
    <mergeCell ref="I35:I36"/>
    <mergeCell ref="K34:K40"/>
    <mergeCell ref="L27:N27"/>
    <mergeCell ref="L39:N39"/>
    <mergeCell ref="L40:N40"/>
    <mergeCell ref="M37:N37"/>
    <mergeCell ref="L31:N31"/>
    <mergeCell ref="L32:N32"/>
    <mergeCell ref="M33:N33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5.8984375" style="268" customWidth="1"/>
    <col min="2" max="2" width="7.69921875" style="268" customWidth="1"/>
    <col min="3" max="3" width="3.59765625" style="268" customWidth="1"/>
    <col min="4" max="4" width="25" style="268" customWidth="1"/>
    <col min="5" max="5" width="7.19921875" style="268" customWidth="1"/>
    <col min="6" max="12" width="14.59765625" style="268" customWidth="1"/>
    <col min="13" max="14" width="10.59765625" style="268" customWidth="1"/>
    <col min="15" max="15" width="6.59765625" style="268" customWidth="1"/>
    <col min="16" max="16" width="6.5" style="268" customWidth="1"/>
    <col min="17" max="17" width="13.69921875" style="268" customWidth="1"/>
    <col min="18" max="23" width="14.59765625" style="268" customWidth="1"/>
    <col min="24" max="16384" width="10.59765625" style="268" customWidth="1"/>
  </cols>
  <sheetData>
    <row r="1" spans="1:25" s="240" customFormat="1" ht="19.5" customHeight="1">
      <c r="A1" s="209" t="s">
        <v>301</v>
      </c>
      <c r="W1" s="240" t="s">
        <v>302</v>
      </c>
      <c r="Y1" s="241"/>
    </row>
    <row r="2" spans="1:25" s="242" customFormat="1" ht="38.25" customHeight="1">
      <c r="A2" s="874" t="s">
        <v>303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</row>
    <row r="3" spans="1:25" s="242" customFormat="1" ht="19.5" customHeight="1">
      <c r="A3" s="805" t="s">
        <v>304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</row>
    <row r="4" spans="1:25" s="242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="242" customFormat="1" ht="19.5" customHeight="1"/>
    <row r="6" spans="1:23" s="242" customFormat="1" ht="18" customHeight="1" thickBot="1">
      <c r="A6" s="243"/>
      <c r="J6" s="244"/>
      <c r="K6" s="244"/>
      <c r="L6" s="244"/>
      <c r="N6" s="243"/>
      <c r="V6" s="244"/>
      <c r="W6" s="244" t="s">
        <v>305</v>
      </c>
    </row>
    <row r="7" spans="1:23" s="242" customFormat="1" ht="30" customHeight="1">
      <c r="A7" s="809" t="s">
        <v>253</v>
      </c>
      <c r="B7" s="810"/>
      <c r="C7" s="810"/>
      <c r="D7" s="810"/>
      <c r="E7" s="245"/>
      <c r="F7" s="815" t="s">
        <v>254</v>
      </c>
      <c r="G7" s="816"/>
      <c r="H7" s="817"/>
      <c r="I7" s="820" t="s">
        <v>306</v>
      </c>
      <c r="J7" s="816"/>
      <c r="K7" s="816"/>
      <c r="L7" s="246"/>
      <c r="N7" s="809" t="s">
        <v>253</v>
      </c>
      <c r="O7" s="810"/>
      <c r="P7" s="810"/>
      <c r="Q7" s="865"/>
      <c r="R7" s="820" t="s">
        <v>254</v>
      </c>
      <c r="S7" s="816"/>
      <c r="T7" s="817"/>
      <c r="U7" s="820" t="s">
        <v>306</v>
      </c>
      <c r="V7" s="816"/>
      <c r="W7" s="816"/>
    </row>
    <row r="8" spans="1:23" s="242" customFormat="1" ht="30" customHeight="1">
      <c r="A8" s="812"/>
      <c r="B8" s="813"/>
      <c r="C8" s="813"/>
      <c r="D8" s="813"/>
      <c r="E8" s="247" t="s">
        <v>307</v>
      </c>
      <c r="F8" s="170" t="s">
        <v>256</v>
      </c>
      <c r="G8" s="171" t="s">
        <v>257</v>
      </c>
      <c r="H8" s="172" t="s">
        <v>258</v>
      </c>
      <c r="I8" s="171" t="s">
        <v>256</v>
      </c>
      <c r="J8" s="171" t="s">
        <v>257</v>
      </c>
      <c r="K8" s="172" t="s">
        <v>258</v>
      </c>
      <c r="L8" s="246"/>
      <c r="N8" s="812"/>
      <c r="O8" s="813"/>
      <c r="P8" s="813"/>
      <c r="Q8" s="866"/>
      <c r="R8" s="171" t="s">
        <v>256</v>
      </c>
      <c r="S8" s="171" t="s">
        <v>257</v>
      </c>
      <c r="T8" s="172" t="s">
        <v>258</v>
      </c>
      <c r="U8" s="171" t="s">
        <v>256</v>
      </c>
      <c r="V8" s="171" t="s">
        <v>257</v>
      </c>
      <c r="W8" s="172" t="s">
        <v>258</v>
      </c>
    </row>
    <row r="9" spans="1:23" s="250" customFormat="1" ht="30" customHeight="1">
      <c r="A9" s="821" t="s">
        <v>259</v>
      </c>
      <c r="B9" s="823" t="s">
        <v>260</v>
      </c>
      <c r="C9" s="823"/>
      <c r="D9" s="823"/>
      <c r="E9" s="248" t="s">
        <v>261</v>
      </c>
      <c r="F9" s="211">
        <v>2305</v>
      </c>
      <c r="G9" s="212">
        <v>327</v>
      </c>
      <c r="H9" s="212">
        <v>42</v>
      </c>
      <c r="I9" s="211">
        <v>2279</v>
      </c>
      <c r="J9" s="212">
        <v>328</v>
      </c>
      <c r="K9" s="212">
        <v>43</v>
      </c>
      <c r="L9" s="249"/>
      <c r="N9" s="867" t="s">
        <v>308</v>
      </c>
      <c r="O9" s="823" t="s">
        <v>292</v>
      </c>
      <c r="P9" s="823"/>
      <c r="Q9" s="864"/>
      <c r="R9" s="211">
        <f aca="true" t="shared" si="0" ref="R9:W9">SUM(R10,R18:R19)</f>
        <v>1863</v>
      </c>
      <c r="S9" s="482">
        <f t="shared" si="0"/>
        <v>2377</v>
      </c>
      <c r="T9" s="482">
        <f t="shared" si="0"/>
        <v>1661</v>
      </c>
      <c r="U9" s="211">
        <f t="shared" si="0"/>
        <v>1818</v>
      </c>
      <c r="V9" s="482">
        <f t="shared" si="0"/>
        <v>2395</v>
      </c>
      <c r="W9" s="482">
        <f t="shared" si="0"/>
        <v>1700</v>
      </c>
    </row>
    <row r="10" spans="1:23" s="242" customFormat="1" ht="30" customHeight="1">
      <c r="A10" s="822"/>
      <c r="B10" s="825" t="s">
        <v>262</v>
      </c>
      <c r="C10" s="753" t="s">
        <v>263</v>
      </c>
      <c r="D10" s="802"/>
      <c r="E10" s="251" t="s">
        <v>264</v>
      </c>
      <c r="F10" s="213">
        <v>1863</v>
      </c>
      <c r="G10" s="214">
        <v>2377</v>
      </c>
      <c r="H10" s="215">
        <v>1661</v>
      </c>
      <c r="I10" s="213">
        <v>1818</v>
      </c>
      <c r="J10" s="214">
        <v>2395</v>
      </c>
      <c r="K10" s="215">
        <v>1700</v>
      </c>
      <c r="L10" s="252"/>
      <c r="N10" s="868"/>
      <c r="O10" s="861" t="s">
        <v>295</v>
      </c>
      <c r="P10" s="862"/>
      <c r="Q10" s="863"/>
      <c r="R10" s="216">
        <v>1591</v>
      </c>
      <c r="S10" s="217">
        <v>2041</v>
      </c>
      <c r="T10" s="217">
        <v>1483</v>
      </c>
      <c r="U10" s="216">
        <v>1531</v>
      </c>
      <c r="V10" s="217">
        <v>2062</v>
      </c>
      <c r="W10" s="217">
        <v>1505</v>
      </c>
    </row>
    <row r="11" spans="1:23" s="242" customFormat="1" ht="30" customHeight="1">
      <c r="A11" s="822"/>
      <c r="B11" s="826"/>
      <c r="C11" s="753" t="s">
        <v>266</v>
      </c>
      <c r="D11" s="802"/>
      <c r="E11" s="251" t="s">
        <v>269</v>
      </c>
      <c r="F11" s="213">
        <v>1439</v>
      </c>
      <c r="G11" s="214">
        <v>1648</v>
      </c>
      <c r="H11" s="215">
        <v>1291</v>
      </c>
      <c r="I11" s="213">
        <v>1432</v>
      </c>
      <c r="J11" s="214">
        <v>1705</v>
      </c>
      <c r="K11" s="215">
        <v>1308</v>
      </c>
      <c r="L11" s="252"/>
      <c r="N11" s="868"/>
      <c r="O11" s="253"/>
      <c r="P11" s="754" t="s">
        <v>296</v>
      </c>
      <c r="Q11" s="846"/>
      <c r="R11" s="213">
        <v>1244</v>
      </c>
      <c r="S11" s="214">
        <v>1871</v>
      </c>
      <c r="T11" s="215">
        <v>1318</v>
      </c>
      <c r="U11" s="213">
        <v>1212</v>
      </c>
      <c r="V11" s="214">
        <v>1872</v>
      </c>
      <c r="W11" s="215">
        <v>1339</v>
      </c>
    </row>
    <row r="12" spans="1:23" s="242" customFormat="1" ht="30" customHeight="1">
      <c r="A12" s="822"/>
      <c r="B12" s="826"/>
      <c r="C12" s="802" t="s">
        <v>268</v>
      </c>
      <c r="D12" s="802"/>
      <c r="E12" s="251" t="s">
        <v>269</v>
      </c>
      <c r="F12" s="213">
        <v>424</v>
      </c>
      <c r="G12" s="214">
        <v>729</v>
      </c>
      <c r="H12" s="215">
        <v>370</v>
      </c>
      <c r="I12" s="213">
        <v>386</v>
      </c>
      <c r="J12" s="214">
        <v>690</v>
      </c>
      <c r="K12" s="215">
        <v>392</v>
      </c>
      <c r="L12" s="252"/>
      <c r="N12" s="868"/>
      <c r="O12" s="253"/>
      <c r="P12" s="754" t="s">
        <v>309</v>
      </c>
      <c r="Q12" s="846"/>
      <c r="R12" s="213">
        <v>60</v>
      </c>
      <c r="S12" s="214">
        <v>7</v>
      </c>
      <c r="T12" s="215">
        <v>3</v>
      </c>
      <c r="U12" s="213">
        <v>54</v>
      </c>
      <c r="V12" s="214">
        <v>8</v>
      </c>
      <c r="W12" s="215">
        <v>2</v>
      </c>
    </row>
    <row r="13" spans="1:23" s="242" customFormat="1" ht="30" customHeight="1">
      <c r="A13" s="822"/>
      <c r="B13" s="218" t="s">
        <v>347</v>
      </c>
      <c r="C13" s="827" t="s">
        <v>270</v>
      </c>
      <c r="D13" s="828"/>
      <c r="E13" s="830" t="s">
        <v>269</v>
      </c>
      <c r="F13" s="870">
        <f>SUM(F15:F16)</f>
        <v>16</v>
      </c>
      <c r="G13" s="856">
        <f>SUM(G15:G16)</f>
        <v>74</v>
      </c>
      <c r="H13" s="878" t="s">
        <v>4</v>
      </c>
      <c r="I13" s="870">
        <f>SUM(I15:I16)</f>
        <v>14</v>
      </c>
      <c r="J13" s="856">
        <f>SUM(J15:J16)</f>
        <v>67</v>
      </c>
      <c r="K13" s="856">
        <f>SUM(K15:K16)</f>
        <v>4</v>
      </c>
      <c r="L13" s="252"/>
      <c r="N13" s="868"/>
      <c r="O13" s="253"/>
      <c r="P13" s="857" t="s">
        <v>310</v>
      </c>
      <c r="Q13" s="858"/>
      <c r="R13" s="870">
        <v>35</v>
      </c>
      <c r="S13" s="856">
        <v>20</v>
      </c>
      <c r="T13" s="856">
        <v>10</v>
      </c>
      <c r="U13" s="870">
        <v>35</v>
      </c>
      <c r="V13" s="856">
        <v>19</v>
      </c>
      <c r="W13" s="856">
        <v>13</v>
      </c>
    </row>
    <row r="14" spans="1:23" s="242" customFormat="1" ht="30" customHeight="1">
      <c r="A14" s="822"/>
      <c r="B14" s="854" t="s">
        <v>501</v>
      </c>
      <c r="C14" s="770"/>
      <c r="D14" s="829"/>
      <c r="E14" s="830"/>
      <c r="F14" s="870"/>
      <c r="G14" s="856"/>
      <c r="H14" s="878"/>
      <c r="I14" s="870"/>
      <c r="J14" s="856"/>
      <c r="K14" s="856"/>
      <c r="L14" s="252"/>
      <c r="N14" s="868"/>
      <c r="O14" s="253"/>
      <c r="P14" s="859"/>
      <c r="Q14" s="860"/>
      <c r="R14" s="870"/>
      <c r="S14" s="856"/>
      <c r="T14" s="856"/>
      <c r="U14" s="870"/>
      <c r="V14" s="856"/>
      <c r="W14" s="856"/>
    </row>
    <row r="15" spans="1:23" s="242" customFormat="1" ht="30" customHeight="1">
      <c r="A15" s="781"/>
      <c r="B15" s="855"/>
      <c r="C15" s="753" t="s">
        <v>272</v>
      </c>
      <c r="D15" s="802"/>
      <c r="E15" s="251" t="s">
        <v>269</v>
      </c>
      <c r="F15" s="213">
        <v>13</v>
      </c>
      <c r="G15" s="215">
        <v>74</v>
      </c>
      <c r="H15" s="219" t="s">
        <v>4</v>
      </c>
      <c r="I15" s="213">
        <v>11</v>
      </c>
      <c r="J15" s="215">
        <v>62</v>
      </c>
      <c r="K15" s="219">
        <v>4</v>
      </c>
      <c r="L15" s="249"/>
      <c r="N15" s="868"/>
      <c r="O15" s="253"/>
      <c r="P15" s="200"/>
      <c r="Q15" s="220" t="s">
        <v>311</v>
      </c>
      <c r="R15" s="213">
        <v>30</v>
      </c>
      <c r="S15" s="214">
        <v>20</v>
      </c>
      <c r="T15" s="215">
        <v>10</v>
      </c>
      <c r="U15" s="213">
        <v>32</v>
      </c>
      <c r="V15" s="214">
        <v>19</v>
      </c>
      <c r="W15" s="215">
        <v>12</v>
      </c>
    </row>
    <row r="16" spans="1:23" s="242" customFormat="1" ht="30" customHeight="1">
      <c r="A16" s="781"/>
      <c r="B16" s="855"/>
      <c r="C16" s="753" t="s">
        <v>268</v>
      </c>
      <c r="D16" s="802"/>
      <c r="E16" s="251" t="s">
        <v>269</v>
      </c>
      <c r="F16" s="213">
        <v>3</v>
      </c>
      <c r="G16" s="214">
        <v>0</v>
      </c>
      <c r="H16" s="219" t="s">
        <v>4</v>
      </c>
      <c r="I16" s="213">
        <v>3</v>
      </c>
      <c r="J16" s="214">
        <v>5</v>
      </c>
      <c r="K16" s="214">
        <v>0</v>
      </c>
      <c r="L16" s="252"/>
      <c r="N16" s="868"/>
      <c r="O16" s="253"/>
      <c r="P16" s="754" t="s">
        <v>297</v>
      </c>
      <c r="Q16" s="846"/>
      <c r="R16" s="213">
        <v>145</v>
      </c>
      <c r="S16" s="215">
        <v>104</v>
      </c>
      <c r="T16" s="215">
        <v>113</v>
      </c>
      <c r="U16" s="213">
        <v>139</v>
      </c>
      <c r="V16" s="215">
        <v>117</v>
      </c>
      <c r="W16" s="215">
        <v>116</v>
      </c>
    </row>
    <row r="17" spans="1:23" s="242" customFormat="1" ht="30" customHeight="1">
      <c r="A17" s="781"/>
      <c r="B17" s="803" t="s">
        <v>273</v>
      </c>
      <c r="C17" s="753" t="s">
        <v>270</v>
      </c>
      <c r="D17" s="802"/>
      <c r="E17" s="251" t="s">
        <v>269</v>
      </c>
      <c r="F17" s="213">
        <f aca="true" t="shared" si="1" ref="F17:K17">SUM(F18:F19)</f>
        <v>2972</v>
      </c>
      <c r="G17" s="214">
        <f t="shared" si="1"/>
        <v>3744</v>
      </c>
      <c r="H17" s="214">
        <f t="shared" si="1"/>
        <v>5526</v>
      </c>
      <c r="I17" s="213">
        <f t="shared" si="1"/>
        <v>2790</v>
      </c>
      <c r="J17" s="214">
        <f t="shared" si="1"/>
        <v>3374</v>
      </c>
      <c r="K17" s="214">
        <f t="shared" si="1"/>
        <v>4749</v>
      </c>
      <c r="L17" s="252"/>
      <c r="N17" s="868"/>
      <c r="O17" s="254"/>
      <c r="P17" s="754" t="s">
        <v>298</v>
      </c>
      <c r="Q17" s="846"/>
      <c r="R17" s="213">
        <v>25</v>
      </c>
      <c r="S17" s="214">
        <v>17</v>
      </c>
      <c r="T17" s="215">
        <v>2</v>
      </c>
      <c r="U17" s="213">
        <v>20</v>
      </c>
      <c r="V17" s="214">
        <v>12</v>
      </c>
      <c r="W17" s="215">
        <v>3</v>
      </c>
    </row>
    <row r="18" spans="1:23" s="242" customFormat="1" ht="30" customHeight="1">
      <c r="A18" s="781"/>
      <c r="B18" s="803"/>
      <c r="C18" s="753" t="s">
        <v>272</v>
      </c>
      <c r="D18" s="802"/>
      <c r="E18" s="251" t="s">
        <v>269</v>
      </c>
      <c r="F18" s="213">
        <v>239</v>
      </c>
      <c r="G18" s="214">
        <v>334</v>
      </c>
      <c r="H18" s="215">
        <v>148</v>
      </c>
      <c r="I18" s="213">
        <v>240</v>
      </c>
      <c r="J18" s="214">
        <v>322</v>
      </c>
      <c r="K18" s="215">
        <v>134</v>
      </c>
      <c r="L18" s="252"/>
      <c r="N18" s="868"/>
      <c r="O18" s="851" t="s">
        <v>299</v>
      </c>
      <c r="P18" s="852"/>
      <c r="Q18" s="853"/>
      <c r="R18" s="213">
        <v>23</v>
      </c>
      <c r="S18" s="214">
        <v>10</v>
      </c>
      <c r="T18" s="219" t="s">
        <v>4</v>
      </c>
      <c r="U18" s="213">
        <v>32</v>
      </c>
      <c r="V18" s="214">
        <v>11</v>
      </c>
      <c r="W18" s="219" t="s">
        <v>509</v>
      </c>
    </row>
    <row r="19" spans="1:23" s="242" customFormat="1" ht="30" customHeight="1">
      <c r="A19" s="781"/>
      <c r="B19" s="803"/>
      <c r="C19" s="753" t="s">
        <v>268</v>
      </c>
      <c r="D19" s="802"/>
      <c r="E19" s="251" t="s">
        <v>269</v>
      </c>
      <c r="F19" s="221">
        <v>2733</v>
      </c>
      <c r="G19" s="214">
        <v>3410</v>
      </c>
      <c r="H19" s="215">
        <v>5378</v>
      </c>
      <c r="I19" s="221">
        <v>2550</v>
      </c>
      <c r="J19" s="214">
        <v>3052</v>
      </c>
      <c r="K19" s="215">
        <v>4615</v>
      </c>
      <c r="L19" s="252"/>
      <c r="N19" s="868"/>
      <c r="O19" s="754" t="s">
        <v>294</v>
      </c>
      <c r="P19" s="847"/>
      <c r="Q19" s="846"/>
      <c r="R19" s="213">
        <v>249</v>
      </c>
      <c r="S19" s="214">
        <v>326</v>
      </c>
      <c r="T19" s="215">
        <v>178</v>
      </c>
      <c r="U19" s="213">
        <v>255</v>
      </c>
      <c r="V19" s="214">
        <v>322</v>
      </c>
      <c r="W19" s="215">
        <v>195</v>
      </c>
    </row>
    <row r="20" spans="1:23" s="242" customFormat="1" ht="30" customHeight="1">
      <c r="A20" s="781"/>
      <c r="B20" s="799" t="s">
        <v>276</v>
      </c>
      <c r="C20" s="800"/>
      <c r="D20" s="800"/>
      <c r="E20" s="255" t="s">
        <v>269</v>
      </c>
      <c r="F20" s="221">
        <v>1826</v>
      </c>
      <c r="G20" s="214">
        <v>1566</v>
      </c>
      <c r="H20" s="215">
        <v>1819</v>
      </c>
      <c r="I20" s="221">
        <v>1933</v>
      </c>
      <c r="J20" s="214">
        <v>1755</v>
      </c>
      <c r="K20" s="215">
        <v>2374</v>
      </c>
      <c r="L20" s="252"/>
      <c r="N20" s="868"/>
      <c r="O20" s="754" t="s">
        <v>312</v>
      </c>
      <c r="P20" s="847"/>
      <c r="Q20" s="846"/>
      <c r="R20" s="221">
        <v>1740</v>
      </c>
      <c r="S20" s="214">
        <v>2216</v>
      </c>
      <c r="T20" s="215">
        <v>1535</v>
      </c>
      <c r="U20" s="221">
        <v>1709</v>
      </c>
      <c r="V20" s="214">
        <v>2244</v>
      </c>
      <c r="W20" s="215">
        <v>1594</v>
      </c>
    </row>
    <row r="21" spans="1:23" s="242" customFormat="1" ht="30" customHeight="1">
      <c r="A21" s="781"/>
      <c r="B21" s="753" t="s">
        <v>277</v>
      </c>
      <c r="C21" s="802"/>
      <c r="D21" s="802"/>
      <c r="E21" s="251" t="s">
        <v>269</v>
      </c>
      <c r="F21" s="221">
        <v>4986</v>
      </c>
      <c r="G21" s="214">
        <v>5705</v>
      </c>
      <c r="H21" s="215">
        <v>7567</v>
      </c>
      <c r="I21" s="221">
        <v>4872</v>
      </c>
      <c r="J21" s="214">
        <v>5502</v>
      </c>
      <c r="K21" s="215">
        <v>7381</v>
      </c>
      <c r="L21" s="252"/>
      <c r="N21" s="868"/>
      <c r="O21" s="848" t="s">
        <v>313</v>
      </c>
      <c r="P21" s="849"/>
      <c r="Q21" s="850"/>
      <c r="R21" s="216">
        <v>1381</v>
      </c>
      <c r="S21" s="217">
        <v>1899</v>
      </c>
      <c r="T21" s="217">
        <v>1333</v>
      </c>
      <c r="U21" s="216">
        <v>1333</v>
      </c>
      <c r="V21" s="217">
        <v>1900</v>
      </c>
      <c r="W21" s="217">
        <v>1357</v>
      </c>
    </row>
    <row r="22" spans="1:23" s="242" customFormat="1" ht="30" customHeight="1">
      <c r="A22" s="781"/>
      <c r="B22" s="753" t="s">
        <v>278</v>
      </c>
      <c r="C22" s="802"/>
      <c r="D22" s="802"/>
      <c r="E22" s="251" t="s">
        <v>269</v>
      </c>
      <c r="F22" s="213">
        <v>700</v>
      </c>
      <c r="G22" s="214">
        <v>726</v>
      </c>
      <c r="H22" s="215">
        <v>1196</v>
      </c>
      <c r="I22" s="213">
        <v>706</v>
      </c>
      <c r="J22" s="214">
        <v>729</v>
      </c>
      <c r="K22" s="215">
        <v>1283</v>
      </c>
      <c r="L22" s="252"/>
      <c r="N22" s="868"/>
      <c r="O22" s="256"/>
      <c r="P22" s="758" t="s">
        <v>314</v>
      </c>
      <c r="Q22" s="846"/>
      <c r="R22" s="221">
        <v>1243</v>
      </c>
      <c r="S22" s="214">
        <v>1871</v>
      </c>
      <c r="T22" s="215">
        <v>1318</v>
      </c>
      <c r="U22" s="221">
        <v>1211</v>
      </c>
      <c r="V22" s="214">
        <v>1872</v>
      </c>
      <c r="W22" s="215">
        <v>1339</v>
      </c>
    </row>
    <row r="23" spans="1:23" s="242" customFormat="1" ht="30" customHeight="1">
      <c r="A23" s="782"/>
      <c r="B23" s="835" t="s">
        <v>279</v>
      </c>
      <c r="C23" s="836"/>
      <c r="D23" s="836"/>
      <c r="E23" s="257" t="s">
        <v>269</v>
      </c>
      <c r="F23" s="222">
        <v>4286</v>
      </c>
      <c r="G23" s="223">
        <v>4979</v>
      </c>
      <c r="H23" s="224">
        <v>6371</v>
      </c>
      <c r="I23" s="222">
        <v>4166</v>
      </c>
      <c r="J23" s="223">
        <v>4773</v>
      </c>
      <c r="K23" s="224">
        <v>6098</v>
      </c>
      <c r="L23" s="252"/>
      <c r="N23" s="868"/>
      <c r="O23" s="256"/>
      <c r="P23" s="758" t="s">
        <v>315</v>
      </c>
      <c r="Q23" s="846"/>
      <c r="R23" s="221">
        <v>58</v>
      </c>
      <c r="S23" s="214">
        <v>7</v>
      </c>
      <c r="T23" s="215">
        <v>3</v>
      </c>
      <c r="U23" s="221">
        <v>53</v>
      </c>
      <c r="V23" s="214">
        <v>8</v>
      </c>
      <c r="W23" s="215">
        <v>2</v>
      </c>
    </row>
    <row r="24" spans="1:23" s="242" customFormat="1" ht="30" customHeight="1">
      <c r="A24" s="879" t="s">
        <v>280</v>
      </c>
      <c r="B24" s="840" t="s">
        <v>316</v>
      </c>
      <c r="C24" s="840"/>
      <c r="D24" s="841"/>
      <c r="E24" s="258" t="s">
        <v>281</v>
      </c>
      <c r="F24" s="225">
        <v>2.01</v>
      </c>
      <c r="G24" s="226">
        <v>2.03</v>
      </c>
      <c r="H24" s="227">
        <v>2.04</v>
      </c>
      <c r="I24" s="225">
        <v>2</v>
      </c>
      <c r="J24" s="226">
        <v>2.02</v>
      </c>
      <c r="K24" s="227">
        <v>2.05</v>
      </c>
      <c r="L24" s="252"/>
      <c r="N24" s="869"/>
      <c r="O24" s="259"/>
      <c r="P24" s="766" t="s">
        <v>317</v>
      </c>
      <c r="Q24" s="845"/>
      <c r="R24" s="222">
        <v>32</v>
      </c>
      <c r="S24" s="223">
        <v>20</v>
      </c>
      <c r="T24" s="224">
        <v>10</v>
      </c>
      <c r="U24" s="222">
        <v>33</v>
      </c>
      <c r="V24" s="223">
        <v>19</v>
      </c>
      <c r="W24" s="224">
        <v>13</v>
      </c>
    </row>
    <row r="25" spans="1:23" s="242" customFormat="1" ht="30" customHeight="1">
      <c r="A25" s="880"/>
      <c r="B25" s="837" t="s">
        <v>318</v>
      </c>
      <c r="C25" s="838"/>
      <c r="D25" s="839"/>
      <c r="E25" s="251" t="s">
        <v>269</v>
      </c>
      <c r="F25" s="228">
        <v>0.1</v>
      </c>
      <c r="G25" s="229">
        <v>0.07</v>
      </c>
      <c r="H25" s="230">
        <v>0.06</v>
      </c>
      <c r="I25" s="228">
        <v>0.1</v>
      </c>
      <c r="J25" s="229">
        <v>0.08</v>
      </c>
      <c r="K25" s="230">
        <v>0.07</v>
      </c>
      <c r="L25" s="260"/>
      <c r="N25" s="879" t="s">
        <v>319</v>
      </c>
      <c r="O25" s="871" t="s">
        <v>292</v>
      </c>
      <c r="P25" s="872"/>
      <c r="Q25" s="873"/>
      <c r="R25" s="211">
        <f aca="true" t="shared" si="2" ref="R25:W25">SUM(R26:R37)</f>
        <v>1439</v>
      </c>
      <c r="S25" s="482">
        <f t="shared" si="2"/>
        <v>1648</v>
      </c>
      <c r="T25" s="482">
        <f t="shared" si="2"/>
        <v>1291</v>
      </c>
      <c r="U25" s="211">
        <f t="shared" si="2"/>
        <v>1432</v>
      </c>
      <c r="V25" s="482">
        <f t="shared" si="2"/>
        <v>1705</v>
      </c>
      <c r="W25" s="482">
        <f t="shared" si="2"/>
        <v>1308</v>
      </c>
    </row>
    <row r="26" spans="1:23" s="242" customFormat="1" ht="30" customHeight="1">
      <c r="A26" s="880"/>
      <c r="B26" s="828" t="s">
        <v>283</v>
      </c>
      <c r="C26" s="753"/>
      <c r="D26" s="753"/>
      <c r="E26" s="261" t="s">
        <v>320</v>
      </c>
      <c r="F26" s="213">
        <v>169</v>
      </c>
      <c r="G26" s="214">
        <v>176</v>
      </c>
      <c r="H26" s="215">
        <v>147</v>
      </c>
      <c r="I26" s="213">
        <v>171</v>
      </c>
      <c r="J26" s="214">
        <v>180</v>
      </c>
      <c r="K26" s="215">
        <v>150</v>
      </c>
      <c r="L26" s="252"/>
      <c r="N26" s="868"/>
      <c r="O26" s="754" t="s">
        <v>321</v>
      </c>
      <c r="P26" s="843"/>
      <c r="Q26" s="844"/>
      <c r="R26" s="213">
        <v>22</v>
      </c>
      <c r="S26" s="214">
        <v>23</v>
      </c>
      <c r="T26" s="215">
        <v>16</v>
      </c>
      <c r="U26" s="213">
        <v>21</v>
      </c>
      <c r="V26" s="214">
        <v>27</v>
      </c>
      <c r="W26" s="215">
        <v>19</v>
      </c>
    </row>
    <row r="27" spans="1:23" s="242" customFormat="1" ht="30" customHeight="1">
      <c r="A27" s="880"/>
      <c r="B27" s="186"/>
      <c r="C27" s="753" t="s">
        <v>284</v>
      </c>
      <c r="D27" s="802"/>
      <c r="E27" s="251" t="s">
        <v>269</v>
      </c>
      <c r="F27" s="213">
        <v>38</v>
      </c>
      <c r="G27" s="214">
        <v>53</v>
      </c>
      <c r="H27" s="215">
        <v>48</v>
      </c>
      <c r="I27" s="213">
        <v>40</v>
      </c>
      <c r="J27" s="214">
        <v>56</v>
      </c>
      <c r="K27" s="215">
        <v>52</v>
      </c>
      <c r="L27" s="252"/>
      <c r="N27" s="868"/>
      <c r="O27" s="754" t="s">
        <v>322</v>
      </c>
      <c r="P27" s="843"/>
      <c r="Q27" s="844"/>
      <c r="R27" s="213">
        <v>74</v>
      </c>
      <c r="S27" s="214">
        <v>102</v>
      </c>
      <c r="T27" s="231">
        <v>117</v>
      </c>
      <c r="U27" s="213">
        <v>73</v>
      </c>
      <c r="V27" s="214">
        <v>105</v>
      </c>
      <c r="W27" s="231">
        <v>126</v>
      </c>
    </row>
    <row r="28" spans="1:23" s="242" customFormat="1" ht="39.75" customHeight="1">
      <c r="A28" s="880"/>
      <c r="B28" s="828" t="s">
        <v>285</v>
      </c>
      <c r="C28" s="753"/>
      <c r="D28" s="753"/>
      <c r="E28" s="261" t="s">
        <v>286</v>
      </c>
      <c r="F28" s="221">
        <v>822</v>
      </c>
      <c r="G28" s="215">
        <v>723</v>
      </c>
      <c r="H28" s="215">
        <v>599</v>
      </c>
      <c r="I28" s="221">
        <v>807</v>
      </c>
      <c r="J28" s="215">
        <v>736</v>
      </c>
      <c r="K28" s="215">
        <v>603</v>
      </c>
      <c r="L28" s="252"/>
      <c r="N28" s="868"/>
      <c r="O28" s="754" t="s">
        <v>323</v>
      </c>
      <c r="P28" s="843"/>
      <c r="Q28" s="844"/>
      <c r="R28" s="213">
        <v>126</v>
      </c>
      <c r="S28" s="214">
        <v>132</v>
      </c>
      <c r="T28" s="215">
        <v>124</v>
      </c>
      <c r="U28" s="213">
        <v>126</v>
      </c>
      <c r="V28" s="214">
        <v>138</v>
      </c>
      <c r="W28" s="215">
        <v>130</v>
      </c>
    </row>
    <row r="29" spans="1:23" s="242" customFormat="1" ht="31.5" customHeight="1">
      <c r="A29" s="880"/>
      <c r="B29" s="200"/>
      <c r="C29" s="759" t="s">
        <v>287</v>
      </c>
      <c r="D29" s="842"/>
      <c r="E29" s="251" t="s">
        <v>269</v>
      </c>
      <c r="F29" s="221">
        <v>788</v>
      </c>
      <c r="G29" s="215">
        <v>695</v>
      </c>
      <c r="H29" s="215">
        <v>584</v>
      </c>
      <c r="I29" s="221">
        <v>773</v>
      </c>
      <c r="J29" s="215">
        <v>707</v>
      </c>
      <c r="K29" s="215">
        <v>585</v>
      </c>
      <c r="L29" s="252"/>
      <c r="N29" s="868"/>
      <c r="O29" s="754" t="s">
        <v>324</v>
      </c>
      <c r="P29" s="843"/>
      <c r="Q29" s="844"/>
      <c r="R29" s="213">
        <v>99</v>
      </c>
      <c r="S29" s="214">
        <v>118</v>
      </c>
      <c r="T29" s="215">
        <v>89</v>
      </c>
      <c r="U29" s="213">
        <v>100</v>
      </c>
      <c r="V29" s="214">
        <v>120</v>
      </c>
      <c r="W29" s="215">
        <v>94</v>
      </c>
    </row>
    <row r="30" spans="1:23" s="242" customFormat="1" ht="31.5" customHeight="1">
      <c r="A30" s="880"/>
      <c r="B30" s="759" t="s">
        <v>325</v>
      </c>
      <c r="C30" s="760"/>
      <c r="D30" s="761"/>
      <c r="E30" s="261" t="s">
        <v>264</v>
      </c>
      <c r="F30" s="221">
        <v>2584</v>
      </c>
      <c r="G30" s="215">
        <v>2763</v>
      </c>
      <c r="H30" s="215">
        <v>2295</v>
      </c>
      <c r="I30" s="221">
        <v>2627</v>
      </c>
      <c r="J30" s="215">
        <v>2830</v>
      </c>
      <c r="K30" s="215">
        <v>2104</v>
      </c>
      <c r="L30" s="252"/>
      <c r="N30" s="868"/>
      <c r="O30" s="754" t="s">
        <v>326</v>
      </c>
      <c r="P30" s="843"/>
      <c r="Q30" s="844"/>
      <c r="R30" s="221">
        <v>71</v>
      </c>
      <c r="S30" s="215">
        <v>66</v>
      </c>
      <c r="T30" s="215">
        <v>51</v>
      </c>
      <c r="U30" s="221">
        <v>77</v>
      </c>
      <c r="V30" s="215">
        <v>74</v>
      </c>
      <c r="W30" s="215">
        <v>56</v>
      </c>
    </row>
    <row r="31" spans="1:23" s="242" customFormat="1" ht="31.5" customHeight="1">
      <c r="A31" s="880"/>
      <c r="B31" s="762" t="s">
        <v>327</v>
      </c>
      <c r="C31" s="763"/>
      <c r="D31" s="764"/>
      <c r="E31" s="251" t="s">
        <v>269</v>
      </c>
      <c r="F31" s="221">
        <v>1358</v>
      </c>
      <c r="G31" s="215">
        <v>949</v>
      </c>
      <c r="H31" s="215">
        <v>1756</v>
      </c>
      <c r="I31" s="221">
        <v>1357</v>
      </c>
      <c r="J31" s="215">
        <v>786</v>
      </c>
      <c r="K31" s="215">
        <v>1557</v>
      </c>
      <c r="L31" s="252"/>
      <c r="N31" s="868"/>
      <c r="O31" s="759" t="s">
        <v>328</v>
      </c>
      <c r="P31" s="760"/>
      <c r="Q31" s="887"/>
      <c r="R31" s="221">
        <v>389</v>
      </c>
      <c r="S31" s="215">
        <v>419</v>
      </c>
      <c r="T31" s="215">
        <v>327</v>
      </c>
      <c r="U31" s="221">
        <v>387</v>
      </c>
      <c r="V31" s="215">
        <v>431</v>
      </c>
      <c r="W31" s="215">
        <v>318</v>
      </c>
    </row>
    <row r="32" spans="1:23" s="242" customFormat="1" ht="31.5" customHeight="1">
      <c r="A32" s="880"/>
      <c r="B32" s="232"/>
      <c r="C32" s="885" t="s">
        <v>290</v>
      </c>
      <c r="D32" s="886"/>
      <c r="E32" s="251" t="s">
        <v>269</v>
      </c>
      <c r="F32" s="221">
        <v>359</v>
      </c>
      <c r="G32" s="215">
        <v>350</v>
      </c>
      <c r="H32" s="215">
        <v>418</v>
      </c>
      <c r="I32" s="221">
        <v>347</v>
      </c>
      <c r="J32" s="215">
        <v>310</v>
      </c>
      <c r="K32" s="215">
        <v>321</v>
      </c>
      <c r="L32" s="252"/>
      <c r="N32" s="868"/>
      <c r="O32" s="754" t="s">
        <v>329</v>
      </c>
      <c r="P32" s="843"/>
      <c r="Q32" s="844"/>
      <c r="R32" s="221">
        <v>91</v>
      </c>
      <c r="S32" s="215">
        <v>100</v>
      </c>
      <c r="T32" s="215">
        <v>122</v>
      </c>
      <c r="U32" s="221">
        <v>87</v>
      </c>
      <c r="V32" s="215">
        <v>110</v>
      </c>
      <c r="W32" s="215">
        <v>121</v>
      </c>
    </row>
    <row r="33" spans="1:23" s="242" customFormat="1" ht="31.5" customHeight="1">
      <c r="A33" s="881"/>
      <c r="B33" s="875" t="s">
        <v>330</v>
      </c>
      <c r="C33" s="770" t="s">
        <v>331</v>
      </c>
      <c r="D33" s="897"/>
      <c r="E33" s="251" t="s">
        <v>332</v>
      </c>
      <c r="F33" s="221">
        <v>128</v>
      </c>
      <c r="G33" s="215">
        <v>138</v>
      </c>
      <c r="H33" s="215">
        <v>109</v>
      </c>
      <c r="I33" s="221">
        <v>130</v>
      </c>
      <c r="J33" s="215">
        <v>144</v>
      </c>
      <c r="K33" s="215">
        <v>116</v>
      </c>
      <c r="L33" s="252"/>
      <c r="N33" s="868"/>
      <c r="O33" s="758" t="s">
        <v>333</v>
      </c>
      <c r="P33" s="888"/>
      <c r="Q33" s="889"/>
      <c r="R33" s="221">
        <v>98</v>
      </c>
      <c r="S33" s="215">
        <v>114</v>
      </c>
      <c r="T33" s="215">
        <v>85</v>
      </c>
      <c r="U33" s="221">
        <v>99</v>
      </c>
      <c r="V33" s="215">
        <v>116</v>
      </c>
      <c r="W33" s="215">
        <v>85</v>
      </c>
    </row>
    <row r="34" spans="1:23" s="242" customFormat="1" ht="31.5" customHeight="1">
      <c r="A34" s="881"/>
      <c r="B34" s="876"/>
      <c r="C34" s="757" t="s">
        <v>296</v>
      </c>
      <c r="D34" s="802"/>
      <c r="E34" s="251" t="s">
        <v>269</v>
      </c>
      <c r="F34" s="221">
        <v>105</v>
      </c>
      <c r="G34" s="215">
        <v>127</v>
      </c>
      <c r="H34" s="215">
        <v>103</v>
      </c>
      <c r="I34" s="221">
        <v>107</v>
      </c>
      <c r="J34" s="215">
        <v>133</v>
      </c>
      <c r="K34" s="215">
        <v>110</v>
      </c>
      <c r="L34" s="252"/>
      <c r="N34" s="868"/>
      <c r="O34" s="890" t="s">
        <v>334</v>
      </c>
      <c r="P34" s="891"/>
      <c r="Q34" s="892"/>
      <c r="R34" s="221">
        <v>78</v>
      </c>
      <c r="S34" s="215">
        <v>89</v>
      </c>
      <c r="T34" s="215">
        <v>47</v>
      </c>
      <c r="U34" s="221">
        <v>76</v>
      </c>
      <c r="V34" s="215">
        <v>88</v>
      </c>
      <c r="W34" s="215">
        <v>51</v>
      </c>
    </row>
    <row r="35" spans="1:23" s="242" customFormat="1" ht="30" customHeight="1">
      <c r="A35" s="881"/>
      <c r="B35" s="876"/>
      <c r="C35" s="757" t="s">
        <v>309</v>
      </c>
      <c r="D35" s="802"/>
      <c r="E35" s="251" t="s">
        <v>269</v>
      </c>
      <c r="F35" s="221">
        <v>13</v>
      </c>
      <c r="G35" s="215">
        <v>3</v>
      </c>
      <c r="H35" s="215">
        <v>1</v>
      </c>
      <c r="I35" s="221">
        <v>13</v>
      </c>
      <c r="J35" s="215">
        <v>3</v>
      </c>
      <c r="K35" s="215">
        <v>1</v>
      </c>
      <c r="L35" s="252"/>
      <c r="N35" s="868"/>
      <c r="O35" s="893" t="s">
        <v>335</v>
      </c>
      <c r="P35" s="894"/>
      <c r="Q35" s="895"/>
      <c r="R35" s="221">
        <v>80</v>
      </c>
      <c r="S35" s="215">
        <v>104</v>
      </c>
      <c r="T35" s="215">
        <v>46</v>
      </c>
      <c r="U35" s="221">
        <v>76</v>
      </c>
      <c r="V35" s="215">
        <v>101</v>
      </c>
      <c r="W35" s="215">
        <v>43</v>
      </c>
    </row>
    <row r="36" spans="1:23" s="242" customFormat="1" ht="30" customHeight="1">
      <c r="A36" s="881"/>
      <c r="B36" s="876"/>
      <c r="C36" s="896" t="s">
        <v>310</v>
      </c>
      <c r="D36" s="802"/>
      <c r="E36" s="251" t="s">
        <v>269</v>
      </c>
      <c r="F36" s="221">
        <v>9</v>
      </c>
      <c r="G36" s="215">
        <v>7</v>
      </c>
      <c r="H36" s="215">
        <v>5</v>
      </c>
      <c r="I36" s="221">
        <v>9</v>
      </c>
      <c r="J36" s="215">
        <v>7</v>
      </c>
      <c r="K36" s="215">
        <v>5</v>
      </c>
      <c r="L36" s="252"/>
      <c r="M36" s="262"/>
      <c r="N36" s="868"/>
      <c r="O36" s="890" t="s">
        <v>336</v>
      </c>
      <c r="P36" s="891"/>
      <c r="Q36" s="892"/>
      <c r="R36" s="221">
        <v>59</v>
      </c>
      <c r="S36" s="215">
        <v>103</v>
      </c>
      <c r="T36" s="215">
        <v>62</v>
      </c>
      <c r="U36" s="221">
        <v>62</v>
      </c>
      <c r="V36" s="215">
        <v>113</v>
      </c>
      <c r="W36" s="215">
        <v>64</v>
      </c>
    </row>
    <row r="37" spans="1:23" s="242" customFormat="1" ht="30" customHeight="1">
      <c r="A37" s="881"/>
      <c r="B37" s="877"/>
      <c r="C37" s="200"/>
      <c r="D37" s="185" t="s">
        <v>311</v>
      </c>
      <c r="E37" s="251" t="s">
        <v>269</v>
      </c>
      <c r="F37" s="221">
        <v>8</v>
      </c>
      <c r="G37" s="215">
        <v>7</v>
      </c>
      <c r="H37" s="215">
        <v>5</v>
      </c>
      <c r="I37" s="221">
        <v>9</v>
      </c>
      <c r="J37" s="215">
        <v>7</v>
      </c>
      <c r="K37" s="215">
        <v>5</v>
      </c>
      <c r="L37" s="252"/>
      <c r="N37" s="868"/>
      <c r="O37" s="893" t="s">
        <v>337</v>
      </c>
      <c r="P37" s="894"/>
      <c r="Q37" s="895"/>
      <c r="R37" s="221">
        <v>252</v>
      </c>
      <c r="S37" s="215">
        <v>278</v>
      </c>
      <c r="T37" s="215">
        <v>205</v>
      </c>
      <c r="U37" s="221">
        <v>248</v>
      </c>
      <c r="V37" s="215">
        <v>282</v>
      </c>
      <c r="W37" s="215">
        <v>201</v>
      </c>
    </row>
    <row r="38" spans="1:23" s="242" customFormat="1" ht="30" customHeight="1">
      <c r="A38" s="881"/>
      <c r="B38" s="898" t="s">
        <v>338</v>
      </c>
      <c r="C38" s="906" t="s">
        <v>314</v>
      </c>
      <c r="D38" s="907"/>
      <c r="E38" s="263" t="s">
        <v>339</v>
      </c>
      <c r="F38" s="221">
        <v>5405</v>
      </c>
      <c r="G38" s="215">
        <v>6634</v>
      </c>
      <c r="H38" s="215">
        <v>5420</v>
      </c>
      <c r="I38" s="221">
        <v>5317</v>
      </c>
      <c r="J38" s="215">
        <v>6976</v>
      </c>
      <c r="K38" s="215">
        <v>5758</v>
      </c>
      <c r="L38" s="252"/>
      <c r="N38" s="868"/>
      <c r="O38" s="890" t="s">
        <v>340</v>
      </c>
      <c r="P38" s="891"/>
      <c r="Q38" s="892"/>
      <c r="R38" s="221">
        <v>1101</v>
      </c>
      <c r="S38" s="215">
        <v>1291</v>
      </c>
      <c r="T38" s="215">
        <v>980</v>
      </c>
      <c r="U38" s="221">
        <v>1092</v>
      </c>
      <c r="V38" s="215">
        <v>1319</v>
      </c>
      <c r="W38" s="215">
        <v>1009</v>
      </c>
    </row>
    <row r="39" spans="1:23" s="242" customFormat="1" ht="30" customHeight="1">
      <c r="A39" s="882"/>
      <c r="B39" s="899"/>
      <c r="C39" s="908" t="s">
        <v>309</v>
      </c>
      <c r="D39" s="909"/>
      <c r="E39" s="264" t="s">
        <v>269</v>
      </c>
      <c r="F39" s="214">
        <v>479</v>
      </c>
      <c r="G39" s="214">
        <v>60</v>
      </c>
      <c r="H39" s="233">
        <v>26</v>
      </c>
      <c r="I39" s="214">
        <v>458</v>
      </c>
      <c r="J39" s="214">
        <v>72</v>
      </c>
      <c r="K39" s="214">
        <v>25</v>
      </c>
      <c r="L39" s="265"/>
      <c r="N39" s="884"/>
      <c r="O39" s="901" t="s">
        <v>341</v>
      </c>
      <c r="P39" s="902"/>
      <c r="Q39" s="903"/>
      <c r="R39" s="235">
        <v>336</v>
      </c>
      <c r="S39" s="236">
        <v>355</v>
      </c>
      <c r="T39" s="236">
        <v>312</v>
      </c>
      <c r="U39" s="235">
        <v>340</v>
      </c>
      <c r="V39" s="236">
        <v>382</v>
      </c>
      <c r="W39" s="236">
        <v>291</v>
      </c>
    </row>
    <row r="40" spans="1:14" s="242" customFormat="1" ht="30" customHeight="1">
      <c r="A40" s="883"/>
      <c r="B40" s="900"/>
      <c r="C40" s="904" t="s">
        <v>311</v>
      </c>
      <c r="D40" s="905"/>
      <c r="E40" s="266" t="s">
        <v>269</v>
      </c>
      <c r="F40" s="237">
        <v>128</v>
      </c>
      <c r="G40" s="237">
        <v>91</v>
      </c>
      <c r="H40" s="238">
        <v>48</v>
      </c>
      <c r="I40" s="237">
        <v>135</v>
      </c>
      <c r="J40" s="237">
        <v>93</v>
      </c>
      <c r="K40" s="237">
        <v>58</v>
      </c>
      <c r="L40" s="244"/>
      <c r="N40" s="242" t="s">
        <v>346</v>
      </c>
    </row>
    <row r="41" s="242" customFormat="1" ht="30" customHeight="1">
      <c r="A41" s="242" t="s">
        <v>342</v>
      </c>
    </row>
    <row r="42" spans="1:14" s="242" customFormat="1" ht="30" customHeight="1">
      <c r="A42" s="242" t="s">
        <v>343</v>
      </c>
      <c r="N42" s="239"/>
    </row>
    <row r="43" spans="1:14" s="242" customFormat="1" ht="30" customHeight="1">
      <c r="A43" s="242" t="s">
        <v>344</v>
      </c>
      <c r="N43" s="239"/>
    </row>
    <row r="44" spans="1:14" s="242" customFormat="1" ht="30" customHeight="1">
      <c r="A44" s="242" t="s">
        <v>345</v>
      </c>
      <c r="N44" s="239"/>
    </row>
    <row r="45" spans="1:14" s="242" customFormat="1" ht="30" customHeight="1">
      <c r="A45" s="242" t="s">
        <v>267</v>
      </c>
      <c r="N45" s="239"/>
    </row>
    <row r="46" spans="2:15" s="242" customFormat="1" ht="14.25">
      <c r="B46" s="242" t="s">
        <v>348</v>
      </c>
      <c r="N46" s="243"/>
      <c r="O46" s="242" t="s">
        <v>348</v>
      </c>
    </row>
    <row r="48" spans="1:2" ht="17.25">
      <c r="A48" s="242"/>
      <c r="B48" s="267"/>
    </row>
  </sheetData>
  <sheetProtection/>
  <mergeCells count="89">
    <mergeCell ref="B38:B40"/>
    <mergeCell ref="O38:Q38"/>
    <mergeCell ref="O39:Q39"/>
    <mergeCell ref="C40:D40"/>
    <mergeCell ref="C38:D38"/>
    <mergeCell ref="C39:D39"/>
    <mergeCell ref="C36:D36"/>
    <mergeCell ref="O36:Q36"/>
    <mergeCell ref="O37:Q37"/>
    <mergeCell ref="C33:D33"/>
    <mergeCell ref="C34:D34"/>
    <mergeCell ref="C35:D35"/>
    <mergeCell ref="S13:S14"/>
    <mergeCell ref="T13:T14"/>
    <mergeCell ref="U13:U14"/>
    <mergeCell ref="O33:Q33"/>
    <mergeCell ref="O34:Q34"/>
    <mergeCell ref="O35:Q35"/>
    <mergeCell ref="C29:D29"/>
    <mergeCell ref="O29:Q29"/>
    <mergeCell ref="O30:Q30"/>
    <mergeCell ref="B31:D31"/>
    <mergeCell ref="O31:Q31"/>
    <mergeCell ref="B30:D30"/>
    <mergeCell ref="B33:B37"/>
    <mergeCell ref="H13:H14"/>
    <mergeCell ref="I13:I14"/>
    <mergeCell ref="J13:J14"/>
    <mergeCell ref="A24:A40"/>
    <mergeCell ref="N25:N39"/>
    <mergeCell ref="B20:D20"/>
    <mergeCell ref="B21:D21"/>
    <mergeCell ref="C32:D32"/>
    <mergeCell ref="B28:D28"/>
    <mergeCell ref="B26:D26"/>
    <mergeCell ref="O26:Q26"/>
    <mergeCell ref="C27:D27"/>
    <mergeCell ref="O27:Q27"/>
    <mergeCell ref="R7:T7"/>
    <mergeCell ref="C15:D15"/>
    <mergeCell ref="C16:D16"/>
    <mergeCell ref="C17:D17"/>
    <mergeCell ref="C18:D18"/>
    <mergeCell ref="C13:D14"/>
    <mergeCell ref="B10:B12"/>
    <mergeCell ref="O25:Q25"/>
    <mergeCell ref="A2:Y2"/>
    <mergeCell ref="A3:Y3"/>
    <mergeCell ref="A7:D8"/>
    <mergeCell ref="F7:H7"/>
    <mergeCell ref="I7:K7"/>
    <mergeCell ref="V13:V14"/>
    <mergeCell ref="W13:W14"/>
    <mergeCell ref="R13:R14"/>
    <mergeCell ref="U7:W7"/>
    <mergeCell ref="N7:Q8"/>
    <mergeCell ref="A9:A23"/>
    <mergeCell ref="N9:N24"/>
    <mergeCell ref="P11:Q11"/>
    <mergeCell ref="P12:Q12"/>
    <mergeCell ref="C10:D10"/>
    <mergeCell ref="B9:D9"/>
    <mergeCell ref="P17:Q17"/>
    <mergeCell ref="E13:E14"/>
    <mergeCell ref="C11:D11"/>
    <mergeCell ref="C12:D12"/>
    <mergeCell ref="O10:Q10"/>
    <mergeCell ref="O19:Q19"/>
    <mergeCell ref="P16:Q16"/>
    <mergeCell ref="O9:Q9"/>
    <mergeCell ref="F13:F14"/>
    <mergeCell ref="G13:G14"/>
    <mergeCell ref="B25:D25"/>
    <mergeCell ref="O18:Q18"/>
    <mergeCell ref="B22:D22"/>
    <mergeCell ref="B24:D24"/>
    <mergeCell ref="C19:D19"/>
    <mergeCell ref="B14:B16"/>
    <mergeCell ref="B17:B19"/>
    <mergeCell ref="B23:D23"/>
    <mergeCell ref="K13:K14"/>
    <mergeCell ref="P13:Q14"/>
    <mergeCell ref="O32:Q32"/>
    <mergeCell ref="P24:Q24"/>
    <mergeCell ref="P23:Q23"/>
    <mergeCell ref="P22:Q22"/>
    <mergeCell ref="O20:Q20"/>
    <mergeCell ref="O21:Q21"/>
    <mergeCell ref="O28:Q28"/>
  </mergeCells>
  <printOptions horizontalCentered="1"/>
  <pageMargins left="0.984251968503937" right="0.5905511811023623" top="0.984251968503937" bottom="0.984251968503937" header="0.5118110236220472" footer="0.5118110236220472"/>
  <pageSetup fitToHeight="1" fitToWidth="1" horizontalDpi="600" verticalDpi="600" orientation="landscape" paperSize="8" scale="53" r:id="rId1"/>
  <rowBreaks count="1" manualBreakCount="1">
    <brk id="15" max="23" man="1"/>
  </rowBreaks>
  <colBreaks count="1" manualBreakCount="1">
    <brk id="14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2013-05-13T02:39:34Z</cp:lastPrinted>
  <dcterms:created xsi:type="dcterms:W3CDTF">2004-09-29T07:22:52Z</dcterms:created>
  <dcterms:modified xsi:type="dcterms:W3CDTF">2013-05-13T02:39:36Z</dcterms:modified>
  <cp:category/>
  <cp:version/>
  <cp:contentType/>
  <cp:contentStatus/>
</cp:coreProperties>
</file>