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9"/>
  </bookViews>
  <sheets>
    <sheet name="８０" sheetId="1" r:id="rId1"/>
    <sheet name="８２" sheetId="2" r:id="rId2"/>
    <sheet name="８４" sheetId="3" r:id="rId3"/>
    <sheet name="８６" sheetId="4" r:id="rId4"/>
    <sheet name="８８" sheetId="5" r:id="rId5"/>
    <sheet name="９０" sheetId="6" r:id="rId6"/>
    <sheet name="９２" sheetId="7" r:id="rId7"/>
    <sheet name="９４" sheetId="8" r:id="rId8"/>
    <sheet name="９６" sheetId="9" r:id="rId9"/>
    <sheet name="９８" sheetId="10" r:id="rId10"/>
  </sheets>
  <definedNames/>
  <calcPr fullCalcOnLoad="1"/>
</workbook>
</file>

<file path=xl/sharedStrings.xml><?xml version="1.0" encoding="utf-8"?>
<sst xmlns="http://schemas.openxmlformats.org/spreadsheetml/2006/main" count="1464" uniqueCount="374">
  <si>
    <t>（平成12年＝100）</t>
  </si>
  <si>
    <t>年次及び月次</t>
  </si>
  <si>
    <t>製造工業</t>
  </si>
  <si>
    <t>鉱　業</t>
  </si>
  <si>
    <t/>
  </si>
  <si>
    <t>鉄 鋼 業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</si>
  <si>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</si>
  <si>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</si>
  <si>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</si>
  <si>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</si>
  <si>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</si>
  <si>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</si>
  <si>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</si>
  <si>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ウ エ イ ト</t>
  </si>
  <si>
    <r>
      <t>窯 業</t>
    </r>
    <r>
      <rPr>
        <sz val="12"/>
        <rFont val="ＭＳ 明朝"/>
        <family val="1"/>
      </rPr>
      <t>・　　　土石製品　　　工　　業</t>
    </r>
  </si>
  <si>
    <r>
      <t>プ ラ</t>
    </r>
    <r>
      <rPr>
        <sz val="12"/>
        <rFont val="ＭＳ 明朝"/>
        <family val="1"/>
      </rPr>
      <t xml:space="preserve"> ス　　　　チ ッ ク　　　　製品工業</t>
    </r>
  </si>
  <si>
    <t>パルプ・　　紙・紙加　　　工品工業</t>
  </si>
  <si>
    <t>木材・木　　製品工業</t>
  </si>
  <si>
    <t>食料品・　　た ば こ　　　工　  業</t>
  </si>
  <si>
    <t>その他　　工  業</t>
  </si>
  <si>
    <t>注　　年の値は原指数、月の値は季節調整済指数である。</t>
  </si>
  <si>
    <t>資料　石川県統計情報室「鉱工業生産統計」</t>
  </si>
  <si>
    <t>５１　　業　　　種　　　別　　　鉱　　　工　　　業　　　生　　　産　　　指　　　数</t>
  </si>
  <si>
    <t>80 鉱工業</t>
  </si>
  <si>
    <t>鉱工業 81</t>
  </si>
  <si>
    <t>鉱 工 業
総　　合</t>
  </si>
  <si>
    <t>非鉄金属
工　　業</t>
  </si>
  <si>
    <t>金属製品
工　　業</t>
  </si>
  <si>
    <t>（単位：㎡）</t>
  </si>
  <si>
    <t>平成１６年</t>
  </si>
  <si>
    <t>製品別</t>
  </si>
  <si>
    <t>―</t>
  </si>
  <si>
    <t>広　幅</t>
  </si>
  <si>
    <t>羽二重類</t>
  </si>
  <si>
    <t>クレープ類</t>
  </si>
  <si>
    <t>先練(先染)</t>
  </si>
  <si>
    <t>小幅</t>
  </si>
  <si>
    <t>ちりめん類</t>
  </si>
  <si>
    <t>X</t>
  </si>
  <si>
    <t>その他の後練(後染)</t>
  </si>
  <si>
    <t>ビスコーススフ織物</t>
  </si>
  <si>
    <t>アセテート織物</t>
  </si>
  <si>
    <t>合成繊維織物合計</t>
  </si>
  <si>
    <t>長繊維</t>
  </si>
  <si>
    <t>ﾎﾟﾘｴｽﾃﾙ 長繊維 計</t>
  </si>
  <si>
    <t>ジョーゼット</t>
  </si>
  <si>
    <t>加工糸織物</t>
  </si>
  <si>
    <t>ﾎﾟﾘｴｽﾃﾙ 短繊維</t>
  </si>
  <si>
    <t>その他（長繊維）</t>
  </si>
  <si>
    <t>注1　　平成１４年より、「ビスコース人絹織物」に「キュプラ織物」を併せて「人絹織物」としてまとめた。</t>
  </si>
  <si>
    <t>注2　　平成１７年より、絹織物小幅の内訳の「先練（先染）」は「ちりめん類」に含めた。</t>
  </si>
  <si>
    <t>82 鉱工業</t>
  </si>
  <si>
    <t>鉱工業 83</t>
  </si>
  <si>
    <t>５２　　製　　品　　別　　工　　業　　生　　産　　動　　態</t>
  </si>
  <si>
    <t>（１）　織　　　　　　　　　　　　　　　　　　物</t>
  </si>
  <si>
    <t>１７年</t>
  </si>
  <si>
    <t>１８年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</si>
  <si>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</si>
  <si>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</si>
  <si>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</si>
  <si>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</si>
  <si>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</si>
  <si>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</si>
  <si>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</si>
  <si>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</si>
  <si>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</si>
  <si>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</si>
  <si>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</si>
  <si>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</si>
  <si>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</si>
  <si>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>織物総計</t>
  </si>
  <si>
    <t>綿織物</t>
  </si>
  <si>
    <t>絹織物</t>
  </si>
  <si>
    <t>絹紡織物</t>
  </si>
  <si>
    <t>人絹織物</t>
  </si>
  <si>
    <t>X</t>
  </si>
  <si>
    <t>ナイロン計</t>
  </si>
  <si>
    <t>タフタ</t>
  </si>
  <si>
    <t>その他</t>
  </si>
  <si>
    <t>タフタ</t>
  </si>
  <si>
    <t>デシン</t>
  </si>
  <si>
    <t>ポンジー</t>
  </si>
  <si>
    <t>その他</t>
  </si>
  <si>
    <t>X</t>
  </si>
  <si>
    <t>アクリル</t>
  </si>
  <si>
    <t>84 鉱工業</t>
  </si>
  <si>
    <t>鉱工業 85</t>
  </si>
  <si>
    <t>単位</t>
  </si>
  <si>
    <t>１８年</t>
  </si>
  <si>
    <t>ニット生地</t>
  </si>
  <si>
    <t>たて編･横編</t>
  </si>
  <si>
    <t>丸    編</t>
  </si>
  <si>
    <t>縫製品織物製（外衣）</t>
  </si>
  <si>
    <t>レース生地</t>
  </si>
  <si>
    <t>（㎡）</t>
  </si>
  <si>
    <t>金属工作機械</t>
  </si>
  <si>
    <t>金属加工機械</t>
  </si>
  <si>
    <t>その他繊維機械</t>
  </si>
  <si>
    <t>プラスチック製品</t>
  </si>
  <si>
    <t>セメント製品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</si>
  <si>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</si>
  <si>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</si>
  <si>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r>
      <t xml:space="preserve"> </t>
    </r>
    <r>
      <rPr>
        <sz val="12"/>
        <rFont val="ＭＳ 明朝"/>
        <family val="1"/>
      </rPr>
      <t xml:space="preserve">    年次及び</t>
    </r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</si>
  <si>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</si>
  <si>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</si>
  <si>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</si>
  <si>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</si>
  <si>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</si>
  <si>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</si>
  <si>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</si>
  <si>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</si>
  <si>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</si>
  <si>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</si>
  <si>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</si>
  <si>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</si>
  <si>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</si>
  <si>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>月次</t>
  </si>
  <si>
    <t xml:space="preserve"> 製品別</t>
  </si>
  <si>
    <t>（kg）</t>
  </si>
  <si>
    <t>染色</t>
  </si>
  <si>
    <t>（千㎡）</t>
  </si>
  <si>
    <t>（点）</t>
  </si>
  <si>
    <t>漁網</t>
  </si>
  <si>
    <t>（kg）</t>
  </si>
  <si>
    <t>細幅織物</t>
  </si>
  <si>
    <t>組みひも</t>
  </si>
  <si>
    <t>編・ボビン</t>
  </si>
  <si>
    <t>ｘ</t>
  </si>
  <si>
    <t>刺しゅう</t>
  </si>
  <si>
    <t>陶磁器</t>
  </si>
  <si>
    <t>金属機械</t>
  </si>
  <si>
    <t>（台）</t>
  </si>
  <si>
    <t>繊維機械</t>
  </si>
  <si>
    <t>織機</t>
  </si>
  <si>
    <t>チェ－ン</t>
  </si>
  <si>
    <t>（kg）</t>
  </si>
  <si>
    <t>銑鉄鋳物</t>
  </si>
  <si>
    <t>（ｔ）</t>
  </si>
  <si>
    <t>86 鉱工業</t>
  </si>
  <si>
    <t>鉱工業 87</t>
  </si>
  <si>
    <t>５３　　製　　　　　　　　　　　造　　　　　　　　　　　業</t>
  </si>
  <si>
    <t>（４人以上の事業所）</t>
  </si>
  <si>
    <t>事　　　業　　　所　　　数</t>
  </si>
  <si>
    <t>従　　　業　　　者　　　数</t>
  </si>
  <si>
    <t>製  造  品  出  荷  額  等</t>
  </si>
  <si>
    <t>付　　　加　　　価　　　値　　　額</t>
  </si>
  <si>
    <t>平成１７年</t>
  </si>
  <si>
    <t>構成比</t>
  </si>
  <si>
    <t>対前年比</t>
  </si>
  <si>
    <t>％</t>
  </si>
  <si>
    <t>人</t>
  </si>
  <si>
    <t>万円</t>
  </si>
  <si>
    <t>食　　　料　　　品</t>
  </si>
  <si>
    <t>飲料･たばこ･飼料</t>
  </si>
  <si>
    <t>繊　 維 　工　 業</t>
  </si>
  <si>
    <t>衣            服</t>
  </si>
  <si>
    <t>木 材 ・ 木 製 品</t>
  </si>
  <si>
    <t>家 具 ・ 装 備 品</t>
  </si>
  <si>
    <t>パ  ル  プ ・ 紙</t>
  </si>
  <si>
    <t>化   学   工   業</t>
  </si>
  <si>
    <t>石  油 ・ 石  炭</t>
  </si>
  <si>
    <t>ｘ</t>
  </si>
  <si>
    <t>ゴ  ム  製  品</t>
  </si>
  <si>
    <t>皮革</t>
  </si>
  <si>
    <t>窯  業 ・ 土  石</t>
  </si>
  <si>
    <t>鉄     鋼     業</t>
  </si>
  <si>
    <t>非  鉄  金  属</t>
  </si>
  <si>
    <t>金  属  製  品</t>
  </si>
  <si>
    <t>一  般  機  械</t>
  </si>
  <si>
    <t>電  気  機  械</t>
  </si>
  <si>
    <t>情報通信</t>
  </si>
  <si>
    <t>電子部品</t>
  </si>
  <si>
    <t>注　生産額＝製造品出荷額等＋（製造品年末在庫額－製造品年初在庫額）＋（半製品及び仕掛品年末在庫額－半製品及び仕掛品年初在庫額）　ただし従業者２９人以下については生産額＝製造品出荷額等である。</t>
  </si>
  <si>
    <t>資料　石川県統計情報室「石川県の工業」</t>
  </si>
  <si>
    <t>（４人以上の事業所）</t>
  </si>
  <si>
    <t>生　　　  産　　  　額</t>
  </si>
  <si>
    <t>４人～　　９人</t>
  </si>
  <si>
    <t>１０人～　１９人</t>
  </si>
  <si>
    <t>２０人～　２９人</t>
  </si>
  <si>
    <t>３０人　以　　上</t>
  </si>
  <si>
    <t>注　生産額＝製造品出荷額等＋（製造品年末在庫額－製造品年初在庫額）＋（半製品及び仕掛品年末在庫額－半製品及び仕掛品年初在庫額）　ただし従業者２９人以下については生産額＝製造品出荷額等である。</t>
  </si>
  <si>
    <t>（１）　産 業 別 事 業 所 数、従 業 者 数、製 造 品 出 荷 額 等、生 産 額、付 加 価 値 額（各年12月31日現在）</t>
  </si>
  <si>
    <t>産　  業 　 別</t>
  </si>
  <si>
    <t>合　　　　　　計</t>
  </si>
  <si>
    <t>印  刷</t>
  </si>
  <si>
    <t>―</t>
  </si>
  <si>
    <t>ｘ</t>
  </si>
  <si>
    <t>ｘ</t>
  </si>
  <si>
    <t>その他製品</t>
  </si>
  <si>
    <t>５３　　製　　　　　　　　造　　　　　　　　業（つ づ き）</t>
  </si>
  <si>
    <t>（２）　規模別事業所数、従業者数、製造品出荷額等、生産額、付加価値額（各年12月31日現在）</t>
  </si>
  <si>
    <t>規　　模　　別</t>
  </si>
  <si>
    <t>生　　　  産　　  　額</t>
  </si>
  <si>
    <t>合　　　　　計</t>
  </si>
  <si>
    <t>　３０人～　４９人</t>
  </si>
  <si>
    <t>　５０人～　９９人</t>
  </si>
  <si>
    <t>　１００人～１９９人</t>
  </si>
  <si>
    <t>　２００人～２９９人</t>
  </si>
  <si>
    <t>　３００人　以　　上</t>
  </si>
  <si>
    <t>88 鉱工業</t>
  </si>
  <si>
    <t>鉱工業 89</t>
  </si>
  <si>
    <t>５３　　製　　　　　　　　造　　　　　　　　業（つづき）</t>
  </si>
  <si>
    <t>産　　　　業　　　　別</t>
  </si>
  <si>
    <t>従　業　者　　　
規　模　別</t>
  </si>
  <si>
    <t>事業所数</t>
  </si>
  <si>
    <t>従　　　　業　　　　者　　　　数　（人）</t>
  </si>
  <si>
    <t>現金給与
総　　額
（万 円）</t>
  </si>
  <si>
    <t>原 材 料
使用額等
（万 円）</t>
  </si>
  <si>
    <t>製　　造　　品　　出　　荷　　額　　等（万円）</t>
  </si>
  <si>
    <t>合　　計</t>
  </si>
  <si>
    <t>常　用　労　働　者</t>
  </si>
  <si>
    <t>家　族　従　業　者</t>
  </si>
  <si>
    <t>計</t>
  </si>
  <si>
    <t>製 造 品    
出 荷 額</t>
  </si>
  <si>
    <t>加 工 賃　　　
収 入 額</t>
  </si>
  <si>
    <t>修 理 料　　　
収 入 額</t>
  </si>
  <si>
    <t>くず、廃物、
その他</t>
  </si>
  <si>
    <t>男</t>
  </si>
  <si>
    <t>女</t>
  </si>
  <si>
    <t>１０人～１９人</t>
  </si>
  <si>
    <t>２０人～２９人</t>
  </si>
  <si>
    <t>パルプ・紙</t>
  </si>
  <si>
    <r>
      <t>（３）　産業別従業者規模別事業所数、従業者数、現金給与総額、原材料使用額等及び製造品出荷額等（平成</t>
    </r>
    <r>
      <rPr>
        <sz val="12"/>
        <rFont val="ＭＳ 明朝"/>
        <family val="1"/>
      </rPr>
      <t>１８年１２月３１日現在）</t>
    </r>
  </si>
  <si>
    <t>総合計</t>
  </si>
  <si>
    <t>合　　　　　　　計</t>
  </si>
  <si>
    <t>　４人～　９人</t>
  </si>
  <si>
    <t>３０人　以　上</t>
  </si>
  <si>
    <t>計</t>
  </si>
  <si>
    <t>食料品</t>
  </si>
  <si>
    <t>繊維工業</t>
  </si>
  <si>
    <t>衣　　　　　　　　服</t>
  </si>
  <si>
    <t>木材・木製品</t>
  </si>
  <si>
    <t>家具・装備品</t>
  </si>
  <si>
    <t>　４人～　９人</t>
  </si>
  <si>
    <t>３０人　以　上</t>
  </si>
  <si>
    <t>90 鉱工業</t>
  </si>
  <si>
    <t>鉱工業 91</t>
  </si>
  <si>
    <t>現金給与
総　  額
（万円）</t>
  </si>
  <si>
    <t>原 材 料
使用額等
（万円）</t>
  </si>
  <si>
    <t>Ｘ</t>
  </si>
  <si>
    <t>石油・石炭</t>
  </si>
  <si>
    <r>
      <t>（３）　産業別従業者規模別事業所数、従業者数、現金給与総額、原材料使用額等及び製造品出荷額等（平成</t>
    </r>
    <r>
      <rPr>
        <sz val="12"/>
        <rFont val="ＭＳ 明朝"/>
        <family val="1"/>
      </rPr>
      <t>１８年１２月３１日現在）（つづき）</t>
    </r>
  </si>
  <si>
    <t>印刷</t>
  </si>
  <si>
    <t>化学工業</t>
  </si>
  <si>
    <t>　４人～　９人</t>
  </si>
  <si>
    <t>３０人　以　上</t>
  </si>
  <si>
    <t>プラスチック製品</t>
  </si>
  <si>
    <t>ゴム製品</t>
  </si>
  <si>
    <t>　４人～　９人</t>
  </si>
  <si>
    <t>３０人　以　上</t>
  </si>
  <si>
    <t>窯業・土石</t>
  </si>
  <si>
    <t>鉄鋼業</t>
  </si>
  <si>
    <t>92 鉱工業</t>
  </si>
  <si>
    <t>鉱工業 93</t>
  </si>
  <si>
    <t>産　　　業　　　別</t>
  </si>
  <si>
    <t>現金給与
総　 額
（万円）</t>
  </si>
  <si>
    <t>原 材 料
使用額等
（万円）</t>
  </si>
  <si>
    <t>　４人～　９人</t>
  </si>
  <si>
    <t>３０人　以　上</t>
  </si>
  <si>
    <t>非鉄金属</t>
  </si>
  <si>
    <t>金属製品</t>
  </si>
  <si>
    <t>一般機械</t>
  </si>
  <si>
    <t>電気機械</t>
  </si>
  <si>
    <t>その他製品</t>
  </si>
  <si>
    <t>94 鉱工業</t>
  </si>
  <si>
    <t>鉱工業 95</t>
  </si>
  <si>
    <t>従　　　　　　業　　　　　　者　　　　　　数　（人）</t>
  </si>
  <si>
    <t>現金給与
総　　額
（万円）</t>
  </si>
  <si>
    <t>製　造　品　出　荷　額　等　（万円）</t>
  </si>
  <si>
    <t>常　　用　　労　　働　　者</t>
  </si>
  <si>
    <t>家　　族　　従　　業　　者</t>
  </si>
  <si>
    <t>製 造 品
出 荷 額</t>
  </si>
  <si>
    <t>加 工 賃
収 入 額</t>
  </si>
  <si>
    <t>修 理 料
収 入 額</t>
  </si>
  <si>
    <t>くず、廃物、
そ   の   他</t>
  </si>
  <si>
    <t>総　　　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</si>
  <si>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</si>
  <si>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</si>
  <si>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</si>
  <si>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</si>
  <si>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</si>
  <si>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</si>
  <si>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</si>
  <si>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</si>
  <si>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</si>
  <si>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</si>
  <si>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</si>
  <si>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</si>
  <si>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</si>
  <si>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</si>
  <si>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</si>
  <si>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</si>
  <si>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</si>
  <si>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</si>
  <si>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</si>
  <si>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</si>
  <si>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</si>
  <si>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</si>
  <si>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</si>
  <si>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</si>
  <si>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r>
      <t>（４）　市町別事業所数、従業者数、現金給与総額、原材料使用額等及び製造品出荷額等（平成</t>
    </r>
    <r>
      <rPr>
        <sz val="12"/>
        <rFont val="ＭＳ 明朝"/>
        <family val="1"/>
      </rPr>
      <t>１８年１２月３１日現在）</t>
    </r>
  </si>
  <si>
    <t>市 町 別</t>
  </si>
  <si>
    <t>事 業 所 数</t>
  </si>
  <si>
    <t>かほく市</t>
  </si>
  <si>
    <t>96 鉱工業</t>
  </si>
  <si>
    <t>鉱工業 97</t>
  </si>
  <si>
    <t>５３　　製　　　　　　造　　　　　　業（つづき）</t>
  </si>
  <si>
    <t>（５）　産　業　別　従　業　者　規　模　別　在　庫　率（従業者３０人以上の事業所）（各年12月31日現在）</t>
  </si>
  <si>
    <t>（単位：万円）</t>
  </si>
  <si>
    <t>産   　業　    別　　　　　　　　従 業 者 規 模 別</t>
  </si>
  <si>
    <t>製　造　品　出　荷　額（Ａ）</t>
  </si>
  <si>
    <t>製　造　品　在　庫　額　（Ｂ）・在　庫　率（Ｂ）／（Ａ）</t>
  </si>
  <si>
    <t>在庫率(％)</t>
  </si>
  <si>
    <t>１６年</t>
  </si>
  <si>
    <t>　３０人　～　４９人</t>
  </si>
  <si>
    <t>　５０人　～　９９人</t>
  </si>
  <si>
    <r>
      <t xml:space="preserve"> １００人</t>
    </r>
    <r>
      <rPr>
        <sz val="12"/>
        <rFont val="ＭＳ 明朝"/>
        <family val="1"/>
      </rPr>
      <t xml:space="preserve"> ～ １９９人</t>
    </r>
  </si>
  <si>
    <r>
      <t xml:space="preserve"> </t>
    </r>
    <r>
      <rPr>
        <sz val="12"/>
        <rFont val="ＭＳ 明朝"/>
        <family val="1"/>
      </rPr>
      <t>２００人 ～ ２９９人</t>
    </r>
  </si>
  <si>
    <t>３００ 人    以  上</t>
  </si>
  <si>
    <t>98 鉱工業</t>
  </si>
  <si>
    <t>鉱工業 99</t>
  </si>
  <si>
    <t>水　　源　　別（淡水）　　（m3／日）</t>
  </si>
  <si>
    <t>公共水道</t>
  </si>
  <si>
    <t>井 戸 水</t>
  </si>
  <si>
    <t>そ の 他</t>
  </si>
  <si>
    <t>回 収 水</t>
  </si>
  <si>
    <t>ボイラー用</t>
  </si>
  <si>
    <t>原 料 用</t>
  </si>
  <si>
    <t>従業者数（人）</t>
  </si>
  <si>
    <t>製造品出荷額等（万円）</t>
  </si>
  <si>
    <t>事　　業　　　　所　　数</t>
  </si>
  <si>
    <t>用　　　　　途　　　　　別　（淡水）　　（m3／日）</t>
  </si>
  <si>
    <r>
      <t xml:space="preserve">製品処理・ </t>
    </r>
    <r>
      <rPr>
        <sz val="12"/>
        <rFont val="ＭＳ 明朝"/>
        <family val="1"/>
      </rPr>
      <t xml:space="preserve">    洗じょう用</t>
    </r>
  </si>
  <si>
    <t>５３　　製　　　　　　造　　　　　　業（つづき）</t>
  </si>
  <si>
    <t xml:space="preserve">（６）　産業別事業所数、従業者数、製造品出荷額等、事業所敷地面積、建築面積、延建築面積 </t>
  </si>
  <si>
    <r>
      <t>（７）　産</t>
    </r>
    <r>
      <rPr>
        <sz val="12"/>
        <rFont val="ＭＳ 明朝"/>
        <family val="1"/>
      </rPr>
      <t xml:space="preserve"> 業 別 事 業 所 数、水 源 別 及 び 用 途 別 工 業 用 水 量</t>
    </r>
  </si>
  <si>
    <r>
      <t>（従業者３０人以上の事業所）（平成</t>
    </r>
    <r>
      <rPr>
        <sz val="12"/>
        <rFont val="ＭＳ 明朝"/>
        <family val="1"/>
      </rPr>
      <t>18年12月31日現在）</t>
    </r>
  </si>
  <si>
    <t>産　　　　業　　　　別</t>
  </si>
  <si>
    <t>事業所数</t>
  </si>
  <si>
    <t>産　　　　業　　　　別</t>
  </si>
  <si>
    <t>合　　　　　　　　計</t>
  </si>
  <si>
    <t>印  刷</t>
  </si>
  <si>
    <t>産　　　　業　　　　別</t>
  </si>
  <si>
    <t>敷地面積（㎡）</t>
  </si>
  <si>
    <t>建築面積（㎡）</t>
  </si>
  <si>
    <t>延建築面積（㎡）</t>
  </si>
  <si>
    <r>
      <t>冷 却 ・　　　温</t>
    </r>
    <r>
      <rPr>
        <sz val="12"/>
        <rFont val="ＭＳ 明朝"/>
        <family val="1"/>
      </rPr>
      <t xml:space="preserve"> 調 用</t>
    </r>
  </si>
  <si>
    <t>合　　　　　　　　計</t>
  </si>
  <si>
    <t>印  刷</t>
  </si>
  <si>
    <t>８　　　鉱　　　　　　　　　　工　　　　　　　　　　業</t>
  </si>
  <si>
    <r>
      <t>平成 １４</t>
    </r>
    <r>
      <rPr>
        <sz val="12"/>
        <rFont val="ＭＳ 明朝"/>
        <family val="1"/>
      </rPr>
      <t xml:space="preserve"> 年 平均</t>
    </r>
  </si>
  <si>
    <t>　　　１５</t>
  </si>
  <si>
    <t>　　　１６</t>
  </si>
  <si>
    <t>　　　１７</t>
  </si>
  <si>
    <t>　　 １８</t>
  </si>
  <si>
    <t>平成１６年１月</t>
  </si>
  <si>
    <t xml:space="preserve">      　２</t>
  </si>
  <si>
    <t xml:space="preserve">      　３</t>
  </si>
  <si>
    <t xml:space="preserve">      　４</t>
  </si>
  <si>
    <t xml:space="preserve">      　５</t>
  </si>
  <si>
    <t xml:space="preserve">      　６</t>
  </si>
  <si>
    <t xml:space="preserve">      　７</t>
  </si>
  <si>
    <t xml:space="preserve">      　８</t>
  </si>
  <si>
    <t xml:space="preserve">      　９</t>
  </si>
  <si>
    <t xml:space="preserve">       10</t>
  </si>
  <si>
    <t xml:space="preserve">       11</t>
  </si>
  <si>
    <t xml:space="preserve">       12</t>
  </si>
  <si>
    <t>平成１７年１月</t>
  </si>
  <si>
    <t>平成１８年１月</t>
  </si>
  <si>
    <t>　</t>
  </si>
  <si>
    <t>　</t>
  </si>
  <si>
    <t>　　</t>
  </si>
  <si>
    <t>ｘ</t>
  </si>
  <si>
    <t>―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</si>
</sst>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_ * #,##0\ ;_ * &quot;▲&quot;#,##0\ ;_ * &quot;―&quot;\ ;_ @\ "/>
    <numFmt numFmtId="215" formatCode="#,##0;[Red]#,##0"/>
    <numFmt numFmtId="216" formatCode="0;[Red]0"/>
    <numFmt numFmtId="217" formatCode="#,##0.0_ "/>
    <numFmt numFmtId="218" formatCode="#,##0.0"/>
    <numFmt numFmtId="219" formatCode="&quot;─&quot;"/>
    <numFmt numFmtId="220" formatCode="&quot;Ｘ&quot;;&quot;Ｘ&quot;;&quot;Ｘ&quot;;&quot;Ｘ&quot;"/>
    <numFmt numFmtId="221" formatCode="#,###,###,###;&quot;▲&quot;#,###,###,###;&quot;―&quot;"/>
    <numFmt numFmtId="222" formatCode="0.0;&quot;△ &quot;0.0"/>
    <numFmt numFmtId="223" formatCode="#,##0.0;&quot;△ &quot;#,##0.0"/>
    <numFmt numFmtId="224" formatCode="&quot;¥&quot;#,##0.0;&quot;¥&quot;\-#,##0.0"/>
    <numFmt numFmtId="225" formatCode="#,##0.0_ ;[Red]\-#,##0.0\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.000;[Red]\-#,##0.000"/>
    <numFmt numFmtId="231" formatCode="#,##0.0000;[Red]\-#,##0.0000"/>
    <numFmt numFmtId="232" formatCode="#,##0.00000;[Red]\-#,##0.00000"/>
    <numFmt numFmtId="233" formatCode="0.00;&quot;△ &quot;0.00"/>
    <numFmt numFmtId="234" formatCode="0.000;&quot;△ &quot;0.000"/>
    <numFmt numFmtId="235" formatCode="0.0000;&quot;△ &quot;0.0000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4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3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207" fontId="0" fillId="0" borderId="0" xfId="42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1" fontId="1" fillId="0" borderId="0" xfId="0" applyNumberFormat="1" applyFont="1" applyFill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 quotePrefix="1">
      <alignment horizontal="center" vertical="center"/>
      <protection/>
    </xf>
    <xf numFmtId="207" fontId="0" fillId="0" borderId="12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13" xfId="42" applyNumberFormat="1" applyFont="1" applyFill="1" applyBorder="1" applyAlignment="1" applyProtection="1">
      <alignment vertical="center"/>
      <protection/>
    </xf>
    <xf numFmtId="207" fontId="0" fillId="0" borderId="14" xfId="42" applyNumberFormat="1" applyFont="1" applyFill="1" applyBorder="1" applyAlignment="1" applyProtection="1">
      <alignment vertical="center"/>
      <protection/>
    </xf>
    <xf numFmtId="207" fontId="0" fillId="0" borderId="15" xfId="42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/>
    </xf>
    <xf numFmtId="0" fontId="0" fillId="0" borderId="10" xfId="49" applyNumberFormat="1" applyFont="1" applyBorder="1" applyAlignment="1" applyProtection="1">
      <alignment horizontal="center" vertical="center"/>
      <protection/>
    </xf>
    <xf numFmtId="203" fontId="0" fillId="0" borderId="10" xfId="49" applyNumberFormat="1" applyFont="1" applyBorder="1" applyAlignment="1" applyProtection="1" quotePrefix="1">
      <alignment horizontal="center" vertical="center"/>
      <protection/>
    </xf>
    <xf numFmtId="203" fontId="0" fillId="0" borderId="11" xfId="49" applyNumberFormat="1" applyFont="1" applyBorder="1" applyAlignment="1" applyProtection="1" quotePrefix="1">
      <alignment horizontal="center" vertical="center"/>
      <protection/>
    </xf>
    <xf numFmtId="0" fontId="0" fillId="0" borderId="0" xfId="49" applyNumberFormat="1" applyFont="1" applyBorder="1" applyAlignment="1" applyProtection="1">
      <alignment horizontal="center" vertical="center"/>
      <protection/>
    </xf>
    <xf numFmtId="203" fontId="0" fillId="0" borderId="0" xfId="49" applyNumberFormat="1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Alignment="1">
      <alignment vertical="top"/>
    </xf>
    <xf numFmtId="217" fontId="8" fillId="0" borderId="0" xfId="0" applyNumberFormat="1" applyFont="1" applyFill="1" applyAlignment="1">
      <alignment horizontal="right" vertical="top"/>
    </xf>
    <xf numFmtId="38" fontId="6" fillId="0" borderId="0" xfId="0" applyNumberFormat="1" applyFont="1" applyFill="1" applyAlignment="1">
      <alignment vertical="top"/>
    </xf>
    <xf numFmtId="38" fontId="6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12" fillId="0" borderId="1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222" fontId="12" fillId="0" borderId="0" xfId="0" applyNumberFormat="1" applyFont="1" applyFill="1" applyAlignment="1" applyProtection="1">
      <alignment horizontal="right" vertical="center"/>
      <protection/>
    </xf>
    <xf numFmtId="38" fontId="1" fillId="0" borderId="0" xfId="0" applyNumberFormat="1" applyFont="1" applyFill="1" applyAlignment="1">
      <alignment vertical="center"/>
    </xf>
    <xf numFmtId="38" fontId="14" fillId="0" borderId="0" xfId="0" applyNumberFormat="1" applyFont="1" applyFill="1" applyAlignment="1">
      <alignment vertical="center"/>
    </xf>
    <xf numFmtId="203" fontId="0" fillId="0" borderId="0" xfId="0" applyNumberFormat="1" applyFont="1" applyFill="1" applyBorder="1" applyAlignment="1" applyProtection="1">
      <alignment horizontal="center" vertical="center"/>
      <protection/>
    </xf>
    <xf numFmtId="217" fontId="17" fillId="0" borderId="0" xfId="0" applyNumberFormat="1" applyFont="1" applyBorder="1" applyAlignment="1">
      <alignment horizontal="right"/>
    </xf>
    <xf numFmtId="38" fontId="13" fillId="0" borderId="19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top"/>
    </xf>
    <xf numFmtId="217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Alignment="1" quotePrefix="1">
      <alignment horizontal="right" vertical="center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217" fontId="0" fillId="0" borderId="11" xfId="0" applyNumberFormat="1" applyFont="1" applyFill="1" applyBorder="1" applyAlignment="1" applyProtection="1">
      <alignment horizontal="center" vertical="center"/>
      <protection/>
    </xf>
    <xf numFmtId="217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203" fontId="0" fillId="0" borderId="0" xfId="0" applyNumberFormat="1" applyFont="1" applyFill="1" applyBorder="1" applyAlignment="1" applyProtection="1">
      <alignment horizontal="center"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222" fontId="0" fillId="0" borderId="0" xfId="0" applyNumberFormat="1" applyFont="1" applyFill="1" applyAlignment="1" applyProtection="1">
      <alignment horizontal="right"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217" fontId="0" fillId="0" borderId="19" xfId="0" applyNumberFormat="1" applyFont="1" applyFill="1" applyBorder="1" applyAlignment="1" applyProtection="1">
      <alignment horizontal="right" vertical="center"/>
      <protection/>
    </xf>
    <xf numFmtId="217" fontId="0" fillId="0" borderId="19" xfId="0" applyNumberFormat="1" applyFont="1" applyFill="1" applyBorder="1" applyAlignment="1" applyProtection="1">
      <alignment horizontal="center" vertical="center"/>
      <protection/>
    </xf>
    <xf numFmtId="217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vertical="center"/>
      <protection/>
    </xf>
    <xf numFmtId="38" fontId="0" fillId="0" borderId="23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24" xfId="0" applyNumberFormat="1" applyFont="1" applyFill="1" applyBorder="1" applyAlignment="1">
      <alignment vertical="center"/>
    </xf>
    <xf numFmtId="217" fontId="0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Alignment="1" applyProtection="1">
      <alignment horizontal="right" vertical="center"/>
      <protection/>
    </xf>
    <xf numFmtId="221" fontId="8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221" fontId="0" fillId="0" borderId="0" xfId="0" applyNumberFormat="1" applyFont="1" applyFill="1" applyAlignment="1">
      <alignment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221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horizontal="distributed" vertical="center"/>
      <protection/>
    </xf>
    <xf numFmtId="221" fontId="0" fillId="0" borderId="19" xfId="0" applyNumberFormat="1" applyFont="1" applyFill="1" applyBorder="1" applyAlignment="1" applyProtection="1">
      <alignment horizontal="center" vertical="center"/>
      <protection/>
    </xf>
    <xf numFmtId="221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221" fontId="0" fillId="0" borderId="0" xfId="0" applyNumberFormat="1" applyFont="1" applyFill="1" applyBorder="1" applyAlignment="1" applyProtection="1">
      <alignment horizontal="left" vertical="center"/>
      <protection/>
    </xf>
    <xf numFmtId="221" fontId="0" fillId="0" borderId="0" xfId="0" applyNumberFormat="1" applyFont="1" applyFill="1" applyAlignment="1">
      <alignment vertical="center"/>
    </xf>
    <xf numFmtId="221" fontId="0" fillId="0" borderId="0" xfId="0" applyNumberFormat="1" applyFont="1" applyFill="1" applyAlignment="1" quotePrefix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vertical="center"/>
      <protection/>
    </xf>
    <xf numFmtId="221" fontId="0" fillId="0" borderId="0" xfId="0" applyNumberFormat="1" applyFont="1" applyFill="1" applyBorder="1" applyAlignment="1">
      <alignment vertical="center"/>
    </xf>
    <xf numFmtId="22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7" fontId="12" fillId="0" borderId="26" xfId="0" applyNumberFormat="1" applyFont="1" applyFill="1" applyBorder="1" applyAlignment="1" applyProtection="1">
      <alignment/>
      <protection/>
    </xf>
    <xf numFmtId="37" fontId="12" fillId="0" borderId="27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Alignment="1">
      <alignment vertical="center"/>
    </xf>
    <xf numFmtId="37" fontId="12" fillId="0" borderId="12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37" fontId="12" fillId="0" borderId="12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6" fillId="0" borderId="19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horizontal="right"/>
      <protection/>
    </xf>
    <xf numFmtId="37" fontId="0" fillId="0" borderId="15" xfId="0" applyNumberFormat="1" applyFont="1" applyFill="1" applyBorder="1" applyAlignment="1" applyProtection="1">
      <alignment horizontal="right"/>
      <protection/>
    </xf>
    <xf numFmtId="37" fontId="0" fillId="0" borderId="15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37" fontId="12" fillId="0" borderId="26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206" fontId="0" fillId="0" borderId="0" xfId="0" applyNumberFormat="1" applyFont="1" applyFill="1" applyAlignment="1">
      <alignment vertical="center"/>
    </xf>
    <xf numFmtId="20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38" fontId="1" fillId="0" borderId="0" xfId="49" applyFont="1" applyFill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/>
      <protection/>
    </xf>
    <xf numFmtId="37" fontId="14" fillId="0" borderId="12" xfId="0" applyNumberFormat="1" applyFont="1" applyFill="1" applyBorder="1" applyAlignment="1" applyProtection="1">
      <alignment horizontal="right"/>
      <protection/>
    </xf>
    <xf numFmtId="37" fontId="14" fillId="0" borderId="0" xfId="0" applyNumberFormat="1" applyFont="1" applyFill="1" applyBorder="1" applyAlignment="1" applyProtection="1">
      <alignment horizontal="right"/>
      <protection/>
    </xf>
    <xf numFmtId="37" fontId="12" fillId="0" borderId="26" xfId="0" applyNumberFormat="1" applyFont="1" applyFill="1" applyBorder="1" applyAlignment="1" applyProtection="1">
      <alignment horizontal="right"/>
      <protection/>
    </xf>
    <xf numFmtId="37" fontId="12" fillId="0" borderId="27" xfId="0" applyNumberFormat="1" applyFont="1" applyFill="1" applyBorder="1" applyAlignment="1" applyProtection="1">
      <alignment horizontal="right"/>
      <protection/>
    </xf>
    <xf numFmtId="37" fontId="14" fillId="0" borderId="12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38" fontId="0" fillId="0" borderId="0" xfId="49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8" fontId="0" fillId="0" borderId="0" xfId="49" applyFont="1" applyFill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horizontal="right"/>
      <protection/>
    </xf>
    <xf numFmtId="37" fontId="0" fillId="0" borderId="15" xfId="0" applyNumberFormat="1" applyFont="1" applyFill="1" applyBorder="1" applyAlignment="1" applyProtection="1">
      <alignment horizontal="right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19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201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quotePrefix="1">
      <alignment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8" fontId="1" fillId="0" borderId="0" xfId="0" applyNumberFormat="1" applyFont="1" applyFill="1" applyBorder="1" applyAlignment="1" applyProtection="1">
      <alignment vertical="center"/>
      <protection/>
    </xf>
    <xf numFmtId="203" fontId="1" fillId="0" borderId="0" xfId="0" applyNumberFormat="1" applyFont="1" applyFill="1" applyBorder="1" applyAlignment="1" applyProtection="1">
      <alignment vertical="center"/>
      <protection/>
    </xf>
    <xf numFmtId="222" fontId="1" fillId="0" borderId="0" xfId="0" applyNumberFormat="1" applyFont="1" applyFill="1" applyAlignment="1" applyProtection="1">
      <alignment horizontal="right"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222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19" fillId="0" borderId="0" xfId="0" applyNumberFormat="1" applyFont="1" applyFill="1" applyBorder="1" applyAlignment="1" applyProtection="1">
      <alignment vertical="center"/>
      <protection/>
    </xf>
    <xf numFmtId="203" fontId="19" fillId="0" borderId="0" xfId="0" applyNumberFormat="1" applyFont="1" applyFill="1" applyBorder="1" applyAlignment="1" applyProtection="1">
      <alignment vertical="center"/>
      <protection/>
    </xf>
    <xf numFmtId="222" fontId="19" fillId="0" borderId="0" xfId="0" applyNumberFormat="1" applyFont="1" applyFill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15" xfId="0" applyNumberFormat="1" applyFont="1" applyFill="1" applyBorder="1" applyAlignment="1" applyProtection="1">
      <alignment vertical="center"/>
      <protection/>
    </xf>
    <xf numFmtId="221" fontId="0" fillId="0" borderId="0" xfId="0" applyNumberFormat="1" applyFont="1" applyFill="1" applyBorder="1" applyAlignment="1" applyProtection="1">
      <alignment horizontal="right" vertical="center"/>
      <protection/>
    </xf>
    <xf numFmtId="221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221" fontId="0" fillId="0" borderId="0" xfId="0" applyNumberFormat="1" applyFont="1" applyFill="1" applyBorder="1" applyAlignment="1" applyProtection="1">
      <alignment vertical="center"/>
      <protection/>
    </xf>
    <xf numFmtId="211" fontId="0" fillId="0" borderId="0" xfId="0" applyNumberFormat="1" applyFont="1" applyFill="1" applyBorder="1" applyAlignment="1" applyProtection="1">
      <alignment horizontal="right" vertical="center"/>
      <protection/>
    </xf>
    <xf numFmtId="221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221" fontId="0" fillId="0" borderId="15" xfId="0" applyNumberFormat="1" applyFont="1" applyFill="1" applyBorder="1" applyAlignment="1" applyProtection="1">
      <alignment horizontal="right" vertical="center"/>
      <protection/>
    </xf>
    <xf numFmtId="221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204" fontId="12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15" fillId="0" borderId="0" xfId="0" applyFont="1" applyFill="1" applyAlignment="1" applyProtection="1">
      <alignment horizontal="distributed" vertical="center"/>
      <protection/>
    </xf>
    <xf numFmtId="0" fontId="15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32" xfId="0" applyNumberFormat="1" applyFont="1" applyFill="1" applyBorder="1" applyAlignment="1" applyProtection="1">
      <alignment horizontal="center" vertical="center"/>
      <protection/>
    </xf>
    <xf numFmtId="38" fontId="0" fillId="0" borderId="30" xfId="0" applyNumberFormat="1" applyFont="1" applyFill="1" applyBorder="1" applyAlignment="1">
      <alignment horizontal="center" vertical="center"/>
    </xf>
    <xf numFmtId="38" fontId="0" fillId="0" borderId="33" xfId="0" applyNumberFormat="1" applyFont="1" applyFill="1" applyBorder="1" applyAlignment="1">
      <alignment horizontal="center" vertical="center"/>
    </xf>
    <xf numFmtId="38" fontId="0" fillId="0" borderId="30" xfId="0" applyNumberFormat="1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221" fontId="0" fillId="0" borderId="21" xfId="0" applyNumberFormat="1" applyFont="1" applyFill="1" applyBorder="1" applyAlignment="1" applyProtection="1">
      <alignment horizontal="center" vertical="center"/>
      <protection/>
    </xf>
    <xf numFmtId="221" fontId="0" fillId="0" borderId="22" xfId="0" applyNumberFormat="1" applyFont="1" applyFill="1" applyBorder="1" applyAlignment="1">
      <alignment horizontal="center" vertical="center"/>
    </xf>
    <xf numFmtId="221" fontId="0" fillId="0" borderId="21" xfId="0" applyNumberFormat="1" applyFont="1" applyFill="1" applyBorder="1" applyAlignment="1" applyProtection="1">
      <alignment horizontal="center" vertical="center" wrapText="1"/>
      <protection/>
    </xf>
    <xf numFmtId="221" fontId="0" fillId="0" borderId="22" xfId="0" applyNumberFormat="1" applyFont="1" applyFill="1" applyBorder="1" applyAlignment="1">
      <alignment horizontal="center" vertical="center" wrapText="1"/>
    </xf>
    <xf numFmtId="221" fontId="0" fillId="0" borderId="32" xfId="0" applyNumberFormat="1" applyFont="1" applyFill="1" applyBorder="1" applyAlignment="1" applyProtection="1">
      <alignment horizontal="center" vertical="center"/>
      <protection/>
    </xf>
    <xf numFmtId="221" fontId="0" fillId="0" borderId="30" xfId="0" applyNumberFormat="1" applyFont="1" applyFill="1" applyBorder="1" applyAlignment="1" applyProtection="1">
      <alignment horizontal="center" vertical="center"/>
      <protection/>
    </xf>
    <xf numFmtId="221" fontId="8" fillId="0" borderId="26" xfId="0" applyNumberFormat="1" applyFont="1" applyFill="1" applyBorder="1" applyAlignment="1" applyProtection="1">
      <alignment horizontal="center" vertical="center" wrapText="1"/>
      <protection/>
    </xf>
    <xf numFmtId="221" fontId="8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center" vertical="center" wrapText="1"/>
      <protection/>
    </xf>
    <xf numFmtId="38" fontId="0" fillId="0" borderId="22" xfId="49" applyFont="1" applyFill="1" applyBorder="1" applyAlignment="1" applyProtection="1">
      <alignment horizontal="center" vertical="center" wrapText="1"/>
      <protection/>
    </xf>
    <xf numFmtId="38" fontId="0" fillId="0" borderId="26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38" fontId="0" fillId="0" borderId="21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>
      <alignment horizontal="distributed" vertical="center" wrapText="1"/>
    </xf>
    <xf numFmtId="38" fontId="0" fillId="0" borderId="21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27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13" xfId="4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border>
        <left style="thin"/>
        <right>
          <color indexed="63"/>
        </right>
        <top style="thin"/>
        <bottom style="thin"/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5</xdr:col>
      <xdr:colOff>1200150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7150" y="981075"/>
          <a:ext cx="2381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30</xdr:row>
      <xdr:rowOff>161925</xdr:rowOff>
    </xdr:from>
    <xdr:to>
      <xdr:col>4</xdr:col>
      <xdr:colOff>161925</xdr:colOff>
      <xdr:row>31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57275" y="7572375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152400</xdr:rowOff>
    </xdr:from>
    <xdr:to>
      <xdr:col>4</xdr:col>
      <xdr:colOff>133350</xdr:colOff>
      <xdr:row>39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28700" y="8629650"/>
          <a:ext cx="952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190500</xdr:rowOff>
    </xdr:from>
    <xdr:to>
      <xdr:col>3</xdr:col>
      <xdr:colOff>152400</xdr:colOff>
      <xdr:row>13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809625" y="2895600"/>
          <a:ext cx="857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161925</xdr:rowOff>
    </xdr:from>
    <xdr:to>
      <xdr:col>3</xdr:col>
      <xdr:colOff>161925</xdr:colOff>
      <xdr:row>15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809625" y="3609975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1285875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08"/>
  <sheetViews>
    <sheetView zoomScale="75" zoomScaleNormal="75" zoomScalePageLayoutView="0" workbookViewId="0" topLeftCell="A1">
      <pane xSplit="1" ySplit="9" topLeftCell="O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U1" sqref="U1"/>
    </sheetView>
  </sheetViews>
  <sheetFormatPr defaultColWidth="10.59765625" defaultRowHeight="15"/>
  <cols>
    <col min="1" max="1" width="19.3984375" style="4" customWidth="1"/>
    <col min="2" max="11" width="10.09765625" style="4" customWidth="1"/>
    <col min="12" max="12" width="11.8984375" style="4" customWidth="1"/>
    <col min="13" max="13" width="10.09765625" style="4" customWidth="1"/>
    <col min="14" max="14" width="13.19921875" style="4" customWidth="1"/>
    <col min="15" max="15" width="11.69921875" style="4" customWidth="1"/>
    <col min="16" max="16" width="10.09765625" style="4" customWidth="1"/>
    <col min="17" max="17" width="11.69921875" style="4" customWidth="1"/>
    <col min="18" max="18" width="11.8984375" style="4" customWidth="1"/>
    <col min="19" max="20" width="10.09765625" style="4" customWidth="1"/>
    <col min="21" max="21" width="2.59765625" style="4" customWidth="1"/>
    <col min="22" max="16384" width="10.59765625" style="4" customWidth="1"/>
  </cols>
  <sheetData>
    <row r="1" spans="1:21" s="29" customFormat="1" ht="19.5" customHeight="1">
      <c r="A1" s="1" t="s">
        <v>23</v>
      </c>
      <c r="C1" s="220"/>
      <c r="U1" s="3" t="s">
        <v>24</v>
      </c>
    </row>
    <row r="2" spans="1:21" s="30" customFormat="1" ht="24.75" customHeight="1">
      <c r="A2" s="283" t="s">
        <v>349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1:21" s="30" customFormat="1" ht="19.5" customHeight="1">
      <c r="A3" s="284" t="s">
        <v>22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1:21" s="30" customFormat="1" ht="18" customHeight="1" thickBot="1">
      <c r="A4" s="5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 t="s">
        <v>0</v>
      </c>
    </row>
    <row r="5" spans="1:21" s="30" customFormat="1" ht="15" customHeight="1">
      <c r="A5" s="285" t="s">
        <v>1</v>
      </c>
      <c r="B5" s="274" t="s">
        <v>25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6" spans="1:21" s="30" customFormat="1" ht="15" customHeight="1">
      <c r="A6" s="286"/>
      <c r="B6" s="275"/>
      <c r="C6" s="288" t="s">
        <v>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  <c r="T6" s="288" t="s">
        <v>3</v>
      </c>
      <c r="U6" s="50"/>
    </row>
    <row r="7" spans="1:21" s="30" customFormat="1" ht="15" customHeight="1">
      <c r="A7" s="286"/>
      <c r="B7" s="275"/>
      <c r="C7" s="289"/>
      <c r="D7" s="222"/>
      <c r="E7" s="280" t="s">
        <v>26</v>
      </c>
      <c r="F7" s="280" t="s">
        <v>27</v>
      </c>
      <c r="G7" s="31"/>
      <c r="H7" s="223"/>
      <c r="I7" s="223"/>
      <c r="J7" s="223"/>
      <c r="K7" s="134"/>
      <c r="L7" s="280" t="s">
        <v>14</v>
      </c>
      <c r="M7" s="224"/>
      <c r="N7" s="280" t="s">
        <v>15</v>
      </c>
      <c r="O7" s="280" t="s">
        <v>16</v>
      </c>
      <c r="P7" s="224"/>
      <c r="Q7" s="280" t="s">
        <v>17</v>
      </c>
      <c r="R7" s="280" t="s">
        <v>18</v>
      </c>
      <c r="S7" s="280" t="s">
        <v>19</v>
      </c>
      <c r="T7" s="291"/>
      <c r="U7" s="277" t="s">
        <v>4</v>
      </c>
    </row>
    <row r="8" spans="1:21" s="30" customFormat="1" ht="15" customHeight="1">
      <c r="A8" s="286"/>
      <c r="B8" s="275"/>
      <c r="C8" s="289"/>
      <c r="D8" s="153" t="s">
        <v>5</v>
      </c>
      <c r="E8" s="281"/>
      <c r="F8" s="281"/>
      <c r="G8" s="224" t="s">
        <v>6</v>
      </c>
      <c r="H8" s="278" t="s">
        <v>7</v>
      </c>
      <c r="I8" s="278" t="s">
        <v>8</v>
      </c>
      <c r="J8" s="278" t="s">
        <v>9</v>
      </c>
      <c r="K8" s="278" t="s">
        <v>10</v>
      </c>
      <c r="L8" s="281"/>
      <c r="M8" s="224" t="s">
        <v>11</v>
      </c>
      <c r="N8" s="281"/>
      <c r="O8" s="281"/>
      <c r="P8" s="224" t="s">
        <v>12</v>
      </c>
      <c r="Q8" s="281"/>
      <c r="R8" s="281"/>
      <c r="S8" s="281"/>
      <c r="T8" s="291"/>
      <c r="U8" s="277"/>
    </row>
    <row r="9" spans="1:21" s="30" customFormat="1" ht="15" customHeight="1">
      <c r="A9" s="287"/>
      <c r="B9" s="276"/>
      <c r="C9" s="290"/>
      <c r="D9" s="225"/>
      <c r="E9" s="282"/>
      <c r="F9" s="282"/>
      <c r="G9" s="134"/>
      <c r="H9" s="279"/>
      <c r="I9" s="279"/>
      <c r="J9" s="279"/>
      <c r="K9" s="279"/>
      <c r="L9" s="282"/>
      <c r="M9" s="134"/>
      <c r="N9" s="282"/>
      <c r="O9" s="282"/>
      <c r="P9" s="134"/>
      <c r="Q9" s="282"/>
      <c r="R9" s="282"/>
      <c r="S9" s="282"/>
      <c r="T9" s="292"/>
      <c r="U9" s="277"/>
    </row>
    <row r="10" spans="1:21" s="30" customFormat="1" ht="15" customHeight="1">
      <c r="A10" s="226" t="s">
        <v>13</v>
      </c>
      <c r="B10" s="227">
        <v>10000</v>
      </c>
      <c r="C10" s="227">
        <v>9997.7</v>
      </c>
      <c r="D10" s="227">
        <v>142.5</v>
      </c>
      <c r="E10" s="227">
        <v>131</v>
      </c>
      <c r="F10" s="227">
        <v>612.1</v>
      </c>
      <c r="G10" s="227">
        <v>4278.7</v>
      </c>
      <c r="H10" s="227">
        <v>2321.5</v>
      </c>
      <c r="I10" s="227">
        <v>1708.8</v>
      </c>
      <c r="J10" s="227">
        <v>233.8</v>
      </c>
      <c r="K10" s="227">
        <v>14.6</v>
      </c>
      <c r="L10" s="227">
        <v>467.8</v>
      </c>
      <c r="M10" s="227">
        <v>774.3</v>
      </c>
      <c r="N10" s="227">
        <v>282.7</v>
      </c>
      <c r="O10" s="227">
        <v>123.7</v>
      </c>
      <c r="P10" s="227">
        <v>1506.4</v>
      </c>
      <c r="Q10" s="227">
        <v>145.6</v>
      </c>
      <c r="R10" s="227">
        <v>1063</v>
      </c>
      <c r="S10" s="227">
        <v>469.9</v>
      </c>
      <c r="T10" s="227">
        <v>2.3</v>
      </c>
      <c r="U10" s="227" t="s">
        <v>4</v>
      </c>
    </row>
    <row r="11" spans="1:21" s="30" customFormat="1" ht="15" customHeight="1">
      <c r="A11" s="228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229"/>
      <c r="N11" s="229"/>
      <c r="O11" s="229"/>
      <c r="P11" s="229"/>
      <c r="Q11" s="229"/>
      <c r="R11" s="229"/>
      <c r="S11" s="229"/>
      <c r="T11" s="229"/>
      <c r="U11" s="229"/>
    </row>
    <row r="12" spans="1:21" s="30" customFormat="1" ht="15" customHeight="1">
      <c r="A12" s="230" t="s">
        <v>350</v>
      </c>
      <c r="B12" s="231">
        <v>97</v>
      </c>
      <c r="C12" s="231">
        <v>97</v>
      </c>
      <c r="D12" s="231">
        <v>97.9</v>
      </c>
      <c r="E12" s="231">
        <v>99</v>
      </c>
      <c r="F12" s="231">
        <v>95.3</v>
      </c>
      <c r="G12" s="231">
        <v>108.3</v>
      </c>
      <c r="H12" s="231">
        <v>93.4</v>
      </c>
      <c r="I12" s="231">
        <v>130</v>
      </c>
      <c r="J12" s="231">
        <v>101</v>
      </c>
      <c r="K12" s="231">
        <v>61.3</v>
      </c>
      <c r="L12" s="231">
        <v>82.6</v>
      </c>
      <c r="M12" s="231">
        <v>85.6</v>
      </c>
      <c r="N12" s="231">
        <v>87</v>
      </c>
      <c r="O12" s="231">
        <v>101</v>
      </c>
      <c r="P12" s="231">
        <v>84</v>
      </c>
      <c r="Q12" s="231">
        <v>93.4</v>
      </c>
      <c r="R12" s="231">
        <v>91.5</v>
      </c>
      <c r="S12" s="231">
        <v>89.5</v>
      </c>
      <c r="T12" s="231">
        <v>52.7</v>
      </c>
      <c r="U12" s="231" t="s">
        <v>4</v>
      </c>
    </row>
    <row r="13" spans="1:21" s="30" customFormat="1" ht="15" customHeight="1">
      <c r="A13" s="232" t="s">
        <v>351</v>
      </c>
      <c r="B13" s="231">
        <v>108.1</v>
      </c>
      <c r="C13" s="231">
        <v>108.1</v>
      </c>
      <c r="D13" s="231">
        <v>87.3</v>
      </c>
      <c r="E13" s="231">
        <v>114.7</v>
      </c>
      <c r="F13" s="231">
        <v>95.6</v>
      </c>
      <c r="G13" s="231">
        <v>135.3</v>
      </c>
      <c r="H13" s="231">
        <v>103.9</v>
      </c>
      <c r="I13" s="231">
        <v>179.7</v>
      </c>
      <c r="J13" s="231">
        <v>126.8</v>
      </c>
      <c r="K13" s="231">
        <v>73.3</v>
      </c>
      <c r="L13" s="231">
        <v>80.7</v>
      </c>
      <c r="M13" s="231">
        <v>92.4</v>
      </c>
      <c r="N13" s="231">
        <v>91</v>
      </c>
      <c r="O13" s="231">
        <v>98.5</v>
      </c>
      <c r="P13" s="231">
        <v>79.7</v>
      </c>
      <c r="Q13" s="231">
        <v>87.4</v>
      </c>
      <c r="R13" s="231">
        <v>88.6</v>
      </c>
      <c r="S13" s="231">
        <v>89.2</v>
      </c>
      <c r="T13" s="231">
        <v>29</v>
      </c>
      <c r="U13" s="231" t="s">
        <v>4</v>
      </c>
    </row>
    <row r="14" spans="1:21" s="30" customFormat="1" ht="15" customHeight="1">
      <c r="A14" s="232" t="s">
        <v>352</v>
      </c>
      <c r="B14" s="231">
        <v>113.6</v>
      </c>
      <c r="C14" s="231">
        <v>113.7</v>
      </c>
      <c r="D14" s="231">
        <v>90.3</v>
      </c>
      <c r="E14" s="231">
        <v>114.4</v>
      </c>
      <c r="F14" s="231">
        <v>98.6</v>
      </c>
      <c r="G14" s="231">
        <v>150.4</v>
      </c>
      <c r="H14" s="231">
        <v>109.2</v>
      </c>
      <c r="I14" s="231">
        <v>202.4</v>
      </c>
      <c r="J14" s="231">
        <v>183.5</v>
      </c>
      <c r="K14" s="231">
        <v>77.1</v>
      </c>
      <c r="L14" s="231">
        <v>75.6</v>
      </c>
      <c r="M14" s="231">
        <v>74.3</v>
      </c>
      <c r="N14" s="231">
        <v>88.7</v>
      </c>
      <c r="O14" s="231">
        <v>100.5</v>
      </c>
      <c r="P14" s="231">
        <v>78.7</v>
      </c>
      <c r="Q14" s="231">
        <v>87.5</v>
      </c>
      <c r="R14" s="231">
        <v>93.4</v>
      </c>
      <c r="S14" s="231">
        <v>93</v>
      </c>
      <c r="T14" s="231">
        <v>24.3</v>
      </c>
      <c r="U14" s="231" t="s">
        <v>4</v>
      </c>
    </row>
    <row r="15" spans="1:21" s="30" customFormat="1" ht="15" customHeight="1">
      <c r="A15" s="232" t="s">
        <v>353</v>
      </c>
      <c r="B15" s="231">
        <v>117.7</v>
      </c>
      <c r="C15" s="231">
        <v>117.7</v>
      </c>
      <c r="D15" s="231">
        <v>94.7</v>
      </c>
      <c r="E15" s="231">
        <v>112.3</v>
      </c>
      <c r="F15" s="231">
        <v>110.4</v>
      </c>
      <c r="G15" s="231">
        <v>161</v>
      </c>
      <c r="H15" s="231">
        <v>117.3</v>
      </c>
      <c r="I15" s="231">
        <v>214.9</v>
      </c>
      <c r="J15" s="231">
        <v>205.9</v>
      </c>
      <c r="K15" s="231">
        <v>78.5</v>
      </c>
      <c r="L15" s="231">
        <v>75.3</v>
      </c>
      <c r="M15" s="231">
        <v>88.2</v>
      </c>
      <c r="N15" s="231">
        <v>89.4</v>
      </c>
      <c r="O15" s="231">
        <v>97.4</v>
      </c>
      <c r="P15" s="231">
        <v>72.3</v>
      </c>
      <c r="Q15" s="231">
        <v>86.8</v>
      </c>
      <c r="R15" s="231">
        <v>82.7</v>
      </c>
      <c r="S15" s="231">
        <v>89.7</v>
      </c>
      <c r="T15" s="231">
        <v>17</v>
      </c>
      <c r="U15" s="231" t="s">
        <v>4</v>
      </c>
    </row>
    <row r="16" spans="1:21" ht="15" customHeight="1">
      <c r="A16" s="19" t="s">
        <v>354</v>
      </c>
      <c r="B16" s="10">
        <v>131.6</v>
      </c>
      <c r="C16" s="10">
        <v>131.7</v>
      </c>
      <c r="D16" s="10">
        <v>105.4</v>
      </c>
      <c r="E16" s="10">
        <v>105.5</v>
      </c>
      <c r="F16" s="10">
        <v>109.1</v>
      </c>
      <c r="G16" s="10">
        <v>191.5</v>
      </c>
      <c r="H16" s="10">
        <v>121.7</v>
      </c>
      <c r="I16" s="10">
        <v>279.1</v>
      </c>
      <c r="J16" s="10">
        <v>252.3</v>
      </c>
      <c r="K16" s="10">
        <v>72.2</v>
      </c>
      <c r="L16" s="10">
        <v>74.4</v>
      </c>
      <c r="M16" s="10">
        <v>113.7</v>
      </c>
      <c r="N16" s="10">
        <v>94.2</v>
      </c>
      <c r="O16" s="10">
        <v>93.8</v>
      </c>
      <c r="P16" s="10">
        <v>72.6</v>
      </c>
      <c r="Q16" s="10">
        <v>88</v>
      </c>
      <c r="R16" s="10">
        <v>71.1</v>
      </c>
      <c r="S16" s="10">
        <v>90.1</v>
      </c>
      <c r="T16" s="10">
        <v>18.5</v>
      </c>
      <c r="U16" s="10"/>
    </row>
    <row r="17" spans="1:21" ht="15" customHeight="1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8"/>
      <c r="O17" s="8"/>
      <c r="P17" s="8"/>
      <c r="Q17" s="8"/>
      <c r="R17" s="8"/>
      <c r="S17" s="8"/>
      <c r="T17" s="8"/>
      <c r="U17" s="8"/>
    </row>
    <row r="18" spans="1:21" ht="15" customHeight="1">
      <c r="A18" s="20" t="s">
        <v>355</v>
      </c>
      <c r="B18" s="2">
        <v>108.5</v>
      </c>
      <c r="C18" s="2">
        <v>108.6</v>
      </c>
      <c r="D18" s="2">
        <v>90.1</v>
      </c>
      <c r="E18" s="2">
        <v>104.4</v>
      </c>
      <c r="F18" s="2">
        <v>97.4</v>
      </c>
      <c r="G18" s="2">
        <v>138.3</v>
      </c>
      <c r="H18" s="2">
        <v>106.8</v>
      </c>
      <c r="I18" s="2">
        <v>177.4</v>
      </c>
      <c r="J18" s="2">
        <v>188.8</v>
      </c>
      <c r="K18" s="2">
        <v>112.8</v>
      </c>
      <c r="L18" s="2">
        <v>82</v>
      </c>
      <c r="M18" s="2">
        <v>69.7</v>
      </c>
      <c r="N18" s="2">
        <v>91.6</v>
      </c>
      <c r="O18" s="2">
        <v>99.6</v>
      </c>
      <c r="P18" s="2">
        <v>79.8</v>
      </c>
      <c r="Q18" s="2">
        <v>85</v>
      </c>
      <c r="R18" s="2">
        <v>91.3</v>
      </c>
      <c r="S18" s="2">
        <v>92.8</v>
      </c>
      <c r="T18" s="2">
        <v>16.7</v>
      </c>
      <c r="U18" s="2" t="s">
        <v>4</v>
      </c>
    </row>
    <row r="19" spans="1:21" ht="15" customHeight="1">
      <c r="A19" s="21" t="s">
        <v>356</v>
      </c>
      <c r="B19" s="2">
        <v>107.6</v>
      </c>
      <c r="C19" s="2">
        <v>107.6</v>
      </c>
      <c r="D19" s="2">
        <v>88.4</v>
      </c>
      <c r="E19" s="2">
        <v>102.1</v>
      </c>
      <c r="F19" s="2">
        <v>101.2</v>
      </c>
      <c r="G19" s="2">
        <v>135.3</v>
      </c>
      <c r="H19" s="2">
        <v>94.1</v>
      </c>
      <c r="I19" s="2">
        <v>179.6</v>
      </c>
      <c r="J19" s="2">
        <v>170.3</v>
      </c>
      <c r="K19" s="2">
        <v>89.9</v>
      </c>
      <c r="L19" s="2">
        <v>71.8</v>
      </c>
      <c r="M19" s="2">
        <v>69</v>
      </c>
      <c r="N19" s="2">
        <v>88.4</v>
      </c>
      <c r="O19" s="2">
        <v>100.2</v>
      </c>
      <c r="P19" s="2">
        <v>80.4</v>
      </c>
      <c r="Q19" s="2">
        <v>88.4</v>
      </c>
      <c r="R19" s="2">
        <v>98.1</v>
      </c>
      <c r="S19" s="2">
        <v>90.9</v>
      </c>
      <c r="T19" s="2">
        <v>15.3</v>
      </c>
      <c r="U19" s="2" t="s">
        <v>4</v>
      </c>
    </row>
    <row r="20" spans="1:21" ht="15" customHeight="1">
      <c r="A20" s="21" t="s">
        <v>357</v>
      </c>
      <c r="B20" s="2">
        <v>110.5</v>
      </c>
      <c r="C20" s="2">
        <v>110.5</v>
      </c>
      <c r="D20" s="2">
        <v>87.1</v>
      </c>
      <c r="E20" s="2">
        <v>109.3</v>
      </c>
      <c r="F20" s="2">
        <v>100.1</v>
      </c>
      <c r="G20" s="2">
        <v>142.5</v>
      </c>
      <c r="H20" s="2">
        <v>111.5</v>
      </c>
      <c r="I20" s="2">
        <v>181.4</v>
      </c>
      <c r="J20" s="2">
        <v>177.4</v>
      </c>
      <c r="K20" s="2">
        <v>72.5</v>
      </c>
      <c r="L20" s="2">
        <v>73.9</v>
      </c>
      <c r="M20" s="2">
        <v>68.4</v>
      </c>
      <c r="N20" s="2">
        <v>91.5</v>
      </c>
      <c r="O20" s="2">
        <v>100.2</v>
      </c>
      <c r="P20" s="2">
        <v>80</v>
      </c>
      <c r="Q20" s="2">
        <v>86.9</v>
      </c>
      <c r="R20" s="2">
        <v>91.2</v>
      </c>
      <c r="S20" s="2">
        <v>93.6</v>
      </c>
      <c r="T20" s="2">
        <v>28.3</v>
      </c>
      <c r="U20" s="2" t="s">
        <v>4</v>
      </c>
    </row>
    <row r="21" spans="1:21" ht="15" customHeight="1">
      <c r="A21" s="21" t="s">
        <v>358</v>
      </c>
      <c r="B21" s="2">
        <v>111.2</v>
      </c>
      <c r="C21" s="2">
        <v>111.3</v>
      </c>
      <c r="D21" s="2">
        <v>93.6</v>
      </c>
      <c r="E21" s="2">
        <v>111.2</v>
      </c>
      <c r="F21" s="2">
        <v>93.3</v>
      </c>
      <c r="G21" s="2">
        <v>147.6</v>
      </c>
      <c r="H21" s="2">
        <v>107.3</v>
      </c>
      <c r="I21" s="2">
        <v>200.2</v>
      </c>
      <c r="J21" s="2">
        <v>189.7</v>
      </c>
      <c r="K21" s="2">
        <v>76</v>
      </c>
      <c r="L21" s="2">
        <v>75.2</v>
      </c>
      <c r="M21" s="2">
        <v>68.1</v>
      </c>
      <c r="N21" s="2">
        <v>95.7</v>
      </c>
      <c r="O21" s="2">
        <v>103</v>
      </c>
      <c r="P21" s="2">
        <v>78.8</v>
      </c>
      <c r="Q21" s="2">
        <v>89.1</v>
      </c>
      <c r="R21" s="2">
        <v>90.1</v>
      </c>
      <c r="S21" s="2">
        <v>92.3</v>
      </c>
      <c r="T21" s="2">
        <v>27.8</v>
      </c>
      <c r="U21" s="2" t="s">
        <v>4</v>
      </c>
    </row>
    <row r="22" spans="1:21" ht="15" customHeight="1">
      <c r="A22" s="21" t="s">
        <v>359</v>
      </c>
      <c r="B22" s="2">
        <v>111.1</v>
      </c>
      <c r="C22" s="2">
        <v>111.2</v>
      </c>
      <c r="D22" s="2">
        <v>81.4</v>
      </c>
      <c r="E22" s="2">
        <v>99.8</v>
      </c>
      <c r="F22" s="2">
        <v>92.6</v>
      </c>
      <c r="G22" s="2">
        <v>151</v>
      </c>
      <c r="H22" s="2">
        <v>108.5</v>
      </c>
      <c r="I22" s="2">
        <v>199.6</v>
      </c>
      <c r="J22" s="2">
        <v>204.8</v>
      </c>
      <c r="K22" s="2">
        <v>61.6</v>
      </c>
      <c r="L22" s="2">
        <v>70.5</v>
      </c>
      <c r="M22" s="2">
        <v>64.1</v>
      </c>
      <c r="N22" s="2">
        <v>90.8</v>
      </c>
      <c r="O22" s="2">
        <v>100.8</v>
      </c>
      <c r="P22" s="2">
        <v>77.8</v>
      </c>
      <c r="Q22" s="2">
        <v>83.2</v>
      </c>
      <c r="R22" s="2">
        <v>87.4</v>
      </c>
      <c r="S22" s="2">
        <v>88.7</v>
      </c>
      <c r="T22" s="2">
        <v>28.9</v>
      </c>
      <c r="U22" s="2" t="s">
        <v>4</v>
      </c>
    </row>
    <row r="23" spans="1:21" ht="15" customHeight="1">
      <c r="A23" s="21" t="s">
        <v>360</v>
      </c>
      <c r="B23" s="2">
        <v>112.8</v>
      </c>
      <c r="C23" s="2">
        <v>112.8</v>
      </c>
      <c r="D23" s="2">
        <v>87</v>
      </c>
      <c r="E23" s="2">
        <v>118.8</v>
      </c>
      <c r="F23" s="2">
        <v>102.5</v>
      </c>
      <c r="G23" s="2">
        <v>149.3</v>
      </c>
      <c r="H23" s="2">
        <v>116.3</v>
      </c>
      <c r="I23" s="2">
        <v>195.9</v>
      </c>
      <c r="J23" s="2">
        <v>204.9</v>
      </c>
      <c r="K23" s="2">
        <v>60.1</v>
      </c>
      <c r="L23" s="2">
        <v>72.3</v>
      </c>
      <c r="M23" s="2">
        <v>78.3</v>
      </c>
      <c r="N23" s="2">
        <v>92.2</v>
      </c>
      <c r="O23" s="2">
        <v>108.7</v>
      </c>
      <c r="P23" s="2">
        <v>79.2</v>
      </c>
      <c r="Q23" s="2">
        <v>83.5</v>
      </c>
      <c r="R23" s="2">
        <v>87.9</v>
      </c>
      <c r="S23" s="2">
        <v>95.8</v>
      </c>
      <c r="T23" s="2">
        <v>26.9</v>
      </c>
      <c r="U23" s="2" t="s">
        <v>4</v>
      </c>
    </row>
    <row r="24" spans="1:21" ht="15" customHeight="1">
      <c r="A24" s="21" t="s">
        <v>361</v>
      </c>
      <c r="B24" s="2">
        <v>112.5</v>
      </c>
      <c r="C24" s="2">
        <v>112.6</v>
      </c>
      <c r="D24" s="2">
        <v>87</v>
      </c>
      <c r="E24" s="2">
        <v>116.8</v>
      </c>
      <c r="F24" s="2">
        <v>91.1</v>
      </c>
      <c r="G24" s="2">
        <v>151.2</v>
      </c>
      <c r="H24" s="2">
        <v>108.5</v>
      </c>
      <c r="I24" s="2">
        <v>209.7</v>
      </c>
      <c r="J24" s="2">
        <v>193.9</v>
      </c>
      <c r="K24" s="2">
        <v>93.3</v>
      </c>
      <c r="L24" s="2">
        <v>80.8</v>
      </c>
      <c r="M24" s="2">
        <v>74.4</v>
      </c>
      <c r="N24" s="2">
        <v>89.8</v>
      </c>
      <c r="O24" s="2">
        <v>100.3</v>
      </c>
      <c r="P24" s="2">
        <v>78.2</v>
      </c>
      <c r="Q24" s="2">
        <v>97.3</v>
      </c>
      <c r="R24" s="2">
        <v>91.4</v>
      </c>
      <c r="S24" s="2">
        <v>93.9</v>
      </c>
      <c r="T24" s="2">
        <v>28</v>
      </c>
      <c r="U24" s="2" t="s">
        <v>4</v>
      </c>
    </row>
    <row r="25" spans="1:21" ht="15" customHeight="1">
      <c r="A25" s="21" t="s">
        <v>362</v>
      </c>
      <c r="B25" s="2">
        <v>116.2</v>
      </c>
      <c r="C25" s="2">
        <v>116.2</v>
      </c>
      <c r="D25" s="2">
        <v>89.7</v>
      </c>
      <c r="E25" s="2">
        <v>122.2</v>
      </c>
      <c r="F25" s="2">
        <v>97</v>
      </c>
      <c r="G25" s="2">
        <v>160.4</v>
      </c>
      <c r="H25" s="2">
        <v>107.7</v>
      </c>
      <c r="I25" s="2">
        <v>222.1</v>
      </c>
      <c r="J25" s="2">
        <v>204.7</v>
      </c>
      <c r="K25" s="2">
        <v>63.4</v>
      </c>
      <c r="L25" s="2">
        <v>76.6</v>
      </c>
      <c r="M25" s="2">
        <v>74.6</v>
      </c>
      <c r="N25" s="2">
        <v>87.6</v>
      </c>
      <c r="O25" s="2">
        <v>96.7</v>
      </c>
      <c r="P25" s="2">
        <v>78.1</v>
      </c>
      <c r="Q25" s="2">
        <v>84.9</v>
      </c>
      <c r="R25" s="2">
        <v>90.7</v>
      </c>
      <c r="S25" s="2">
        <v>93.3</v>
      </c>
      <c r="T25" s="2">
        <v>23</v>
      </c>
      <c r="U25" s="2" t="s">
        <v>4</v>
      </c>
    </row>
    <row r="26" spans="1:21" ht="15" customHeight="1">
      <c r="A26" s="21" t="s">
        <v>363</v>
      </c>
      <c r="B26" s="2">
        <v>119.1</v>
      </c>
      <c r="C26" s="2">
        <v>119.1</v>
      </c>
      <c r="D26" s="2">
        <v>92.4</v>
      </c>
      <c r="E26" s="2">
        <v>124.7</v>
      </c>
      <c r="F26" s="2">
        <v>95.5</v>
      </c>
      <c r="G26" s="2">
        <v>159.5</v>
      </c>
      <c r="H26" s="2">
        <v>114</v>
      </c>
      <c r="I26" s="2">
        <v>214.4</v>
      </c>
      <c r="J26" s="2">
        <v>191.6</v>
      </c>
      <c r="K26" s="2">
        <v>76.3</v>
      </c>
      <c r="L26" s="2">
        <v>76.8</v>
      </c>
      <c r="M26" s="2">
        <v>89.3</v>
      </c>
      <c r="N26" s="2">
        <v>81</v>
      </c>
      <c r="O26" s="2">
        <v>101.6</v>
      </c>
      <c r="P26" s="2">
        <v>79.2</v>
      </c>
      <c r="Q26" s="2">
        <v>84.7</v>
      </c>
      <c r="R26" s="2">
        <v>96.1</v>
      </c>
      <c r="S26" s="2">
        <v>92.9</v>
      </c>
      <c r="T26" s="2">
        <v>19.9</v>
      </c>
      <c r="U26" s="2" t="s">
        <v>4</v>
      </c>
    </row>
    <row r="27" spans="1:21" ht="15" customHeight="1">
      <c r="A27" s="21" t="s">
        <v>364</v>
      </c>
      <c r="B27" s="2">
        <v>114.1</v>
      </c>
      <c r="C27" s="2">
        <v>114.1</v>
      </c>
      <c r="D27" s="2">
        <v>94.1</v>
      </c>
      <c r="E27" s="2">
        <v>116</v>
      </c>
      <c r="F27" s="2">
        <v>100</v>
      </c>
      <c r="G27" s="2">
        <v>152.6</v>
      </c>
      <c r="H27" s="2">
        <v>108.2</v>
      </c>
      <c r="I27" s="2">
        <v>216.6</v>
      </c>
      <c r="J27" s="2">
        <v>145.9</v>
      </c>
      <c r="K27" s="2">
        <v>75.6</v>
      </c>
      <c r="L27" s="2">
        <v>71.4</v>
      </c>
      <c r="M27" s="2">
        <v>71.8</v>
      </c>
      <c r="N27" s="2">
        <v>84.6</v>
      </c>
      <c r="O27" s="2">
        <v>92.5</v>
      </c>
      <c r="P27" s="2">
        <v>76.6</v>
      </c>
      <c r="Q27" s="2">
        <v>82.1</v>
      </c>
      <c r="R27" s="2">
        <v>96.2</v>
      </c>
      <c r="S27" s="2">
        <v>91.1</v>
      </c>
      <c r="T27" s="2">
        <v>21.4</v>
      </c>
      <c r="U27" s="2" t="s">
        <v>4</v>
      </c>
    </row>
    <row r="28" spans="1:21" ht="15" customHeight="1">
      <c r="A28" s="21" t="s">
        <v>365</v>
      </c>
      <c r="B28" s="2">
        <v>119.2</v>
      </c>
      <c r="C28" s="2">
        <v>119.2</v>
      </c>
      <c r="D28" s="2">
        <v>98.4</v>
      </c>
      <c r="E28" s="2">
        <v>124.1</v>
      </c>
      <c r="F28" s="2">
        <v>104.5</v>
      </c>
      <c r="G28" s="2">
        <v>158.5</v>
      </c>
      <c r="H28" s="2">
        <v>108.8</v>
      </c>
      <c r="I28" s="2">
        <v>223</v>
      </c>
      <c r="J28" s="2">
        <v>167.8</v>
      </c>
      <c r="K28" s="2">
        <v>57.6</v>
      </c>
      <c r="L28" s="2">
        <v>79.7</v>
      </c>
      <c r="M28" s="2">
        <v>78</v>
      </c>
      <c r="N28" s="2">
        <v>86.1</v>
      </c>
      <c r="O28" s="2">
        <v>102.4</v>
      </c>
      <c r="P28" s="2">
        <v>77.8</v>
      </c>
      <c r="Q28" s="2">
        <v>91.2</v>
      </c>
      <c r="R28" s="2">
        <v>95.9</v>
      </c>
      <c r="S28" s="2">
        <v>98.7</v>
      </c>
      <c r="T28" s="2">
        <v>24.4</v>
      </c>
      <c r="U28" s="2" t="s">
        <v>4</v>
      </c>
    </row>
    <row r="29" spans="1:21" ht="15" customHeight="1">
      <c r="A29" s="21" t="s">
        <v>366</v>
      </c>
      <c r="B29" s="2">
        <v>119.9</v>
      </c>
      <c r="C29" s="2">
        <v>119.9</v>
      </c>
      <c r="D29" s="2">
        <v>93.8</v>
      </c>
      <c r="E29" s="2">
        <v>120.5</v>
      </c>
      <c r="F29" s="2">
        <v>108.2</v>
      </c>
      <c r="G29" s="2">
        <v>159.7</v>
      </c>
      <c r="H29" s="2">
        <v>116.2</v>
      </c>
      <c r="I29" s="2">
        <v>212</v>
      </c>
      <c r="J29" s="2">
        <v>184.6</v>
      </c>
      <c r="K29" s="2">
        <v>91.4</v>
      </c>
      <c r="L29" s="2">
        <v>77.8</v>
      </c>
      <c r="M29" s="2">
        <v>82.3</v>
      </c>
      <c r="N29" s="2">
        <v>85.8</v>
      </c>
      <c r="O29" s="2">
        <v>100.3</v>
      </c>
      <c r="P29" s="2">
        <v>78.5</v>
      </c>
      <c r="Q29" s="2">
        <v>92.9</v>
      </c>
      <c r="R29" s="2">
        <v>103.9</v>
      </c>
      <c r="S29" s="2">
        <v>91.8</v>
      </c>
      <c r="T29" s="2">
        <v>24.8</v>
      </c>
      <c r="U29" s="2" t="s">
        <v>4</v>
      </c>
    </row>
    <row r="30" spans="1:21" ht="15" customHeigh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 customHeight="1">
      <c r="A31" s="20" t="s">
        <v>367</v>
      </c>
      <c r="B31" s="12">
        <v>112</v>
      </c>
      <c r="C31" s="13">
        <v>112</v>
      </c>
      <c r="D31" s="13">
        <v>96.2</v>
      </c>
      <c r="E31" s="13">
        <v>124.2</v>
      </c>
      <c r="F31" s="13">
        <v>108.1</v>
      </c>
      <c r="G31" s="13">
        <v>142.6</v>
      </c>
      <c r="H31" s="13">
        <v>104</v>
      </c>
      <c r="I31" s="13">
        <v>193.4</v>
      </c>
      <c r="J31" s="13">
        <v>186.8</v>
      </c>
      <c r="K31" s="13">
        <v>63.5</v>
      </c>
      <c r="L31" s="13">
        <v>78.5</v>
      </c>
      <c r="M31" s="13">
        <v>78.1</v>
      </c>
      <c r="N31" s="13">
        <v>87.8</v>
      </c>
      <c r="O31" s="13">
        <v>98.8</v>
      </c>
      <c r="P31" s="13">
        <v>76.3</v>
      </c>
      <c r="Q31" s="13">
        <v>89.4</v>
      </c>
      <c r="R31" s="13">
        <v>100</v>
      </c>
      <c r="S31" s="13">
        <v>92</v>
      </c>
      <c r="T31" s="13">
        <v>32.2</v>
      </c>
      <c r="U31" s="2" t="s">
        <v>4</v>
      </c>
    </row>
    <row r="32" spans="1:21" ht="15" customHeight="1">
      <c r="A32" s="21" t="s">
        <v>356</v>
      </c>
      <c r="B32" s="12">
        <v>112.4</v>
      </c>
      <c r="C32" s="13">
        <v>112.4</v>
      </c>
      <c r="D32" s="13">
        <v>96.6</v>
      </c>
      <c r="E32" s="13">
        <v>127</v>
      </c>
      <c r="F32" s="13">
        <v>106.1</v>
      </c>
      <c r="G32" s="13">
        <v>145.7</v>
      </c>
      <c r="H32" s="13">
        <v>114.3</v>
      </c>
      <c r="I32" s="13">
        <v>176.6</v>
      </c>
      <c r="J32" s="13">
        <v>193.3</v>
      </c>
      <c r="K32" s="13">
        <v>72</v>
      </c>
      <c r="L32" s="13">
        <v>77</v>
      </c>
      <c r="M32" s="13">
        <v>85.2</v>
      </c>
      <c r="N32" s="13">
        <v>77.9</v>
      </c>
      <c r="O32" s="13">
        <v>100.4</v>
      </c>
      <c r="P32" s="13">
        <v>75.2</v>
      </c>
      <c r="Q32" s="13">
        <v>86.2</v>
      </c>
      <c r="R32" s="13">
        <v>95.1</v>
      </c>
      <c r="S32" s="13">
        <v>94.4</v>
      </c>
      <c r="T32" s="13">
        <v>29.3</v>
      </c>
      <c r="U32" s="2" t="s">
        <v>4</v>
      </c>
    </row>
    <row r="33" spans="1:21" ht="15" customHeight="1">
      <c r="A33" s="21" t="s">
        <v>357</v>
      </c>
      <c r="B33" s="12">
        <v>113.5</v>
      </c>
      <c r="C33" s="13">
        <v>113.5</v>
      </c>
      <c r="D33" s="13">
        <v>97.9</v>
      </c>
      <c r="E33" s="13">
        <v>122.3</v>
      </c>
      <c r="F33" s="13">
        <v>107.5</v>
      </c>
      <c r="G33" s="13">
        <v>148.9</v>
      </c>
      <c r="H33" s="13">
        <v>105.1</v>
      </c>
      <c r="I33" s="13">
        <v>202.3</v>
      </c>
      <c r="J33" s="13">
        <v>183.9</v>
      </c>
      <c r="K33" s="13">
        <v>71.5</v>
      </c>
      <c r="L33" s="13">
        <v>76.8</v>
      </c>
      <c r="M33" s="13">
        <v>87</v>
      </c>
      <c r="N33" s="13">
        <v>87.8</v>
      </c>
      <c r="O33" s="13">
        <v>98.9</v>
      </c>
      <c r="P33" s="13">
        <v>74.2</v>
      </c>
      <c r="Q33" s="13">
        <v>87.5</v>
      </c>
      <c r="R33" s="13">
        <v>89.1</v>
      </c>
      <c r="S33" s="13">
        <v>91.1</v>
      </c>
      <c r="T33" s="13">
        <v>32.4</v>
      </c>
      <c r="U33" s="2" t="s">
        <v>4</v>
      </c>
    </row>
    <row r="34" spans="1:21" ht="15" customHeight="1">
      <c r="A34" s="21" t="s">
        <v>358</v>
      </c>
      <c r="B34" s="12">
        <v>110.7</v>
      </c>
      <c r="C34" s="13">
        <v>110.8</v>
      </c>
      <c r="D34" s="13">
        <v>95.3</v>
      </c>
      <c r="E34" s="13">
        <v>116.8</v>
      </c>
      <c r="F34" s="13">
        <v>109.4</v>
      </c>
      <c r="G34" s="13">
        <v>149.6</v>
      </c>
      <c r="H34" s="13">
        <v>99.6</v>
      </c>
      <c r="I34" s="13">
        <v>208.6</v>
      </c>
      <c r="J34" s="13">
        <v>232.9</v>
      </c>
      <c r="K34" s="13">
        <v>86.3</v>
      </c>
      <c r="L34" s="13">
        <v>75.1</v>
      </c>
      <c r="M34" s="13">
        <v>86.5</v>
      </c>
      <c r="N34" s="13">
        <v>84.1</v>
      </c>
      <c r="O34" s="13">
        <v>99.2</v>
      </c>
      <c r="P34" s="13">
        <v>72.1</v>
      </c>
      <c r="Q34" s="13">
        <v>89.4</v>
      </c>
      <c r="R34" s="13">
        <v>59.6</v>
      </c>
      <c r="S34" s="13">
        <v>92.1</v>
      </c>
      <c r="T34" s="13">
        <v>12.1</v>
      </c>
      <c r="U34" s="2" t="s">
        <v>4</v>
      </c>
    </row>
    <row r="35" spans="1:21" ht="15" customHeight="1">
      <c r="A35" s="21" t="s">
        <v>359</v>
      </c>
      <c r="B35" s="12">
        <v>116.4</v>
      </c>
      <c r="C35" s="13">
        <v>116.5</v>
      </c>
      <c r="D35" s="13">
        <v>95.3</v>
      </c>
      <c r="E35" s="13">
        <v>102.8</v>
      </c>
      <c r="F35" s="13">
        <v>107.1</v>
      </c>
      <c r="G35" s="13">
        <v>161.4</v>
      </c>
      <c r="H35" s="13">
        <v>118.1</v>
      </c>
      <c r="I35" s="13">
        <v>212.8</v>
      </c>
      <c r="J35" s="13">
        <v>226</v>
      </c>
      <c r="K35" s="13">
        <v>78.9</v>
      </c>
      <c r="L35" s="13">
        <v>74.7</v>
      </c>
      <c r="M35" s="13">
        <v>94</v>
      </c>
      <c r="N35" s="13">
        <v>80.7</v>
      </c>
      <c r="O35" s="13">
        <v>97.8</v>
      </c>
      <c r="P35" s="13">
        <v>72.1</v>
      </c>
      <c r="Q35" s="13">
        <v>87.7</v>
      </c>
      <c r="R35" s="13">
        <v>73</v>
      </c>
      <c r="S35" s="13">
        <v>88.3</v>
      </c>
      <c r="T35" s="13">
        <v>14.4</v>
      </c>
      <c r="U35" s="2" t="s">
        <v>4</v>
      </c>
    </row>
    <row r="36" spans="1:21" ht="15" customHeight="1">
      <c r="A36" s="21" t="s">
        <v>360</v>
      </c>
      <c r="B36" s="12">
        <v>118.7</v>
      </c>
      <c r="C36" s="13">
        <v>118.7</v>
      </c>
      <c r="D36" s="13">
        <v>96.4</v>
      </c>
      <c r="E36" s="13">
        <v>113.6</v>
      </c>
      <c r="F36" s="13">
        <v>115.5</v>
      </c>
      <c r="G36" s="13">
        <v>165.2</v>
      </c>
      <c r="H36" s="13">
        <v>119.7</v>
      </c>
      <c r="I36" s="13">
        <v>223.2</v>
      </c>
      <c r="J36" s="13">
        <v>218.3</v>
      </c>
      <c r="K36" s="13">
        <v>82.1</v>
      </c>
      <c r="L36" s="13">
        <v>78.1</v>
      </c>
      <c r="M36" s="13">
        <v>83.9</v>
      </c>
      <c r="N36" s="13">
        <v>83.8</v>
      </c>
      <c r="O36" s="13">
        <v>99.7</v>
      </c>
      <c r="P36" s="13">
        <v>72.3</v>
      </c>
      <c r="Q36" s="13">
        <v>84.9</v>
      </c>
      <c r="R36" s="13">
        <v>83.3</v>
      </c>
      <c r="S36" s="13">
        <v>89.8</v>
      </c>
      <c r="T36" s="13">
        <v>17.7</v>
      </c>
      <c r="U36" s="2" t="s">
        <v>4</v>
      </c>
    </row>
    <row r="37" spans="1:21" ht="15" customHeight="1">
      <c r="A37" s="21" t="s">
        <v>361</v>
      </c>
      <c r="B37" s="12">
        <v>115.4</v>
      </c>
      <c r="C37" s="13">
        <v>115.4</v>
      </c>
      <c r="D37" s="13">
        <v>90</v>
      </c>
      <c r="E37" s="13">
        <v>108.1</v>
      </c>
      <c r="F37" s="13">
        <v>105.3</v>
      </c>
      <c r="G37" s="13">
        <v>161.9</v>
      </c>
      <c r="H37" s="13">
        <v>118.5</v>
      </c>
      <c r="I37" s="13">
        <v>219.4</v>
      </c>
      <c r="J37" s="13">
        <v>215.4</v>
      </c>
      <c r="K37" s="13">
        <v>70.8</v>
      </c>
      <c r="L37" s="13">
        <v>76.2</v>
      </c>
      <c r="M37" s="13">
        <v>69.8</v>
      </c>
      <c r="N37" s="13">
        <v>85.4</v>
      </c>
      <c r="O37" s="13">
        <v>93.9</v>
      </c>
      <c r="P37" s="13">
        <v>71.7</v>
      </c>
      <c r="Q37" s="13">
        <v>78.5</v>
      </c>
      <c r="R37" s="13">
        <v>84.6</v>
      </c>
      <c r="S37" s="13">
        <v>88.2</v>
      </c>
      <c r="T37" s="13">
        <v>16</v>
      </c>
      <c r="U37" s="2" t="s">
        <v>4</v>
      </c>
    </row>
    <row r="38" spans="1:21" ht="15" customHeight="1">
      <c r="A38" s="21" t="s">
        <v>362</v>
      </c>
      <c r="B38" s="12">
        <v>123.8</v>
      </c>
      <c r="C38" s="13">
        <v>123.8</v>
      </c>
      <c r="D38" s="13">
        <v>91.1</v>
      </c>
      <c r="E38" s="13">
        <v>117</v>
      </c>
      <c r="F38" s="13">
        <v>116.7</v>
      </c>
      <c r="G38" s="13">
        <v>178</v>
      </c>
      <c r="H38" s="13">
        <v>129</v>
      </c>
      <c r="I38" s="13">
        <v>238</v>
      </c>
      <c r="J38" s="13">
        <v>211.5</v>
      </c>
      <c r="K38" s="13">
        <v>71.9</v>
      </c>
      <c r="L38" s="13">
        <v>75.8</v>
      </c>
      <c r="M38" s="13">
        <v>87</v>
      </c>
      <c r="N38" s="13">
        <v>85.1</v>
      </c>
      <c r="O38" s="13">
        <v>97.8</v>
      </c>
      <c r="P38" s="13">
        <v>70.9</v>
      </c>
      <c r="Q38" s="13">
        <v>88.2</v>
      </c>
      <c r="R38" s="13">
        <v>82.4</v>
      </c>
      <c r="S38" s="13">
        <v>89.7</v>
      </c>
      <c r="T38" s="13">
        <v>15.3</v>
      </c>
      <c r="U38" s="2" t="s">
        <v>4</v>
      </c>
    </row>
    <row r="39" spans="1:21" ht="15" customHeight="1">
      <c r="A39" s="21" t="s">
        <v>363</v>
      </c>
      <c r="B39" s="12">
        <v>122.4</v>
      </c>
      <c r="C39" s="13">
        <v>122.4</v>
      </c>
      <c r="D39" s="13">
        <v>93.9</v>
      </c>
      <c r="E39" s="13">
        <v>108.1</v>
      </c>
      <c r="F39" s="13">
        <v>118.1</v>
      </c>
      <c r="G39" s="13">
        <v>169.7</v>
      </c>
      <c r="H39" s="13">
        <v>130.6</v>
      </c>
      <c r="I39" s="13">
        <v>215.9</v>
      </c>
      <c r="J39" s="13">
        <v>209.7</v>
      </c>
      <c r="K39" s="13">
        <v>73.6</v>
      </c>
      <c r="L39" s="13">
        <v>75.8</v>
      </c>
      <c r="M39" s="13">
        <v>96.2</v>
      </c>
      <c r="N39" s="13">
        <v>94.1</v>
      </c>
      <c r="O39" s="13">
        <v>96.6</v>
      </c>
      <c r="P39" s="13">
        <v>69.7</v>
      </c>
      <c r="Q39" s="13">
        <v>90.9</v>
      </c>
      <c r="R39" s="13">
        <v>79.9</v>
      </c>
      <c r="S39" s="13">
        <v>94.8</v>
      </c>
      <c r="T39" s="13">
        <v>11.9</v>
      </c>
      <c r="U39" s="2" t="s">
        <v>4</v>
      </c>
    </row>
    <row r="40" spans="1:21" ht="15" customHeight="1">
      <c r="A40" s="21" t="s">
        <v>364</v>
      </c>
      <c r="B40" s="12">
        <v>123.1</v>
      </c>
      <c r="C40" s="13">
        <v>123.1</v>
      </c>
      <c r="D40" s="13">
        <v>93.6</v>
      </c>
      <c r="E40" s="13">
        <v>102.8</v>
      </c>
      <c r="F40" s="13">
        <v>112.5</v>
      </c>
      <c r="G40" s="13">
        <v>172.1</v>
      </c>
      <c r="H40" s="13">
        <v>123</v>
      </c>
      <c r="I40" s="13">
        <v>239.3</v>
      </c>
      <c r="J40" s="13">
        <v>194.4</v>
      </c>
      <c r="K40" s="13">
        <v>94.9</v>
      </c>
      <c r="L40" s="13">
        <v>70.9</v>
      </c>
      <c r="M40" s="13">
        <v>91.4</v>
      </c>
      <c r="N40" s="13">
        <v>98.6</v>
      </c>
      <c r="O40" s="13">
        <v>94.8</v>
      </c>
      <c r="P40" s="13">
        <v>70.9</v>
      </c>
      <c r="Q40" s="13">
        <v>87.5</v>
      </c>
      <c r="R40" s="13">
        <v>83.5</v>
      </c>
      <c r="S40" s="13">
        <v>85.5</v>
      </c>
      <c r="T40" s="13">
        <v>16.7</v>
      </c>
      <c r="U40" s="2" t="s">
        <v>4</v>
      </c>
    </row>
    <row r="41" spans="1:21" ht="15" customHeight="1">
      <c r="A41" s="21" t="s">
        <v>365</v>
      </c>
      <c r="B41" s="12">
        <v>123.7</v>
      </c>
      <c r="C41" s="13">
        <v>123.7</v>
      </c>
      <c r="D41" s="13">
        <v>92.6</v>
      </c>
      <c r="E41" s="13">
        <v>104.4</v>
      </c>
      <c r="F41" s="13">
        <v>110.3</v>
      </c>
      <c r="G41" s="13">
        <v>172</v>
      </c>
      <c r="H41" s="13">
        <v>131</v>
      </c>
      <c r="I41" s="13">
        <v>223.3</v>
      </c>
      <c r="J41" s="13">
        <v>205.3</v>
      </c>
      <c r="K41" s="13">
        <v>89.5</v>
      </c>
      <c r="L41" s="13">
        <v>73.8</v>
      </c>
      <c r="M41" s="13">
        <v>95.6</v>
      </c>
      <c r="N41" s="13">
        <v>104.7</v>
      </c>
      <c r="O41" s="13">
        <v>96.9</v>
      </c>
      <c r="P41" s="13">
        <v>71</v>
      </c>
      <c r="Q41" s="13">
        <v>88.4</v>
      </c>
      <c r="R41" s="13">
        <v>88.2</v>
      </c>
      <c r="S41" s="13">
        <v>88</v>
      </c>
      <c r="T41" s="13">
        <v>14</v>
      </c>
      <c r="U41" s="2" t="s">
        <v>4</v>
      </c>
    </row>
    <row r="42" spans="1:42" ht="15" customHeight="1">
      <c r="A42" s="21" t="s">
        <v>366</v>
      </c>
      <c r="B42" s="12">
        <v>119.6</v>
      </c>
      <c r="C42" s="13">
        <v>119.8</v>
      </c>
      <c r="D42" s="13">
        <v>97</v>
      </c>
      <c r="E42" s="13">
        <v>104.3</v>
      </c>
      <c r="F42" s="13">
        <v>107.7</v>
      </c>
      <c r="G42" s="13">
        <v>164.6</v>
      </c>
      <c r="H42" s="13">
        <v>116.8</v>
      </c>
      <c r="I42" s="13">
        <v>225.2</v>
      </c>
      <c r="J42" s="13">
        <v>209.8</v>
      </c>
      <c r="K42" s="13">
        <v>87.8</v>
      </c>
      <c r="L42" s="13">
        <v>71.7</v>
      </c>
      <c r="M42" s="13">
        <v>104.8</v>
      </c>
      <c r="N42" s="13">
        <v>104.3</v>
      </c>
      <c r="O42" s="13">
        <v>94.7</v>
      </c>
      <c r="P42" s="13">
        <v>71.4</v>
      </c>
      <c r="Q42" s="13">
        <v>83.5</v>
      </c>
      <c r="R42" s="13">
        <v>79.8</v>
      </c>
      <c r="S42" s="13">
        <v>82.8</v>
      </c>
      <c r="T42" s="13">
        <v>17.1</v>
      </c>
      <c r="U42" s="13" t="s">
        <v>4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21" ht="15" customHeight="1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" customHeight="1">
      <c r="A44" s="20" t="s">
        <v>368</v>
      </c>
      <c r="B44" s="12">
        <v>122.2</v>
      </c>
      <c r="C44" s="13">
        <v>122.3</v>
      </c>
      <c r="D44" s="13">
        <v>91.2</v>
      </c>
      <c r="E44" s="13">
        <v>112.8</v>
      </c>
      <c r="F44" s="13">
        <v>108.6</v>
      </c>
      <c r="G44" s="13">
        <v>169</v>
      </c>
      <c r="H44" s="13">
        <v>116.4</v>
      </c>
      <c r="I44" s="13">
        <v>238.2</v>
      </c>
      <c r="J44" s="13">
        <v>216.1</v>
      </c>
      <c r="K44" s="13">
        <v>75.2</v>
      </c>
      <c r="L44" s="13">
        <v>76.9</v>
      </c>
      <c r="M44" s="13">
        <v>115.6</v>
      </c>
      <c r="N44" s="13">
        <v>100.5</v>
      </c>
      <c r="O44" s="13">
        <v>93.4</v>
      </c>
      <c r="P44" s="13">
        <v>71.9</v>
      </c>
      <c r="Q44" s="13">
        <v>84.5</v>
      </c>
      <c r="R44" s="13">
        <v>75.8</v>
      </c>
      <c r="S44" s="13">
        <v>86.1</v>
      </c>
      <c r="T44" s="13">
        <v>2.9</v>
      </c>
      <c r="U44" s="13" t="s">
        <v>4</v>
      </c>
    </row>
    <row r="45" spans="1:21" ht="15" customHeight="1">
      <c r="A45" s="21" t="s">
        <v>356</v>
      </c>
      <c r="B45" s="12">
        <v>123.6</v>
      </c>
      <c r="C45" s="13">
        <v>123.7</v>
      </c>
      <c r="D45" s="13">
        <v>97.2</v>
      </c>
      <c r="E45" s="13">
        <v>103.5</v>
      </c>
      <c r="F45" s="13">
        <v>110.8</v>
      </c>
      <c r="G45" s="13">
        <v>171.8</v>
      </c>
      <c r="H45" s="13">
        <v>110.3</v>
      </c>
      <c r="I45" s="13">
        <v>239.9</v>
      </c>
      <c r="J45" s="13">
        <v>236.7</v>
      </c>
      <c r="K45" s="13">
        <v>75.6</v>
      </c>
      <c r="L45" s="13">
        <v>74.3</v>
      </c>
      <c r="M45" s="13">
        <v>125.3</v>
      </c>
      <c r="N45" s="13">
        <v>97.5</v>
      </c>
      <c r="O45" s="13">
        <v>93.7</v>
      </c>
      <c r="P45" s="13">
        <v>71.6</v>
      </c>
      <c r="Q45" s="13">
        <v>86.5</v>
      </c>
      <c r="R45" s="13">
        <v>74</v>
      </c>
      <c r="S45" s="13">
        <v>87.1</v>
      </c>
      <c r="T45" s="13">
        <v>5.7</v>
      </c>
      <c r="U45" s="13" t="s">
        <v>4</v>
      </c>
    </row>
    <row r="46" spans="1:21" ht="15" customHeight="1">
      <c r="A46" s="21" t="s">
        <v>357</v>
      </c>
      <c r="B46" s="12">
        <v>123.1</v>
      </c>
      <c r="C46" s="13">
        <v>123.2</v>
      </c>
      <c r="D46" s="13">
        <v>101.4</v>
      </c>
      <c r="E46" s="13">
        <v>109.9</v>
      </c>
      <c r="F46" s="13">
        <v>112.2</v>
      </c>
      <c r="G46" s="13">
        <v>170.8</v>
      </c>
      <c r="H46" s="13">
        <v>114.2</v>
      </c>
      <c r="I46" s="13">
        <v>234.9</v>
      </c>
      <c r="J46" s="13">
        <v>249.3</v>
      </c>
      <c r="K46" s="13">
        <v>64.3</v>
      </c>
      <c r="L46" s="13">
        <v>75.4</v>
      </c>
      <c r="M46" s="13">
        <v>113.7</v>
      </c>
      <c r="N46" s="13">
        <v>91.4</v>
      </c>
      <c r="O46" s="13">
        <v>100.8</v>
      </c>
      <c r="P46" s="13">
        <v>71.1</v>
      </c>
      <c r="Q46" s="13">
        <v>88.7</v>
      </c>
      <c r="R46" s="13">
        <v>71</v>
      </c>
      <c r="S46" s="13">
        <v>93.3</v>
      </c>
      <c r="T46" s="13">
        <v>12</v>
      </c>
      <c r="U46" s="13" t="s">
        <v>4</v>
      </c>
    </row>
    <row r="47" spans="1:21" ht="15" customHeight="1">
      <c r="A47" s="21" t="s">
        <v>358</v>
      </c>
      <c r="B47" s="12">
        <v>127.6</v>
      </c>
      <c r="C47" s="13">
        <v>127.6</v>
      </c>
      <c r="D47" s="13">
        <v>101</v>
      </c>
      <c r="E47" s="13">
        <v>102.2</v>
      </c>
      <c r="F47" s="13">
        <v>111.6</v>
      </c>
      <c r="G47" s="13">
        <v>180.8</v>
      </c>
      <c r="H47" s="13">
        <v>111.4</v>
      </c>
      <c r="I47" s="13">
        <v>264.9</v>
      </c>
      <c r="J47" s="13">
        <v>258.5</v>
      </c>
      <c r="K47" s="13">
        <v>63.6</v>
      </c>
      <c r="L47" s="13">
        <v>76.9</v>
      </c>
      <c r="M47" s="13">
        <v>111.4</v>
      </c>
      <c r="N47" s="13">
        <v>92.8</v>
      </c>
      <c r="O47" s="13">
        <v>90.9</v>
      </c>
      <c r="P47" s="13">
        <v>73.9</v>
      </c>
      <c r="Q47" s="13">
        <v>89.9</v>
      </c>
      <c r="R47" s="13">
        <v>71.6</v>
      </c>
      <c r="S47" s="13">
        <v>87.2</v>
      </c>
      <c r="T47" s="13">
        <v>13.6</v>
      </c>
      <c r="U47" s="13" t="s">
        <v>4</v>
      </c>
    </row>
    <row r="48" spans="1:21" ht="15" customHeight="1">
      <c r="A48" s="21" t="s">
        <v>359</v>
      </c>
      <c r="B48" s="12">
        <v>132.4</v>
      </c>
      <c r="C48" s="13">
        <v>132.4</v>
      </c>
      <c r="D48" s="13">
        <v>100.1</v>
      </c>
      <c r="E48" s="13">
        <v>104.6</v>
      </c>
      <c r="F48" s="13">
        <v>113.4</v>
      </c>
      <c r="G48" s="13">
        <v>195.5</v>
      </c>
      <c r="H48" s="13">
        <v>120.4</v>
      </c>
      <c r="I48" s="13">
        <v>288.4</v>
      </c>
      <c r="J48" s="13">
        <v>271.5</v>
      </c>
      <c r="K48" s="13">
        <v>74.9</v>
      </c>
      <c r="L48" s="13">
        <v>75.7</v>
      </c>
      <c r="M48" s="13">
        <v>107</v>
      </c>
      <c r="N48" s="13">
        <v>95.9</v>
      </c>
      <c r="O48" s="13">
        <v>92.4</v>
      </c>
      <c r="P48" s="13">
        <v>73.4</v>
      </c>
      <c r="Q48" s="13">
        <v>88.6</v>
      </c>
      <c r="R48" s="13">
        <v>70.9</v>
      </c>
      <c r="S48" s="13">
        <v>96.8</v>
      </c>
      <c r="T48" s="13">
        <v>15.7</v>
      </c>
      <c r="U48" s="13" t="s">
        <v>4</v>
      </c>
    </row>
    <row r="49" spans="1:21" ht="15" customHeight="1">
      <c r="A49" s="21" t="s">
        <v>360</v>
      </c>
      <c r="B49" s="12">
        <v>136.1</v>
      </c>
      <c r="C49" s="13">
        <v>136.1</v>
      </c>
      <c r="D49" s="13">
        <v>103.8</v>
      </c>
      <c r="E49" s="13">
        <v>103.9</v>
      </c>
      <c r="F49" s="13">
        <v>108.5</v>
      </c>
      <c r="G49" s="13">
        <v>198</v>
      </c>
      <c r="H49" s="13">
        <v>116.2</v>
      </c>
      <c r="I49" s="13">
        <v>306.9</v>
      </c>
      <c r="J49" s="13">
        <v>250.9</v>
      </c>
      <c r="K49" s="13">
        <v>74.4</v>
      </c>
      <c r="L49" s="13">
        <v>74.7</v>
      </c>
      <c r="M49" s="13">
        <v>125.1</v>
      </c>
      <c r="N49" s="13">
        <v>94.4</v>
      </c>
      <c r="O49" s="13">
        <v>97</v>
      </c>
      <c r="P49" s="13">
        <v>73.3</v>
      </c>
      <c r="Q49" s="13">
        <v>93.1</v>
      </c>
      <c r="R49" s="13">
        <v>80.7</v>
      </c>
      <c r="S49" s="13">
        <v>97.5</v>
      </c>
      <c r="T49" s="13">
        <v>20.7</v>
      </c>
      <c r="U49" s="13" t="s">
        <v>4</v>
      </c>
    </row>
    <row r="50" spans="1:21" ht="15" customHeight="1">
      <c r="A50" s="21" t="s">
        <v>361</v>
      </c>
      <c r="B50" s="12">
        <v>135.8</v>
      </c>
      <c r="C50" s="13">
        <v>135.9</v>
      </c>
      <c r="D50" s="13">
        <v>110.2</v>
      </c>
      <c r="E50" s="13">
        <v>100.7</v>
      </c>
      <c r="F50" s="13">
        <v>108</v>
      </c>
      <c r="G50" s="13">
        <v>206.7</v>
      </c>
      <c r="H50" s="13">
        <v>132.5</v>
      </c>
      <c r="I50" s="13">
        <v>307.2</v>
      </c>
      <c r="J50" s="13">
        <v>249.8</v>
      </c>
      <c r="K50" s="13">
        <v>72.1</v>
      </c>
      <c r="L50" s="13">
        <v>73.8</v>
      </c>
      <c r="M50" s="13">
        <v>111.9</v>
      </c>
      <c r="N50" s="13">
        <v>91.8</v>
      </c>
      <c r="O50" s="13">
        <v>94.5</v>
      </c>
      <c r="P50" s="13">
        <v>73</v>
      </c>
      <c r="Q50" s="13">
        <v>86</v>
      </c>
      <c r="R50" s="13">
        <v>58.4</v>
      </c>
      <c r="S50" s="13">
        <v>80.1</v>
      </c>
      <c r="T50" s="13">
        <v>19.2</v>
      </c>
      <c r="U50" s="13" t="s">
        <v>4</v>
      </c>
    </row>
    <row r="51" spans="1:21" ht="15" customHeight="1">
      <c r="A51" s="21" t="s">
        <v>362</v>
      </c>
      <c r="B51" s="12">
        <v>142.3</v>
      </c>
      <c r="C51" s="13">
        <v>142.2</v>
      </c>
      <c r="D51" s="13">
        <v>118</v>
      </c>
      <c r="E51" s="13">
        <v>103.3</v>
      </c>
      <c r="F51" s="13">
        <v>105.4</v>
      </c>
      <c r="G51" s="13">
        <v>217.8</v>
      </c>
      <c r="H51" s="13">
        <v>132.8</v>
      </c>
      <c r="I51" s="13">
        <v>320.2</v>
      </c>
      <c r="J51" s="13">
        <v>270.1</v>
      </c>
      <c r="K51" s="13">
        <v>51.2</v>
      </c>
      <c r="L51" s="13">
        <v>74.7</v>
      </c>
      <c r="M51" s="13">
        <v>106.5</v>
      </c>
      <c r="N51" s="13">
        <v>92.8</v>
      </c>
      <c r="O51" s="13">
        <v>94.3</v>
      </c>
      <c r="P51" s="13">
        <v>73.7</v>
      </c>
      <c r="Q51" s="13">
        <v>86.5</v>
      </c>
      <c r="R51" s="13">
        <v>72.8</v>
      </c>
      <c r="S51" s="13">
        <v>94</v>
      </c>
      <c r="T51" s="13">
        <v>20.9</v>
      </c>
      <c r="U51" s="13" t="s">
        <v>4</v>
      </c>
    </row>
    <row r="52" spans="1:21" ht="15" customHeight="1">
      <c r="A52" s="21" t="s">
        <v>363</v>
      </c>
      <c r="B52" s="12">
        <v>128.5</v>
      </c>
      <c r="C52" s="13">
        <v>128.6</v>
      </c>
      <c r="D52" s="13">
        <v>111.9</v>
      </c>
      <c r="E52" s="13">
        <v>99.9</v>
      </c>
      <c r="F52" s="13">
        <v>105.6</v>
      </c>
      <c r="G52" s="13">
        <v>184.8</v>
      </c>
      <c r="H52" s="13">
        <v>117.3</v>
      </c>
      <c r="I52" s="13">
        <v>275</v>
      </c>
      <c r="J52" s="13">
        <v>260.7</v>
      </c>
      <c r="K52" s="13">
        <v>83.2</v>
      </c>
      <c r="L52" s="13">
        <v>75.3</v>
      </c>
      <c r="M52" s="13">
        <v>109.1</v>
      </c>
      <c r="N52" s="13">
        <v>95.6</v>
      </c>
      <c r="O52" s="13">
        <v>89.3</v>
      </c>
      <c r="P52" s="13">
        <v>72.6</v>
      </c>
      <c r="Q52" s="13">
        <v>85.5</v>
      </c>
      <c r="R52" s="13">
        <v>70.1</v>
      </c>
      <c r="S52" s="13">
        <v>91</v>
      </c>
      <c r="T52" s="13">
        <v>22.5</v>
      </c>
      <c r="U52" s="13" t="s">
        <v>4</v>
      </c>
    </row>
    <row r="53" spans="1:22" ht="15" customHeight="1">
      <c r="A53" s="21" t="s">
        <v>364</v>
      </c>
      <c r="B53" s="12">
        <v>136.4</v>
      </c>
      <c r="C53" s="13">
        <v>136.5</v>
      </c>
      <c r="D53" s="13">
        <v>110</v>
      </c>
      <c r="E53" s="13">
        <v>110</v>
      </c>
      <c r="F53" s="13">
        <v>107.1</v>
      </c>
      <c r="G53" s="13">
        <v>203.5</v>
      </c>
      <c r="H53" s="13">
        <v>130.6</v>
      </c>
      <c r="I53" s="13">
        <v>293.5</v>
      </c>
      <c r="J53" s="13">
        <v>268.2</v>
      </c>
      <c r="K53" s="13">
        <v>77.4</v>
      </c>
      <c r="L53" s="13">
        <v>73.8</v>
      </c>
      <c r="M53" s="13">
        <v>116.3</v>
      </c>
      <c r="N53" s="13">
        <v>95.1</v>
      </c>
      <c r="O53" s="13">
        <v>94.4</v>
      </c>
      <c r="P53" s="13">
        <v>70.9</v>
      </c>
      <c r="Q53" s="13">
        <v>87.3</v>
      </c>
      <c r="R53" s="13">
        <v>65.3</v>
      </c>
      <c r="S53" s="13">
        <v>86.3</v>
      </c>
      <c r="T53" s="13">
        <v>18.8</v>
      </c>
      <c r="U53" s="13" t="s">
        <v>4</v>
      </c>
      <c r="V53" s="9"/>
    </row>
    <row r="54" spans="1:21" ht="15" customHeight="1">
      <c r="A54" s="21" t="s">
        <v>365</v>
      </c>
      <c r="B54" s="12">
        <v>136.3</v>
      </c>
      <c r="C54" s="13">
        <v>136.3</v>
      </c>
      <c r="D54" s="13">
        <v>105.6</v>
      </c>
      <c r="E54" s="13">
        <v>107.6</v>
      </c>
      <c r="F54" s="13">
        <v>106.8</v>
      </c>
      <c r="G54" s="13">
        <v>201</v>
      </c>
      <c r="H54" s="13">
        <v>127.5</v>
      </c>
      <c r="I54" s="13">
        <v>295.7</v>
      </c>
      <c r="J54" s="13">
        <v>240.7</v>
      </c>
      <c r="K54" s="13">
        <v>70.2</v>
      </c>
      <c r="L54" s="13">
        <v>71.5</v>
      </c>
      <c r="M54" s="13">
        <v>125.5</v>
      </c>
      <c r="N54" s="13">
        <v>91.4</v>
      </c>
      <c r="O54" s="13">
        <v>91</v>
      </c>
      <c r="P54" s="13">
        <v>72.8</v>
      </c>
      <c r="Q54" s="13">
        <v>90</v>
      </c>
      <c r="R54" s="13">
        <v>73.2</v>
      </c>
      <c r="S54" s="13">
        <v>90.2</v>
      </c>
      <c r="T54" s="13">
        <v>19.9</v>
      </c>
      <c r="U54" s="13" t="s">
        <v>4</v>
      </c>
    </row>
    <row r="55" spans="1:21" ht="15" customHeight="1">
      <c r="A55" s="22" t="s">
        <v>366</v>
      </c>
      <c r="B55" s="14">
        <v>134.7</v>
      </c>
      <c r="C55" s="15">
        <v>134.8</v>
      </c>
      <c r="D55" s="15">
        <v>114</v>
      </c>
      <c r="E55" s="15">
        <v>108.3</v>
      </c>
      <c r="F55" s="15">
        <v>110.7</v>
      </c>
      <c r="G55" s="15">
        <v>199.2</v>
      </c>
      <c r="H55" s="15">
        <v>131.6</v>
      </c>
      <c r="I55" s="15">
        <v>283.3</v>
      </c>
      <c r="J55" s="15">
        <v>260.5</v>
      </c>
      <c r="K55" s="15">
        <v>81.5</v>
      </c>
      <c r="L55" s="15">
        <v>70.8</v>
      </c>
      <c r="M55" s="15">
        <v>93.1</v>
      </c>
      <c r="N55" s="15">
        <v>91.7</v>
      </c>
      <c r="O55" s="15">
        <v>93.8</v>
      </c>
      <c r="P55" s="15">
        <v>73.3</v>
      </c>
      <c r="Q55" s="15">
        <v>88.4</v>
      </c>
      <c r="R55" s="15">
        <v>70.7</v>
      </c>
      <c r="S55" s="15">
        <v>91.9</v>
      </c>
      <c r="T55" s="15">
        <v>29.9</v>
      </c>
      <c r="U55" s="16" t="s">
        <v>4</v>
      </c>
    </row>
    <row r="56" spans="1:16" ht="15" customHeight="1">
      <c r="A56" s="17" t="s">
        <v>20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ht="15" customHeight="1">
      <c r="A57" s="4" t="s">
        <v>21</v>
      </c>
    </row>
    <row r="59" ht="14.25">
      <c r="A59" s="18"/>
    </row>
    <row r="60" ht="14.25">
      <c r="A60" s="18"/>
    </row>
    <row r="61" ht="14.25">
      <c r="A61" s="18"/>
    </row>
    <row r="62" ht="14.25">
      <c r="A62" s="18"/>
    </row>
    <row r="63" ht="14.25">
      <c r="A63" s="23" t="s">
        <v>369</v>
      </c>
    </row>
    <row r="64" ht="14.25">
      <c r="A64" s="24" t="s">
        <v>370</v>
      </c>
    </row>
    <row r="65" ht="14.25">
      <c r="A65" s="24" t="s">
        <v>370</v>
      </c>
    </row>
    <row r="66" ht="14.25">
      <c r="A66" s="24" t="s">
        <v>371</v>
      </c>
    </row>
    <row r="67" ht="14.25">
      <c r="A67" s="24" t="s">
        <v>370</v>
      </c>
    </row>
    <row r="68" ht="14.25">
      <c r="A68" s="24" t="s">
        <v>371</v>
      </c>
    </row>
    <row r="69" ht="14.25">
      <c r="A69" s="24" t="s">
        <v>370</v>
      </c>
    </row>
    <row r="70" ht="14.25">
      <c r="A70" s="24" t="s">
        <v>370</v>
      </c>
    </row>
    <row r="71" ht="14.25">
      <c r="A71" s="24" t="s">
        <v>370</v>
      </c>
    </row>
    <row r="72" ht="14.25">
      <c r="A72" s="24" t="s">
        <v>370</v>
      </c>
    </row>
    <row r="73" ht="14.25">
      <c r="A73" s="24" t="s">
        <v>370</v>
      </c>
    </row>
    <row r="74" ht="14.25">
      <c r="A74" s="24" t="s">
        <v>370</v>
      </c>
    </row>
    <row r="75" ht="14.25">
      <c r="A75" s="18"/>
    </row>
    <row r="76" ht="14.25">
      <c r="A76" s="18"/>
    </row>
    <row r="77" ht="14.25">
      <c r="A77" s="18"/>
    </row>
    <row r="78" ht="14.25">
      <c r="A78" s="18"/>
    </row>
    <row r="79" ht="14.25">
      <c r="A79" s="18"/>
    </row>
    <row r="80" ht="14.25">
      <c r="A80" s="18"/>
    </row>
    <row r="81" ht="14.25">
      <c r="A81" s="18"/>
    </row>
    <row r="82" ht="14.25">
      <c r="A82" s="18"/>
    </row>
    <row r="83" ht="14.25">
      <c r="A83" s="18"/>
    </row>
    <row r="84" ht="14.25">
      <c r="A84" s="18"/>
    </row>
    <row r="85" ht="14.25">
      <c r="A85" s="18"/>
    </row>
    <row r="86" ht="14.25">
      <c r="A86" s="18"/>
    </row>
    <row r="87" ht="14.25">
      <c r="A87" s="18"/>
    </row>
    <row r="88" ht="14.25">
      <c r="A88" s="18"/>
    </row>
    <row r="89" ht="14.25">
      <c r="A89" s="18"/>
    </row>
    <row r="90" ht="14.25">
      <c r="A90" s="18"/>
    </row>
    <row r="91" ht="14.25">
      <c r="A91" s="18"/>
    </row>
    <row r="92" ht="14.25">
      <c r="A92" s="18"/>
    </row>
    <row r="93" ht="14.25">
      <c r="A93" s="18"/>
    </row>
    <row r="94" ht="14.25">
      <c r="A94" s="18"/>
    </row>
    <row r="95" ht="14.25">
      <c r="A95" s="18"/>
    </row>
    <row r="96" ht="14.25">
      <c r="A96" s="18"/>
    </row>
    <row r="97" ht="14.25">
      <c r="A97" s="18"/>
    </row>
    <row r="98" ht="14.25">
      <c r="A98" s="18"/>
    </row>
    <row r="99" ht="14.25">
      <c r="A99" s="18"/>
    </row>
    <row r="100" ht="14.25">
      <c r="A100" s="18"/>
    </row>
    <row r="101" ht="14.25">
      <c r="A101" s="18"/>
    </row>
    <row r="102" ht="14.25">
      <c r="A102" s="18"/>
    </row>
    <row r="103" ht="14.25">
      <c r="A103" s="18"/>
    </row>
    <row r="104" ht="14.25">
      <c r="A104" s="18"/>
    </row>
    <row r="105" ht="14.25">
      <c r="A105" s="18"/>
    </row>
    <row r="106" ht="14.25">
      <c r="A106" s="18"/>
    </row>
    <row r="107" ht="14.25">
      <c r="A107" s="18"/>
    </row>
    <row r="108" ht="14.25">
      <c r="A108" s="18"/>
    </row>
    <row r="109" ht="14.25">
      <c r="A109" s="18"/>
    </row>
    <row r="110" ht="14.25">
      <c r="A110" s="18"/>
    </row>
    <row r="111" ht="14.25">
      <c r="A111" s="18"/>
    </row>
    <row r="112" ht="14.25">
      <c r="A112" s="18"/>
    </row>
    <row r="113" ht="14.25">
      <c r="A113" s="18"/>
    </row>
    <row r="114" ht="14.25">
      <c r="A114" s="18"/>
    </row>
    <row r="115" ht="14.25">
      <c r="A115" s="18"/>
    </row>
    <row r="116" ht="14.25">
      <c r="A116" s="18"/>
    </row>
    <row r="117" ht="14.25">
      <c r="A117" s="18"/>
    </row>
    <row r="118" ht="14.25">
      <c r="A118" s="18"/>
    </row>
    <row r="119" ht="14.25">
      <c r="A119" s="18"/>
    </row>
    <row r="120" ht="14.25">
      <c r="A120" s="18"/>
    </row>
    <row r="121" ht="14.25">
      <c r="A121" s="18"/>
    </row>
    <row r="122" ht="14.25">
      <c r="A122" s="18"/>
    </row>
    <row r="123" ht="14.25">
      <c r="A123" s="18"/>
    </row>
    <row r="124" ht="14.25">
      <c r="A124" s="18"/>
    </row>
    <row r="125" ht="14.25">
      <c r="A125" s="18"/>
    </row>
    <row r="126" ht="14.25">
      <c r="A126" s="18"/>
    </row>
    <row r="127" ht="14.25">
      <c r="A127" s="18"/>
    </row>
    <row r="128" ht="14.25">
      <c r="A128" s="18"/>
    </row>
    <row r="129" ht="14.25">
      <c r="A129" s="18"/>
    </row>
    <row r="130" ht="14.25">
      <c r="A130" s="18"/>
    </row>
    <row r="131" ht="14.25">
      <c r="A131" s="18"/>
    </row>
    <row r="132" ht="14.25">
      <c r="A132" s="18"/>
    </row>
    <row r="133" ht="14.25">
      <c r="A133" s="18"/>
    </row>
    <row r="134" ht="14.25">
      <c r="A134" s="18"/>
    </row>
    <row r="135" ht="14.25">
      <c r="A135" s="18"/>
    </row>
    <row r="136" ht="14.25">
      <c r="A136" s="18"/>
    </row>
    <row r="137" ht="14.25">
      <c r="A137" s="18"/>
    </row>
    <row r="138" ht="14.25">
      <c r="A138" s="18"/>
    </row>
    <row r="139" ht="14.25">
      <c r="A139" s="18"/>
    </row>
    <row r="140" ht="14.25">
      <c r="A140" s="18"/>
    </row>
    <row r="141" ht="14.25">
      <c r="A141" s="18"/>
    </row>
    <row r="142" ht="14.25">
      <c r="A142" s="18"/>
    </row>
    <row r="143" ht="14.25">
      <c r="A143" s="18"/>
    </row>
    <row r="144" ht="14.25">
      <c r="A144" s="18"/>
    </row>
    <row r="145" ht="14.25">
      <c r="A145" s="18"/>
    </row>
    <row r="146" ht="14.25">
      <c r="A146" s="18"/>
    </row>
    <row r="147" ht="14.25">
      <c r="A147" s="18"/>
    </row>
    <row r="148" ht="14.25">
      <c r="A148" s="18"/>
    </row>
    <row r="149" ht="14.25">
      <c r="A149" s="18"/>
    </row>
    <row r="150" ht="14.25">
      <c r="A150" s="18"/>
    </row>
    <row r="151" ht="14.25">
      <c r="A151" s="18"/>
    </row>
    <row r="152" ht="14.25">
      <c r="A152" s="18"/>
    </row>
    <row r="153" ht="14.25">
      <c r="A153" s="18"/>
    </row>
    <row r="154" ht="14.25">
      <c r="A154" s="18"/>
    </row>
    <row r="155" ht="14.25">
      <c r="A155" s="18"/>
    </row>
    <row r="156" ht="14.25">
      <c r="A156" s="18"/>
    </row>
    <row r="157" ht="14.25">
      <c r="A157" s="18"/>
    </row>
    <row r="158" ht="14.25">
      <c r="A158" s="18"/>
    </row>
    <row r="159" ht="14.25">
      <c r="A159" s="18"/>
    </row>
    <row r="160" ht="14.25">
      <c r="A160" s="18"/>
    </row>
    <row r="161" ht="14.25">
      <c r="A161" s="18"/>
    </row>
    <row r="162" ht="14.25">
      <c r="A162" s="18"/>
    </row>
    <row r="163" ht="14.25">
      <c r="A163" s="18"/>
    </row>
    <row r="164" ht="14.25">
      <c r="A164" s="18"/>
    </row>
    <row r="165" ht="14.25">
      <c r="A165" s="18"/>
    </row>
    <row r="166" ht="14.25">
      <c r="A166" s="18"/>
    </row>
    <row r="167" ht="14.25">
      <c r="A167" s="18"/>
    </row>
    <row r="168" ht="14.25">
      <c r="A168" s="18"/>
    </row>
    <row r="169" ht="14.25">
      <c r="A169" s="18"/>
    </row>
    <row r="170" ht="14.25">
      <c r="A170" s="18"/>
    </row>
    <row r="171" ht="14.25">
      <c r="A171" s="18"/>
    </row>
    <row r="172" ht="14.25">
      <c r="A172" s="18"/>
    </row>
    <row r="173" ht="14.25">
      <c r="A173" s="18"/>
    </row>
    <row r="174" ht="14.25">
      <c r="A174" s="18"/>
    </row>
    <row r="175" ht="14.25">
      <c r="A175" s="18"/>
    </row>
    <row r="176" ht="14.25">
      <c r="A176" s="18"/>
    </row>
    <row r="177" ht="14.25">
      <c r="A177" s="18"/>
    </row>
    <row r="178" ht="14.25">
      <c r="A178" s="18"/>
    </row>
    <row r="179" ht="14.25">
      <c r="A179" s="18"/>
    </row>
    <row r="180" ht="14.25">
      <c r="A180" s="18"/>
    </row>
    <row r="181" ht="14.25">
      <c r="A181" s="18"/>
    </row>
    <row r="182" ht="14.25">
      <c r="A182" s="18"/>
    </row>
    <row r="183" ht="14.25">
      <c r="A183" s="18"/>
    </row>
    <row r="184" ht="14.25">
      <c r="A184" s="18"/>
    </row>
    <row r="185" ht="14.25">
      <c r="A185" s="18"/>
    </row>
    <row r="186" ht="14.25">
      <c r="A186" s="18"/>
    </row>
    <row r="187" ht="14.25">
      <c r="A187" s="18"/>
    </row>
    <row r="188" ht="14.25">
      <c r="A188" s="18"/>
    </row>
    <row r="189" ht="14.25">
      <c r="A189" s="18"/>
    </row>
    <row r="190" ht="14.25">
      <c r="A190" s="18"/>
    </row>
    <row r="191" ht="14.25">
      <c r="A191" s="18"/>
    </row>
    <row r="192" ht="14.25">
      <c r="A192" s="18"/>
    </row>
    <row r="193" ht="14.25">
      <c r="A193" s="18"/>
    </row>
    <row r="194" ht="14.25">
      <c r="A194" s="18"/>
    </row>
    <row r="195" ht="14.25">
      <c r="A195" s="18"/>
    </row>
    <row r="196" ht="14.25">
      <c r="A196" s="18"/>
    </row>
    <row r="197" ht="14.25">
      <c r="A197" s="18"/>
    </row>
    <row r="198" ht="14.25">
      <c r="A198" s="18"/>
    </row>
    <row r="199" ht="14.25">
      <c r="A199" s="18"/>
    </row>
    <row r="200" ht="14.25">
      <c r="A200" s="18"/>
    </row>
    <row r="201" ht="14.25">
      <c r="A201" s="18"/>
    </row>
    <row r="202" ht="14.25">
      <c r="A202" s="18"/>
    </row>
    <row r="203" ht="14.25">
      <c r="A203" s="18"/>
    </row>
    <row r="204" ht="14.25">
      <c r="A204" s="18"/>
    </row>
    <row r="205" ht="14.25">
      <c r="A205" s="18"/>
    </row>
    <row r="206" ht="14.25">
      <c r="A206" s="18"/>
    </row>
    <row r="207" ht="14.25">
      <c r="A207" s="18"/>
    </row>
    <row r="208" ht="14.25">
      <c r="A208" s="18"/>
    </row>
    <row r="209" ht="14.25">
      <c r="A209" s="18"/>
    </row>
    <row r="210" ht="14.25">
      <c r="A210" s="18"/>
    </row>
    <row r="211" ht="14.25">
      <c r="A211" s="18"/>
    </row>
    <row r="212" ht="14.25">
      <c r="A212" s="18"/>
    </row>
    <row r="213" ht="14.25">
      <c r="A213" s="18"/>
    </row>
    <row r="214" ht="14.25">
      <c r="A214" s="18"/>
    </row>
    <row r="215" ht="14.25">
      <c r="A215" s="18"/>
    </row>
    <row r="216" ht="14.25">
      <c r="A216" s="18"/>
    </row>
    <row r="217" ht="14.25">
      <c r="A217" s="18"/>
    </row>
    <row r="218" ht="14.25">
      <c r="A218" s="18"/>
    </row>
    <row r="219" ht="14.25">
      <c r="A219" s="18"/>
    </row>
    <row r="220" ht="14.25">
      <c r="A220" s="18"/>
    </row>
    <row r="221" ht="14.25">
      <c r="A221" s="18"/>
    </row>
    <row r="222" ht="14.25">
      <c r="A222" s="18"/>
    </row>
    <row r="223" ht="14.25">
      <c r="A223" s="18"/>
    </row>
    <row r="224" ht="14.25">
      <c r="A224" s="18"/>
    </row>
    <row r="225" ht="14.25">
      <c r="A225" s="18"/>
    </row>
    <row r="226" ht="14.25">
      <c r="A226" s="18"/>
    </row>
    <row r="227" ht="14.25">
      <c r="A227" s="18"/>
    </row>
    <row r="228" ht="14.25">
      <c r="A228" s="18"/>
    </row>
    <row r="229" ht="14.25">
      <c r="A229" s="18"/>
    </row>
    <row r="230" ht="14.25">
      <c r="A230" s="18"/>
    </row>
    <row r="231" ht="14.25">
      <c r="A231" s="18"/>
    </row>
    <row r="232" ht="14.25">
      <c r="A232" s="18"/>
    </row>
    <row r="233" ht="14.25">
      <c r="A233" s="18"/>
    </row>
    <row r="234" ht="14.25">
      <c r="A234" s="18"/>
    </row>
    <row r="235" ht="14.25">
      <c r="A235" s="18"/>
    </row>
    <row r="236" ht="14.25">
      <c r="A236" s="18"/>
    </row>
    <row r="237" ht="14.25">
      <c r="A237" s="18"/>
    </row>
    <row r="238" ht="14.25">
      <c r="A238" s="18"/>
    </row>
    <row r="239" ht="14.25">
      <c r="A239" s="18"/>
    </row>
    <row r="240" ht="14.25">
      <c r="A240" s="18"/>
    </row>
    <row r="241" ht="14.25">
      <c r="A241" s="18"/>
    </row>
    <row r="242" ht="14.25">
      <c r="A242" s="18"/>
    </row>
    <row r="243" ht="14.25">
      <c r="A243" s="18"/>
    </row>
    <row r="244" ht="14.25">
      <c r="A244" s="18"/>
    </row>
    <row r="245" ht="14.25">
      <c r="A245" s="18"/>
    </row>
    <row r="246" ht="14.25">
      <c r="A246" s="18"/>
    </row>
    <row r="247" ht="14.25">
      <c r="A247" s="18"/>
    </row>
    <row r="248" ht="14.25">
      <c r="A248" s="18"/>
    </row>
    <row r="249" ht="14.25">
      <c r="A249" s="18"/>
    </row>
    <row r="250" ht="14.25">
      <c r="A250" s="18"/>
    </row>
    <row r="251" ht="14.25">
      <c r="A251" s="18"/>
    </row>
    <row r="252" ht="14.25">
      <c r="A252" s="18"/>
    </row>
    <row r="253" ht="14.25">
      <c r="A253" s="18"/>
    </row>
    <row r="254" ht="14.25">
      <c r="A254" s="18"/>
    </row>
    <row r="255" ht="14.25">
      <c r="A255" s="18"/>
    </row>
    <row r="256" ht="14.25">
      <c r="A256" s="18"/>
    </row>
    <row r="257" ht="14.25">
      <c r="A257" s="18"/>
    </row>
    <row r="258" ht="14.25">
      <c r="A258" s="18"/>
    </row>
    <row r="259" ht="14.25">
      <c r="A259" s="18"/>
    </row>
    <row r="260" ht="14.25">
      <c r="A260" s="18"/>
    </row>
    <row r="261" ht="14.25">
      <c r="A261" s="18"/>
    </row>
    <row r="262" ht="14.25">
      <c r="A262" s="18"/>
    </row>
    <row r="263" ht="14.25">
      <c r="A263" s="18"/>
    </row>
    <row r="264" ht="14.25">
      <c r="A264" s="18"/>
    </row>
    <row r="265" ht="14.25">
      <c r="A265" s="18"/>
    </row>
    <row r="266" ht="14.25">
      <c r="A266" s="18"/>
    </row>
    <row r="267" ht="14.25">
      <c r="A267" s="18"/>
    </row>
    <row r="268" ht="14.25">
      <c r="A268" s="18"/>
    </row>
    <row r="269" ht="14.25">
      <c r="A269" s="18"/>
    </row>
    <row r="270" ht="14.25">
      <c r="A270" s="18"/>
    </row>
    <row r="271" ht="14.25">
      <c r="A271" s="18"/>
    </row>
    <row r="272" ht="14.25">
      <c r="A272" s="18"/>
    </row>
    <row r="273" ht="14.25">
      <c r="A273" s="18"/>
    </row>
    <row r="274" ht="14.25">
      <c r="A274" s="18"/>
    </row>
    <row r="275" ht="14.25">
      <c r="A275" s="18"/>
    </row>
    <row r="276" ht="14.25">
      <c r="A276" s="18"/>
    </row>
    <row r="277" ht="14.25">
      <c r="A277" s="18"/>
    </row>
    <row r="278" ht="14.25">
      <c r="A278" s="18"/>
    </row>
    <row r="279" ht="14.25">
      <c r="A279" s="18"/>
    </row>
    <row r="280" ht="14.25">
      <c r="A280" s="18"/>
    </row>
    <row r="281" ht="14.25">
      <c r="A281" s="18"/>
    </row>
    <row r="282" ht="14.25">
      <c r="A282" s="18"/>
    </row>
    <row r="283" ht="14.25">
      <c r="A283" s="18"/>
    </row>
    <row r="284" ht="14.25">
      <c r="A284" s="18"/>
    </row>
    <row r="285" ht="14.25">
      <c r="A285" s="18"/>
    </row>
    <row r="286" ht="14.25">
      <c r="A286" s="18"/>
    </row>
    <row r="287" ht="14.25">
      <c r="A287" s="18"/>
    </row>
    <row r="288" ht="14.25">
      <c r="A288" s="18"/>
    </row>
    <row r="289" ht="14.25">
      <c r="A289" s="18"/>
    </row>
    <row r="290" ht="14.25">
      <c r="A290" s="18"/>
    </row>
    <row r="291" ht="14.25">
      <c r="A291" s="18"/>
    </row>
    <row r="292" ht="14.25">
      <c r="A292" s="18"/>
    </row>
    <row r="293" ht="14.25">
      <c r="A293" s="18"/>
    </row>
    <row r="294" ht="14.25">
      <c r="A294" s="18"/>
    </row>
    <row r="295" ht="14.25">
      <c r="A295" s="18"/>
    </row>
    <row r="296" ht="14.25">
      <c r="A296" s="18"/>
    </row>
    <row r="297" ht="14.25">
      <c r="A297" s="18"/>
    </row>
    <row r="298" ht="14.25">
      <c r="A298" s="18"/>
    </row>
    <row r="299" ht="14.25">
      <c r="A299" s="18"/>
    </row>
    <row r="300" ht="14.25">
      <c r="A300" s="18"/>
    </row>
    <row r="301" ht="14.25">
      <c r="A301" s="18"/>
    </row>
    <row r="302" ht="14.25">
      <c r="A302" s="18"/>
    </row>
    <row r="303" ht="14.25">
      <c r="A303" s="18"/>
    </row>
    <row r="304" ht="14.25">
      <c r="A304" s="18"/>
    </row>
    <row r="305" ht="14.25">
      <c r="A305" s="18"/>
    </row>
    <row r="306" ht="14.25">
      <c r="A306" s="18"/>
    </row>
    <row r="307" ht="14.25">
      <c r="A307" s="18"/>
    </row>
    <row r="308" ht="14.25">
      <c r="A308" s="18"/>
    </row>
    <row r="309" ht="14.25">
      <c r="A309" s="18"/>
    </row>
    <row r="310" ht="14.25">
      <c r="A310" s="18"/>
    </row>
    <row r="311" ht="14.25">
      <c r="A311" s="18"/>
    </row>
    <row r="312" ht="14.25">
      <c r="A312" s="18"/>
    </row>
    <row r="313" ht="14.25">
      <c r="A313" s="18"/>
    </row>
    <row r="314" ht="14.25">
      <c r="A314" s="18"/>
    </row>
    <row r="315" ht="14.25">
      <c r="A315" s="18"/>
    </row>
    <row r="316" ht="14.25">
      <c r="A316" s="18"/>
    </row>
    <row r="317" ht="14.25">
      <c r="A317" s="18"/>
    </row>
    <row r="318" ht="14.25">
      <c r="A318" s="18"/>
    </row>
    <row r="319" ht="14.25">
      <c r="A319" s="18"/>
    </row>
    <row r="320" ht="14.25">
      <c r="A320" s="18"/>
    </row>
    <row r="321" ht="14.25">
      <c r="A321" s="18"/>
    </row>
    <row r="322" ht="14.25">
      <c r="A322" s="18"/>
    </row>
    <row r="323" ht="14.25">
      <c r="A323" s="18"/>
    </row>
    <row r="324" ht="14.25">
      <c r="A324" s="18"/>
    </row>
    <row r="325" ht="14.25">
      <c r="A325" s="18"/>
    </row>
    <row r="326" ht="14.25">
      <c r="A326" s="18"/>
    </row>
    <row r="327" ht="14.25">
      <c r="A327" s="18"/>
    </row>
    <row r="328" ht="14.25">
      <c r="A328" s="18"/>
    </row>
    <row r="329" ht="14.25">
      <c r="A329" s="18"/>
    </row>
    <row r="330" ht="14.25">
      <c r="A330" s="18"/>
    </row>
    <row r="331" ht="14.25">
      <c r="A331" s="18"/>
    </row>
    <row r="332" ht="14.25">
      <c r="A332" s="18"/>
    </row>
    <row r="333" ht="14.25">
      <c r="A333" s="18"/>
    </row>
    <row r="334" ht="14.25">
      <c r="A334" s="18"/>
    </row>
    <row r="335" ht="14.25">
      <c r="A335" s="18"/>
    </row>
    <row r="336" ht="14.25">
      <c r="A336" s="18"/>
    </row>
    <row r="337" ht="14.25">
      <c r="A337" s="18"/>
    </row>
    <row r="338" ht="14.25">
      <c r="A338" s="18"/>
    </row>
    <row r="339" ht="14.25">
      <c r="A339" s="18"/>
    </row>
    <row r="340" ht="14.25">
      <c r="A340" s="18"/>
    </row>
    <row r="341" ht="14.25">
      <c r="A341" s="18"/>
    </row>
    <row r="342" ht="14.25">
      <c r="A342" s="18"/>
    </row>
    <row r="343" ht="14.25">
      <c r="A343" s="18"/>
    </row>
    <row r="344" ht="14.25">
      <c r="A344" s="18"/>
    </row>
    <row r="345" ht="14.25">
      <c r="A345" s="18"/>
    </row>
    <row r="346" ht="14.25">
      <c r="A346" s="18"/>
    </row>
    <row r="347" ht="14.25">
      <c r="A347" s="18"/>
    </row>
    <row r="348" ht="14.25">
      <c r="A348" s="18"/>
    </row>
    <row r="349" ht="14.25">
      <c r="A349" s="18"/>
    </row>
    <row r="350" ht="14.25">
      <c r="A350" s="18"/>
    </row>
    <row r="351" ht="14.25">
      <c r="A351" s="18"/>
    </row>
    <row r="352" ht="14.25">
      <c r="A352" s="18"/>
    </row>
    <row r="353" ht="14.25">
      <c r="A353" s="18"/>
    </row>
    <row r="354" ht="14.25">
      <c r="A354" s="18"/>
    </row>
    <row r="355" ht="14.25">
      <c r="A355" s="18"/>
    </row>
    <row r="356" ht="14.25">
      <c r="A356" s="18"/>
    </row>
    <row r="357" ht="14.25">
      <c r="A357" s="18"/>
    </row>
    <row r="358" ht="14.25">
      <c r="A358" s="18"/>
    </row>
    <row r="359" ht="14.25">
      <c r="A359" s="18"/>
    </row>
    <row r="360" ht="14.25">
      <c r="A360" s="18"/>
    </row>
    <row r="361" ht="14.25">
      <c r="A361" s="18"/>
    </row>
    <row r="362" ht="14.25">
      <c r="A362" s="18"/>
    </row>
    <row r="363" ht="14.25">
      <c r="A363" s="18"/>
    </row>
    <row r="364" ht="14.25">
      <c r="A364" s="18"/>
    </row>
    <row r="365" ht="14.25">
      <c r="A365" s="18"/>
    </row>
    <row r="366" ht="14.25">
      <c r="A366" s="18"/>
    </row>
    <row r="367" ht="14.25">
      <c r="A367" s="18"/>
    </row>
    <row r="368" ht="14.25">
      <c r="A368" s="18"/>
    </row>
    <row r="369" ht="14.25">
      <c r="A369" s="18"/>
    </row>
    <row r="370" ht="14.25">
      <c r="A370" s="18"/>
    </row>
    <row r="371" ht="14.25">
      <c r="A371" s="18"/>
    </row>
    <row r="372" ht="14.25">
      <c r="A372" s="18"/>
    </row>
    <row r="373" ht="14.25">
      <c r="A373" s="18"/>
    </row>
    <row r="374" ht="14.25">
      <c r="A374" s="18"/>
    </row>
    <row r="375" ht="14.25">
      <c r="A375" s="18"/>
    </row>
    <row r="376" ht="14.25">
      <c r="A376" s="18"/>
    </row>
    <row r="377" ht="14.25">
      <c r="A377" s="18"/>
    </row>
    <row r="378" ht="14.25">
      <c r="A378" s="18"/>
    </row>
    <row r="379" ht="14.25">
      <c r="A379" s="18"/>
    </row>
    <row r="380" ht="14.25">
      <c r="A380" s="18"/>
    </row>
    <row r="381" ht="14.25">
      <c r="A381" s="18"/>
    </row>
    <row r="382" ht="14.25">
      <c r="A382" s="18"/>
    </row>
    <row r="383" ht="14.25">
      <c r="A383" s="18"/>
    </row>
    <row r="384" ht="14.25">
      <c r="A384" s="18"/>
    </row>
    <row r="385" ht="14.25">
      <c r="A385" s="18"/>
    </row>
    <row r="386" ht="14.25">
      <c r="A386" s="18"/>
    </row>
    <row r="387" ht="14.25">
      <c r="A387" s="18"/>
    </row>
    <row r="388" ht="14.25">
      <c r="A388" s="18"/>
    </row>
    <row r="389" ht="14.25">
      <c r="A389" s="18"/>
    </row>
    <row r="390" ht="14.25">
      <c r="A390" s="18"/>
    </row>
    <row r="391" ht="14.25">
      <c r="A391" s="18"/>
    </row>
    <row r="392" ht="14.25">
      <c r="A392" s="18"/>
    </row>
    <row r="393" ht="14.25">
      <c r="A393" s="18"/>
    </row>
    <row r="394" ht="14.25">
      <c r="A394" s="18"/>
    </row>
    <row r="395" ht="14.25">
      <c r="A395" s="18"/>
    </row>
    <row r="396" ht="14.25">
      <c r="A396" s="18"/>
    </row>
    <row r="397" ht="14.25">
      <c r="A397" s="18"/>
    </row>
    <row r="398" ht="14.25">
      <c r="A398" s="18"/>
    </row>
    <row r="399" ht="14.25">
      <c r="A399" s="18"/>
    </row>
    <row r="400" ht="14.25">
      <c r="A400" s="18"/>
    </row>
    <row r="401" ht="14.25">
      <c r="A401" s="18"/>
    </row>
    <row r="402" ht="14.25">
      <c r="A402" s="18"/>
    </row>
    <row r="403" ht="14.25">
      <c r="A403" s="18"/>
    </row>
    <row r="404" ht="14.25">
      <c r="A404" s="18"/>
    </row>
    <row r="405" ht="14.25">
      <c r="A405" s="18"/>
    </row>
    <row r="406" ht="14.25">
      <c r="A406" s="18"/>
    </row>
    <row r="407" ht="14.25">
      <c r="A407" s="18"/>
    </row>
    <row r="408" ht="14.25">
      <c r="A408" s="18"/>
    </row>
    <row r="409" ht="14.25">
      <c r="A409" s="18"/>
    </row>
    <row r="410" ht="14.25">
      <c r="A410" s="18"/>
    </row>
    <row r="411" ht="14.25">
      <c r="A411" s="18"/>
    </row>
    <row r="412" ht="14.25">
      <c r="A412" s="18"/>
    </row>
    <row r="413" ht="14.25">
      <c r="A413" s="18"/>
    </row>
    <row r="414" ht="14.25">
      <c r="A414" s="18"/>
    </row>
    <row r="415" ht="14.25">
      <c r="A415" s="18"/>
    </row>
    <row r="416" ht="14.25">
      <c r="A416" s="18"/>
    </row>
    <row r="417" ht="14.25">
      <c r="A417" s="18"/>
    </row>
    <row r="418" ht="14.25">
      <c r="A418" s="18"/>
    </row>
    <row r="419" ht="14.25">
      <c r="A419" s="18"/>
    </row>
    <row r="420" ht="14.25">
      <c r="A420" s="18"/>
    </row>
    <row r="421" ht="14.25">
      <c r="A421" s="18"/>
    </row>
    <row r="422" ht="14.25">
      <c r="A422" s="18"/>
    </row>
    <row r="423" ht="14.25">
      <c r="A423" s="18"/>
    </row>
    <row r="424" ht="14.25">
      <c r="A424" s="18"/>
    </row>
    <row r="425" ht="14.25">
      <c r="A425" s="18"/>
    </row>
    <row r="426" ht="14.25">
      <c r="A426" s="18"/>
    </row>
    <row r="427" ht="14.25">
      <c r="A427" s="18"/>
    </row>
    <row r="428" ht="14.25">
      <c r="A428" s="18"/>
    </row>
    <row r="429" ht="14.25">
      <c r="A429" s="18"/>
    </row>
    <row r="430" ht="14.25">
      <c r="A430" s="18"/>
    </row>
    <row r="431" ht="14.25">
      <c r="A431" s="18"/>
    </row>
    <row r="432" ht="14.25">
      <c r="A432" s="18"/>
    </row>
    <row r="433" ht="14.25">
      <c r="A433" s="18"/>
    </row>
    <row r="434" ht="14.25">
      <c r="A434" s="18"/>
    </row>
    <row r="435" ht="14.25">
      <c r="A435" s="18"/>
    </row>
    <row r="436" ht="14.25">
      <c r="A436" s="18"/>
    </row>
    <row r="437" ht="14.25">
      <c r="A437" s="18"/>
    </row>
    <row r="438" ht="14.25">
      <c r="A438" s="18"/>
    </row>
    <row r="439" ht="14.25">
      <c r="A439" s="18"/>
    </row>
    <row r="440" ht="14.25">
      <c r="A440" s="18"/>
    </row>
    <row r="441" ht="14.25">
      <c r="A441" s="18"/>
    </row>
    <row r="442" ht="14.25">
      <c r="A442" s="18"/>
    </row>
    <row r="443" ht="14.25">
      <c r="A443" s="18"/>
    </row>
    <row r="444" ht="14.25">
      <c r="A444" s="18"/>
    </row>
    <row r="445" ht="14.25">
      <c r="A445" s="18"/>
    </row>
    <row r="446" ht="14.25">
      <c r="A446" s="18"/>
    </row>
    <row r="447" ht="14.25">
      <c r="A447" s="18"/>
    </row>
    <row r="448" ht="14.25">
      <c r="A448" s="18"/>
    </row>
    <row r="449" ht="14.25">
      <c r="A449" s="18"/>
    </row>
    <row r="450" ht="14.25">
      <c r="A450" s="18"/>
    </row>
    <row r="451" ht="14.25">
      <c r="A451" s="18"/>
    </row>
    <row r="452" ht="14.25">
      <c r="A452" s="18"/>
    </row>
    <row r="453" ht="14.25">
      <c r="A453" s="18"/>
    </row>
    <row r="454" ht="14.25">
      <c r="A454" s="18"/>
    </row>
    <row r="455" ht="14.25">
      <c r="A455" s="18"/>
    </row>
    <row r="456" ht="14.25">
      <c r="A456" s="18"/>
    </row>
    <row r="457" ht="14.25">
      <c r="A457" s="18"/>
    </row>
    <row r="458" ht="14.25">
      <c r="A458" s="18"/>
    </row>
    <row r="459" ht="14.25">
      <c r="A459" s="18"/>
    </row>
    <row r="460" ht="14.25">
      <c r="A460" s="18"/>
    </row>
    <row r="461" ht="14.25">
      <c r="A461" s="18"/>
    </row>
    <row r="462" ht="14.25">
      <c r="A462" s="18"/>
    </row>
    <row r="463" ht="14.25">
      <c r="A463" s="18"/>
    </row>
    <row r="464" ht="14.25">
      <c r="A464" s="18"/>
    </row>
    <row r="465" ht="14.25">
      <c r="A465" s="18"/>
    </row>
    <row r="466" ht="14.25">
      <c r="A466" s="18"/>
    </row>
    <row r="467" ht="14.25">
      <c r="A467" s="18"/>
    </row>
    <row r="468" ht="14.25">
      <c r="A468" s="18"/>
    </row>
    <row r="469" ht="14.25">
      <c r="A469" s="18"/>
    </row>
    <row r="470" ht="14.25">
      <c r="A470" s="18"/>
    </row>
    <row r="471" ht="14.25">
      <c r="A471" s="18"/>
    </row>
    <row r="472" ht="14.25">
      <c r="A472" s="18"/>
    </row>
    <row r="473" ht="14.25">
      <c r="A473" s="18"/>
    </row>
    <row r="474" ht="14.25">
      <c r="A474" s="18"/>
    </row>
    <row r="475" ht="14.25">
      <c r="A475" s="18"/>
    </row>
    <row r="476" ht="14.25">
      <c r="A476" s="18"/>
    </row>
    <row r="477" ht="14.25">
      <c r="A477" s="18"/>
    </row>
    <row r="478" ht="14.25">
      <c r="A478" s="18"/>
    </row>
    <row r="479" ht="14.25">
      <c r="A479" s="18"/>
    </row>
    <row r="480" ht="14.25">
      <c r="A480" s="18"/>
    </row>
    <row r="481" ht="14.25">
      <c r="A481" s="18"/>
    </row>
    <row r="482" ht="14.25">
      <c r="A482" s="18"/>
    </row>
    <row r="483" ht="14.25">
      <c r="A483" s="18"/>
    </row>
    <row r="484" ht="14.25">
      <c r="A484" s="18"/>
    </row>
    <row r="485" ht="14.25">
      <c r="A485" s="18"/>
    </row>
    <row r="486" ht="14.25">
      <c r="A486" s="18"/>
    </row>
    <row r="487" ht="14.25">
      <c r="A487" s="18"/>
    </row>
    <row r="488" ht="14.25">
      <c r="A488" s="18"/>
    </row>
    <row r="489" ht="14.25">
      <c r="A489" s="18"/>
    </row>
    <row r="490" ht="14.25">
      <c r="A490" s="18"/>
    </row>
    <row r="491" ht="14.25">
      <c r="A491" s="18"/>
    </row>
    <row r="492" ht="14.25">
      <c r="A492" s="18"/>
    </row>
    <row r="493" ht="14.25">
      <c r="A493" s="18"/>
    </row>
    <row r="494" ht="14.25">
      <c r="A494" s="18"/>
    </row>
    <row r="495" ht="14.25">
      <c r="A495" s="18"/>
    </row>
    <row r="496" ht="14.25">
      <c r="A496" s="18"/>
    </row>
    <row r="497" ht="14.25">
      <c r="A497" s="18"/>
    </row>
    <row r="498" ht="14.25">
      <c r="A498" s="18"/>
    </row>
    <row r="499" ht="14.25">
      <c r="A499" s="18"/>
    </row>
    <row r="500" ht="14.25">
      <c r="A500" s="18"/>
    </row>
    <row r="501" ht="14.25">
      <c r="A501" s="18"/>
    </row>
    <row r="502" ht="14.25">
      <c r="A502" s="18"/>
    </row>
    <row r="503" ht="14.25">
      <c r="A503" s="18"/>
    </row>
    <row r="504" ht="14.25">
      <c r="A504" s="18"/>
    </row>
    <row r="505" ht="14.25">
      <c r="A505" s="18"/>
    </row>
    <row r="506" ht="14.25">
      <c r="A506" s="18"/>
    </row>
    <row r="507" ht="14.25">
      <c r="A507" s="18"/>
    </row>
    <row r="508" ht="14.25">
      <c r="A508" s="18"/>
    </row>
    <row r="509" ht="14.25">
      <c r="A509" s="18"/>
    </row>
    <row r="510" ht="14.25">
      <c r="A510" s="18"/>
    </row>
    <row r="511" ht="14.25">
      <c r="A511" s="18"/>
    </row>
    <row r="512" ht="14.25">
      <c r="A512" s="18"/>
    </row>
    <row r="513" ht="14.25">
      <c r="A513" s="18"/>
    </row>
    <row r="514" ht="14.25">
      <c r="A514" s="18"/>
    </row>
    <row r="515" ht="14.25">
      <c r="A515" s="18"/>
    </row>
    <row r="516" ht="14.25">
      <c r="A516" s="18"/>
    </row>
    <row r="517" ht="14.25">
      <c r="A517" s="18"/>
    </row>
    <row r="518" ht="14.25">
      <c r="A518" s="18"/>
    </row>
    <row r="519" ht="14.25">
      <c r="A519" s="18"/>
    </row>
    <row r="520" ht="14.25">
      <c r="A520" s="18"/>
    </row>
    <row r="521" ht="14.25">
      <c r="A521" s="18"/>
    </row>
    <row r="522" ht="14.25">
      <c r="A522" s="18"/>
    </row>
    <row r="523" ht="14.25">
      <c r="A523" s="18"/>
    </row>
    <row r="524" ht="14.25">
      <c r="A524" s="18"/>
    </row>
    <row r="525" ht="14.25">
      <c r="A525" s="18"/>
    </row>
    <row r="526" ht="14.25">
      <c r="A526" s="18"/>
    </row>
    <row r="527" ht="14.25">
      <c r="A527" s="18"/>
    </row>
    <row r="528" ht="14.25">
      <c r="A528" s="18"/>
    </row>
    <row r="529" ht="14.25">
      <c r="A529" s="18"/>
    </row>
    <row r="530" ht="14.25">
      <c r="A530" s="18"/>
    </row>
    <row r="531" ht="14.25">
      <c r="A531" s="18"/>
    </row>
    <row r="532" ht="14.25">
      <c r="A532" s="18"/>
    </row>
    <row r="533" ht="14.25">
      <c r="A533" s="18"/>
    </row>
    <row r="534" ht="14.25">
      <c r="A534" s="18"/>
    </row>
    <row r="535" ht="14.25">
      <c r="A535" s="18"/>
    </row>
    <row r="536" ht="14.25">
      <c r="A536" s="18"/>
    </row>
    <row r="537" ht="14.25">
      <c r="A537" s="18"/>
    </row>
    <row r="538" ht="14.25">
      <c r="A538" s="18"/>
    </row>
    <row r="539" ht="14.25">
      <c r="A539" s="18"/>
    </row>
    <row r="540" ht="14.25">
      <c r="A540" s="18"/>
    </row>
    <row r="541" ht="14.25">
      <c r="A541" s="18"/>
    </row>
    <row r="542" ht="14.25">
      <c r="A542" s="18"/>
    </row>
    <row r="543" ht="14.25">
      <c r="A543" s="18"/>
    </row>
    <row r="544" ht="14.25">
      <c r="A544" s="18"/>
    </row>
    <row r="545" ht="14.25">
      <c r="A545" s="18"/>
    </row>
    <row r="546" ht="14.25">
      <c r="A546" s="18"/>
    </row>
    <row r="547" ht="14.25">
      <c r="A547" s="18"/>
    </row>
    <row r="548" ht="14.25">
      <c r="A548" s="18"/>
    </row>
    <row r="549" ht="14.25">
      <c r="A549" s="18"/>
    </row>
    <row r="550" ht="14.25">
      <c r="A550" s="18"/>
    </row>
    <row r="551" ht="14.25">
      <c r="A551" s="18"/>
    </row>
    <row r="552" ht="14.25">
      <c r="A552" s="18"/>
    </row>
    <row r="553" ht="14.25">
      <c r="A553" s="18"/>
    </row>
    <row r="554" ht="14.25">
      <c r="A554" s="18"/>
    </row>
    <row r="555" ht="14.25">
      <c r="A555" s="18"/>
    </row>
    <row r="556" ht="14.25">
      <c r="A556" s="18"/>
    </row>
    <row r="557" ht="14.25">
      <c r="A557" s="18"/>
    </row>
    <row r="558" ht="14.25">
      <c r="A558" s="18"/>
    </row>
    <row r="559" ht="14.25">
      <c r="A559" s="18"/>
    </row>
    <row r="560" ht="14.25">
      <c r="A560" s="18"/>
    </row>
    <row r="561" ht="14.25">
      <c r="A561" s="18"/>
    </row>
    <row r="562" ht="14.25">
      <c r="A562" s="18"/>
    </row>
    <row r="563" ht="14.25">
      <c r="A563" s="18"/>
    </row>
    <row r="564" ht="14.25">
      <c r="A564" s="18"/>
    </row>
    <row r="565" ht="14.25">
      <c r="A565" s="18"/>
    </row>
    <row r="566" ht="14.25">
      <c r="A566" s="18"/>
    </row>
    <row r="567" ht="14.25">
      <c r="A567" s="18"/>
    </row>
    <row r="568" ht="14.25">
      <c r="A568" s="18"/>
    </row>
    <row r="569" ht="14.25">
      <c r="A569" s="18"/>
    </row>
    <row r="570" ht="14.25">
      <c r="A570" s="18"/>
    </row>
    <row r="571" ht="14.25">
      <c r="A571" s="18"/>
    </row>
    <row r="572" ht="14.25">
      <c r="A572" s="18"/>
    </row>
    <row r="573" ht="14.25">
      <c r="A573" s="18"/>
    </row>
    <row r="574" ht="14.25">
      <c r="A574" s="18"/>
    </row>
    <row r="575" ht="14.25">
      <c r="A575" s="18"/>
    </row>
    <row r="576" ht="14.25">
      <c r="A576" s="18"/>
    </row>
    <row r="577" ht="14.25">
      <c r="A577" s="18"/>
    </row>
    <row r="578" ht="14.25">
      <c r="A578" s="18"/>
    </row>
    <row r="579" ht="14.25">
      <c r="A579" s="18"/>
    </row>
    <row r="580" ht="14.25">
      <c r="A580" s="18"/>
    </row>
    <row r="581" ht="14.25">
      <c r="A581" s="18"/>
    </row>
    <row r="582" ht="14.25">
      <c r="A582" s="18"/>
    </row>
    <row r="583" ht="14.25">
      <c r="A583" s="18"/>
    </row>
    <row r="584" ht="14.25">
      <c r="A584" s="18"/>
    </row>
    <row r="585" ht="14.25">
      <c r="A585" s="18"/>
    </row>
    <row r="586" ht="14.25">
      <c r="A586" s="18"/>
    </row>
    <row r="587" ht="14.25">
      <c r="A587" s="18"/>
    </row>
    <row r="588" ht="14.25">
      <c r="A588" s="18"/>
    </row>
    <row r="589" ht="14.25">
      <c r="A589" s="18"/>
    </row>
    <row r="590" ht="14.25">
      <c r="A590" s="18"/>
    </row>
    <row r="591" ht="14.25">
      <c r="A591" s="18"/>
    </row>
    <row r="592" ht="14.25">
      <c r="A592" s="18"/>
    </row>
    <row r="593" ht="14.25">
      <c r="A593" s="18"/>
    </row>
    <row r="594" ht="14.25">
      <c r="A594" s="18"/>
    </row>
    <row r="595" ht="14.25">
      <c r="A595" s="18"/>
    </row>
    <row r="596" ht="14.25">
      <c r="A596" s="18"/>
    </row>
    <row r="597" ht="14.25">
      <c r="A597" s="18"/>
    </row>
    <row r="598" ht="14.25">
      <c r="A598" s="18"/>
    </row>
    <row r="599" ht="14.25">
      <c r="A599" s="18"/>
    </row>
    <row r="600" ht="14.25">
      <c r="A600" s="18"/>
    </row>
    <row r="601" ht="14.25">
      <c r="A601" s="18"/>
    </row>
    <row r="602" ht="14.25">
      <c r="A602" s="18"/>
    </row>
    <row r="603" ht="14.25">
      <c r="A603" s="18"/>
    </row>
    <row r="604" ht="14.25">
      <c r="A604" s="18"/>
    </row>
    <row r="605" ht="14.25">
      <c r="A605" s="18"/>
    </row>
    <row r="606" ht="14.25">
      <c r="A606" s="18"/>
    </row>
    <row r="607" ht="14.25">
      <c r="A607" s="18"/>
    </row>
    <row r="608" ht="14.25">
      <c r="A608" s="18"/>
    </row>
    <row r="609" ht="14.25">
      <c r="A609" s="18"/>
    </row>
    <row r="610" ht="14.25">
      <c r="A610" s="18"/>
    </row>
    <row r="611" ht="14.25">
      <c r="A611" s="18"/>
    </row>
    <row r="612" ht="14.25">
      <c r="A612" s="18"/>
    </row>
    <row r="613" ht="14.25">
      <c r="A613" s="18"/>
    </row>
    <row r="614" ht="14.25">
      <c r="A614" s="18"/>
    </row>
    <row r="615" ht="14.25">
      <c r="A615" s="18"/>
    </row>
    <row r="616" ht="14.25">
      <c r="A616" s="18"/>
    </row>
    <row r="617" ht="14.25">
      <c r="A617" s="18"/>
    </row>
    <row r="618" ht="14.25">
      <c r="A618" s="18"/>
    </row>
    <row r="619" ht="14.25">
      <c r="A619" s="18"/>
    </row>
    <row r="620" ht="14.25">
      <c r="A620" s="18"/>
    </row>
    <row r="621" ht="14.25">
      <c r="A621" s="18"/>
    </row>
    <row r="622" ht="14.25">
      <c r="A622" s="18"/>
    </row>
    <row r="623" ht="14.25">
      <c r="A623" s="18"/>
    </row>
    <row r="624" ht="14.25">
      <c r="A624" s="18"/>
    </row>
    <row r="625" ht="14.25">
      <c r="A625" s="18"/>
    </row>
    <row r="626" ht="14.25">
      <c r="A626" s="18"/>
    </row>
    <row r="627" ht="14.25">
      <c r="A627" s="18"/>
    </row>
    <row r="628" ht="14.25">
      <c r="A628" s="18"/>
    </row>
    <row r="629" ht="14.25">
      <c r="A629" s="18"/>
    </row>
    <row r="630" ht="14.25">
      <c r="A630" s="18"/>
    </row>
    <row r="631" ht="14.25">
      <c r="A631" s="18"/>
    </row>
    <row r="632" ht="14.25">
      <c r="A632" s="18"/>
    </row>
    <row r="633" ht="14.25">
      <c r="A633" s="18"/>
    </row>
    <row r="634" ht="14.25">
      <c r="A634" s="18"/>
    </row>
    <row r="635" ht="14.25">
      <c r="A635" s="18"/>
    </row>
    <row r="636" ht="14.25">
      <c r="A636" s="18"/>
    </row>
    <row r="637" ht="14.25">
      <c r="A637" s="18"/>
    </row>
    <row r="638" ht="14.25">
      <c r="A638" s="18"/>
    </row>
    <row r="639" ht="14.25">
      <c r="A639" s="18"/>
    </row>
    <row r="640" ht="14.25">
      <c r="A640" s="18"/>
    </row>
    <row r="641" ht="14.25">
      <c r="A641" s="18"/>
    </row>
    <row r="642" ht="14.25">
      <c r="A642" s="18"/>
    </row>
    <row r="643" ht="14.25">
      <c r="A643" s="18"/>
    </row>
    <row r="644" ht="14.25">
      <c r="A644" s="18"/>
    </row>
    <row r="645" ht="14.25">
      <c r="A645" s="18"/>
    </row>
    <row r="646" ht="14.25">
      <c r="A646" s="18"/>
    </row>
    <row r="647" ht="14.25">
      <c r="A647" s="18"/>
    </row>
    <row r="648" ht="14.25">
      <c r="A648" s="18"/>
    </row>
    <row r="649" ht="14.25">
      <c r="A649" s="18"/>
    </row>
    <row r="650" ht="14.25">
      <c r="A650" s="18"/>
    </row>
    <row r="651" ht="14.25">
      <c r="A651" s="18"/>
    </row>
    <row r="652" ht="14.25">
      <c r="A652" s="18"/>
    </row>
    <row r="653" ht="14.25">
      <c r="A653" s="18"/>
    </row>
    <row r="654" ht="14.25">
      <c r="A654" s="18"/>
    </row>
    <row r="655" ht="14.25">
      <c r="A655" s="18"/>
    </row>
    <row r="656" ht="14.25">
      <c r="A656" s="18"/>
    </row>
    <row r="657" ht="14.25">
      <c r="A657" s="18"/>
    </row>
    <row r="658" ht="14.25">
      <c r="A658" s="18"/>
    </row>
    <row r="659" ht="14.25">
      <c r="A659" s="18"/>
    </row>
    <row r="660" ht="14.25">
      <c r="A660" s="18"/>
    </row>
    <row r="661" ht="14.25">
      <c r="A661" s="18"/>
    </row>
    <row r="662" ht="14.25">
      <c r="A662" s="18"/>
    </row>
    <row r="663" ht="14.25">
      <c r="A663" s="18"/>
    </row>
    <row r="664" ht="14.25">
      <c r="A664" s="18"/>
    </row>
    <row r="665" ht="14.25">
      <c r="A665" s="18"/>
    </row>
    <row r="666" ht="14.25">
      <c r="A666" s="18"/>
    </row>
    <row r="667" ht="14.25">
      <c r="A667" s="18"/>
    </row>
    <row r="668" ht="14.25">
      <c r="A668" s="18"/>
    </row>
    <row r="669" ht="14.25">
      <c r="A669" s="18"/>
    </row>
    <row r="670" ht="14.25">
      <c r="A670" s="18"/>
    </row>
    <row r="671" ht="14.25">
      <c r="A671" s="18"/>
    </row>
    <row r="672" ht="14.25">
      <c r="A672" s="18"/>
    </row>
    <row r="673" ht="14.25">
      <c r="A673" s="18"/>
    </row>
    <row r="674" ht="14.25">
      <c r="A674" s="18"/>
    </row>
    <row r="675" ht="14.25">
      <c r="A675" s="18"/>
    </row>
    <row r="676" ht="14.25">
      <c r="A676" s="18"/>
    </row>
    <row r="677" ht="14.25">
      <c r="A677" s="18"/>
    </row>
    <row r="678" ht="14.25">
      <c r="A678" s="18"/>
    </row>
    <row r="679" ht="14.25">
      <c r="A679" s="18"/>
    </row>
    <row r="680" ht="14.25">
      <c r="A680" s="18"/>
    </row>
    <row r="681" ht="14.25">
      <c r="A681" s="18"/>
    </row>
    <row r="682" ht="14.25">
      <c r="A682" s="18"/>
    </row>
    <row r="683" ht="14.25">
      <c r="A683" s="18"/>
    </row>
    <row r="684" ht="14.25">
      <c r="A684" s="18"/>
    </row>
    <row r="685" ht="14.25">
      <c r="A685" s="18"/>
    </row>
    <row r="686" ht="14.25">
      <c r="A686" s="18"/>
    </row>
    <row r="687" ht="14.25">
      <c r="A687" s="18"/>
    </row>
    <row r="688" ht="14.25">
      <c r="A688" s="18"/>
    </row>
    <row r="689" ht="14.25">
      <c r="A689" s="18"/>
    </row>
    <row r="690" ht="14.25">
      <c r="A690" s="18"/>
    </row>
    <row r="691" ht="14.25">
      <c r="A691" s="18"/>
    </row>
    <row r="692" ht="14.25">
      <c r="A692" s="18"/>
    </row>
    <row r="693" ht="14.25">
      <c r="A693" s="18"/>
    </row>
    <row r="694" ht="14.25">
      <c r="A694" s="18"/>
    </row>
    <row r="695" ht="14.25">
      <c r="A695" s="18"/>
    </row>
    <row r="696" ht="14.25">
      <c r="A696" s="18"/>
    </row>
    <row r="697" ht="14.25">
      <c r="A697" s="18"/>
    </row>
    <row r="698" ht="14.25">
      <c r="A698" s="18"/>
    </row>
    <row r="699" ht="14.25">
      <c r="A699" s="18"/>
    </row>
    <row r="700" ht="14.25">
      <c r="A700" s="18"/>
    </row>
    <row r="701" ht="14.25">
      <c r="A701" s="18"/>
    </row>
    <row r="702" ht="14.25">
      <c r="A702" s="18"/>
    </row>
    <row r="703" ht="14.25">
      <c r="A703" s="18"/>
    </row>
    <row r="704" ht="14.25">
      <c r="A704" s="18"/>
    </row>
    <row r="705" ht="14.25">
      <c r="A705" s="18"/>
    </row>
    <row r="706" ht="14.25">
      <c r="A706" s="18"/>
    </row>
    <row r="707" ht="14.25">
      <c r="A707" s="18"/>
    </row>
    <row r="708" ht="14.25">
      <c r="A708" s="18"/>
    </row>
    <row r="709" ht="14.25">
      <c r="A709" s="18"/>
    </row>
    <row r="710" ht="14.25">
      <c r="A710" s="18"/>
    </row>
    <row r="711" ht="14.25">
      <c r="A711" s="18"/>
    </row>
    <row r="712" ht="14.25">
      <c r="A712" s="18"/>
    </row>
    <row r="713" ht="14.25">
      <c r="A713" s="18"/>
    </row>
    <row r="714" ht="14.25">
      <c r="A714" s="18"/>
    </row>
    <row r="715" ht="14.25">
      <c r="A715" s="18"/>
    </row>
    <row r="716" ht="14.25">
      <c r="A716" s="18"/>
    </row>
    <row r="717" ht="14.25">
      <c r="A717" s="18"/>
    </row>
    <row r="718" ht="14.25">
      <c r="A718" s="18"/>
    </row>
    <row r="719" ht="14.25">
      <c r="A719" s="18"/>
    </row>
    <row r="720" ht="14.25">
      <c r="A720" s="18"/>
    </row>
    <row r="721" ht="14.25">
      <c r="A721" s="18"/>
    </row>
    <row r="722" ht="14.25">
      <c r="A722" s="18"/>
    </row>
    <row r="723" ht="14.25">
      <c r="A723" s="18"/>
    </row>
    <row r="724" ht="14.25">
      <c r="A724" s="18"/>
    </row>
    <row r="725" ht="14.25">
      <c r="A725" s="18"/>
    </row>
    <row r="726" ht="14.25">
      <c r="A726" s="18"/>
    </row>
    <row r="727" ht="14.25">
      <c r="A727" s="18"/>
    </row>
    <row r="728" ht="14.25">
      <c r="A728" s="18"/>
    </row>
    <row r="729" ht="14.25">
      <c r="A729" s="18"/>
    </row>
    <row r="730" ht="14.25">
      <c r="A730" s="18"/>
    </row>
    <row r="731" ht="14.25">
      <c r="A731" s="18"/>
    </row>
    <row r="732" ht="14.25">
      <c r="A732" s="18"/>
    </row>
    <row r="733" ht="14.25">
      <c r="A733" s="18"/>
    </row>
    <row r="734" ht="14.25">
      <c r="A734" s="18"/>
    </row>
    <row r="735" ht="14.25">
      <c r="A735" s="18"/>
    </row>
    <row r="736" ht="14.25">
      <c r="A736" s="18"/>
    </row>
    <row r="737" ht="14.25">
      <c r="A737" s="18"/>
    </row>
    <row r="738" ht="14.25">
      <c r="A738" s="18"/>
    </row>
    <row r="739" ht="14.25">
      <c r="A739" s="18"/>
    </row>
    <row r="740" ht="14.25">
      <c r="A740" s="18"/>
    </row>
    <row r="741" ht="14.25">
      <c r="A741" s="18"/>
    </row>
    <row r="742" ht="14.25">
      <c r="A742" s="18"/>
    </row>
    <row r="743" ht="14.25">
      <c r="A743" s="18"/>
    </row>
    <row r="744" ht="14.25">
      <c r="A744" s="18"/>
    </row>
    <row r="745" ht="14.25">
      <c r="A745" s="18"/>
    </row>
    <row r="746" ht="14.25">
      <c r="A746" s="18"/>
    </row>
    <row r="747" ht="14.25">
      <c r="A747" s="18"/>
    </row>
    <row r="748" ht="14.25">
      <c r="A748" s="18"/>
    </row>
    <row r="749" ht="14.25">
      <c r="A749" s="18"/>
    </row>
    <row r="750" ht="14.25">
      <c r="A750" s="18"/>
    </row>
    <row r="751" ht="14.25">
      <c r="A751" s="18"/>
    </row>
    <row r="752" ht="14.25">
      <c r="A752" s="18"/>
    </row>
    <row r="753" ht="14.25">
      <c r="A753" s="18"/>
    </row>
    <row r="754" ht="14.25">
      <c r="A754" s="18"/>
    </row>
    <row r="755" ht="14.25">
      <c r="A755" s="18"/>
    </row>
    <row r="756" ht="14.25">
      <c r="A756" s="18"/>
    </row>
    <row r="757" ht="14.25">
      <c r="A757" s="18"/>
    </row>
    <row r="758" ht="14.25">
      <c r="A758" s="18"/>
    </row>
    <row r="759" ht="14.25">
      <c r="A759" s="18"/>
    </row>
    <row r="760" ht="14.25">
      <c r="A760" s="18"/>
    </row>
    <row r="761" ht="14.25">
      <c r="A761" s="18"/>
    </row>
    <row r="762" ht="14.25">
      <c r="A762" s="18"/>
    </row>
    <row r="763" ht="14.25">
      <c r="A763" s="18"/>
    </row>
    <row r="764" ht="14.25">
      <c r="A764" s="18"/>
    </row>
    <row r="765" ht="14.25">
      <c r="A765" s="18"/>
    </row>
    <row r="766" ht="14.25">
      <c r="A766" s="18"/>
    </row>
    <row r="767" ht="14.25">
      <c r="A767" s="18"/>
    </row>
    <row r="768" ht="14.25">
      <c r="A768" s="18"/>
    </row>
    <row r="769" ht="14.25">
      <c r="A769" s="18"/>
    </row>
    <row r="770" ht="14.25">
      <c r="A770" s="18"/>
    </row>
    <row r="771" ht="14.25">
      <c r="A771" s="18"/>
    </row>
    <row r="772" ht="14.25">
      <c r="A772" s="18"/>
    </row>
    <row r="773" ht="14.25">
      <c r="A773" s="18"/>
    </row>
    <row r="774" ht="14.25">
      <c r="A774" s="18"/>
    </row>
    <row r="775" ht="14.25">
      <c r="A775" s="18"/>
    </row>
    <row r="776" ht="14.25">
      <c r="A776" s="18"/>
    </row>
    <row r="777" ht="14.25">
      <c r="A777" s="18"/>
    </row>
    <row r="778" ht="14.25">
      <c r="A778" s="18"/>
    </row>
    <row r="779" ht="14.25">
      <c r="A779" s="18"/>
    </row>
    <row r="780" ht="14.25">
      <c r="A780" s="18"/>
    </row>
    <row r="781" ht="14.25">
      <c r="A781" s="18"/>
    </row>
    <row r="782" ht="14.25">
      <c r="A782" s="18"/>
    </row>
    <row r="783" ht="14.25">
      <c r="A783" s="18"/>
    </row>
    <row r="784" ht="14.25">
      <c r="A784" s="18"/>
    </row>
    <row r="785" ht="14.25">
      <c r="A785" s="18"/>
    </row>
    <row r="786" ht="14.25">
      <c r="A786" s="18"/>
    </row>
    <row r="787" ht="14.25">
      <c r="A787" s="18"/>
    </row>
    <row r="788" ht="14.25">
      <c r="A788" s="18"/>
    </row>
    <row r="789" ht="14.25">
      <c r="A789" s="18"/>
    </row>
    <row r="790" ht="14.25">
      <c r="A790" s="18"/>
    </row>
    <row r="791" ht="14.25">
      <c r="A791" s="18"/>
    </row>
    <row r="792" ht="14.25">
      <c r="A792" s="18"/>
    </row>
    <row r="793" ht="14.25">
      <c r="A793" s="18"/>
    </row>
    <row r="794" ht="14.25">
      <c r="A794" s="18"/>
    </row>
    <row r="795" ht="14.25">
      <c r="A795" s="18"/>
    </row>
    <row r="796" ht="14.25">
      <c r="A796" s="18"/>
    </row>
    <row r="797" ht="14.25">
      <c r="A797" s="18"/>
    </row>
    <row r="798" ht="14.25">
      <c r="A798" s="18"/>
    </row>
    <row r="799" ht="14.25">
      <c r="A799" s="18"/>
    </row>
    <row r="800" ht="14.25">
      <c r="A800" s="18"/>
    </row>
    <row r="801" ht="14.25">
      <c r="A801" s="18"/>
    </row>
    <row r="802" ht="14.25">
      <c r="A802" s="18"/>
    </row>
    <row r="803" ht="14.25">
      <c r="A803" s="18"/>
    </row>
    <row r="804" ht="14.25">
      <c r="A804" s="18"/>
    </row>
    <row r="805" ht="14.25">
      <c r="A805" s="18"/>
    </row>
    <row r="806" ht="14.25">
      <c r="A806" s="18"/>
    </row>
    <row r="807" ht="14.25">
      <c r="A807" s="18"/>
    </row>
    <row r="808" ht="14.25">
      <c r="A808" s="18"/>
    </row>
    <row r="809" ht="14.25">
      <c r="A809" s="18"/>
    </row>
    <row r="810" ht="14.25">
      <c r="A810" s="18"/>
    </row>
    <row r="811" ht="14.25">
      <c r="A811" s="18"/>
    </row>
    <row r="812" ht="14.25">
      <c r="A812" s="18"/>
    </row>
    <row r="813" ht="14.25">
      <c r="A813" s="18"/>
    </row>
    <row r="814" ht="14.25">
      <c r="A814" s="18"/>
    </row>
    <row r="815" ht="14.25">
      <c r="A815" s="18"/>
    </row>
    <row r="816" ht="14.25">
      <c r="A816" s="18"/>
    </row>
    <row r="817" ht="14.25">
      <c r="A817" s="18"/>
    </row>
    <row r="818" ht="14.25">
      <c r="A818" s="18"/>
    </row>
    <row r="819" ht="14.25">
      <c r="A819" s="18"/>
    </row>
    <row r="820" ht="14.25">
      <c r="A820" s="18"/>
    </row>
    <row r="821" ht="14.25">
      <c r="A821" s="18"/>
    </row>
    <row r="822" ht="14.25">
      <c r="A822" s="18"/>
    </row>
    <row r="823" ht="14.25">
      <c r="A823" s="18"/>
    </row>
    <row r="824" ht="14.25">
      <c r="A824" s="18"/>
    </row>
    <row r="825" ht="14.25">
      <c r="A825" s="18"/>
    </row>
    <row r="826" ht="14.25">
      <c r="A826" s="18"/>
    </row>
    <row r="827" ht="14.25">
      <c r="A827" s="18"/>
    </row>
    <row r="828" ht="14.25">
      <c r="A828" s="18"/>
    </row>
    <row r="829" ht="14.25">
      <c r="A829" s="18"/>
    </row>
    <row r="830" ht="14.25">
      <c r="A830" s="18"/>
    </row>
    <row r="831" ht="14.25">
      <c r="A831" s="18"/>
    </row>
    <row r="832" ht="14.25">
      <c r="A832" s="18"/>
    </row>
    <row r="833" ht="14.25">
      <c r="A833" s="18"/>
    </row>
    <row r="834" ht="14.25">
      <c r="A834" s="18"/>
    </row>
    <row r="835" ht="14.25">
      <c r="A835" s="18"/>
    </row>
    <row r="836" ht="14.25">
      <c r="A836" s="18"/>
    </row>
    <row r="837" ht="14.25">
      <c r="A837" s="18"/>
    </row>
    <row r="838" ht="14.25">
      <c r="A838" s="18"/>
    </row>
    <row r="839" ht="14.25">
      <c r="A839" s="18"/>
    </row>
    <row r="840" ht="14.25">
      <c r="A840" s="18"/>
    </row>
    <row r="841" ht="14.25">
      <c r="A841" s="18"/>
    </row>
    <row r="842" ht="14.25">
      <c r="A842" s="18"/>
    </row>
    <row r="843" ht="14.25">
      <c r="A843" s="18"/>
    </row>
    <row r="844" ht="14.25">
      <c r="A844" s="18"/>
    </row>
    <row r="845" ht="14.25">
      <c r="A845" s="18"/>
    </row>
    <row r="846" ht="14.25">
      <c r="A846" s="18"/>
    </row>
    <row r="847" ht="14.25">
      <c r="A847" s="18"/>
    </row>
    <row r="848" ht="14.25">
      <c r="A848" s="18"/>
    </row>
    <row r="849" ht="14.25">
      <c r="A849" s="18"/>
    </row>
    <row r="850" ht="14.25">
      <c r="A850" s="18"/>
    </row>
    <row r="851" ht="14.25">
      <c r="A851" s="18"/>
    </row>
    <row r="852" ht="14.25">
      <c r="A852" s="18"/>
    </row>
    <row r="853" ht="14.25">
      <c r="A853" s="18"/>
    </row>
    <row r="854" ht="14.25">
      <c r="A854" s="18"/>
    </row>
    <row r="855" ht="14.25">
      <c r="A855" s="18"/>
    </row>
    <row r="856" ht="14.25">
      <c r="A856" s="18"/>
    </row>
    <row r="857" ht="14.25">
      <c r="A857" s="18"/>
    </row>
    <row r="858" ht="14.25">
      <c r="A858" s="18"/>
    </row>
    <row r="859" ht="14.25">
      <c r="A859" s="18"/>
    </row>
    <row r="860" ht="14.25">
      <c r="A860" s="18"/>
    </row>
    <row r="861" ht="14.25">
      <c r="A861" s="18"/>
    </row>
    <row r="862" ht="14.25">
      <c r="A862" s="18"/>
    </row>
    <row r="863" ht="14.25">
      <c r="A863" s="18"/>
    </row>
    <row r="864" ht="14.25">
      <c r="A864" s="18"/>
    </row>
    <row r="865" ht="14.25">
      <c r="A865" s="18"/>
    </row>
    <row r="866" ht="14.25">
      <c r="A866" s="18"/>
    </row>
    <row r="867" ht="14.25">
      <c r="A867" s="18"/>
    </row>
    <row r="868" ht="14.25">
      <c r="A868" s="18"/>
    </row>
    <row r="869" ht="14.25">
      <c r="A869" s="18"/>
    </row>
    <row r="870" ht="14.25">
      <c r="A870" s="18"/>
    </row>
    <row r="871" ht="14.25">
      <c r="A871" s="18"/>
    </row>
    <row r="872" ht="14.25">
      <c r="A872" s="18"/>
    </row>
    <row r="873" ht="14.25">
      <c r="A873" s="18"/>
    </row>
    <row r="874" ht="14.25">
      <c r="A874" s="18"/>
    </row>
    <row r="875" ht="14.25">
      <c r="A875" s="18"/>
    </row>
    <row r="876" ht="14.25">
      <c r="A876" s="18"/>
    </row>
    <row r="877" ht="14.25">
      <c r="A877" s="18"/>
    </row>
    <row r="878" ht="14.25">
      <c r="A878" s="18"/>
    </row>
    <row r="879" ht="14.25">
      <c r="A879" s="18"/>
    </row>
    <row r="880" ht="14.25">
      <c r="A880" s="18"/>
    </row>
    <row r="881" ht="14.25">
      <c r="A881" s="18"/>
    </row>
    <row r="882" ht="14.25">
      <c r="A882" s="18"/>
    </row>
    <row r="883" ht="14.25">
      <c r="A883" s="18"/>
    </row>
    <row r="884" ht="14.25">
      <c r="A884" s="18"/>
    </row>
    <row r="885" ht="14.25">
      <c r="A885" s="18"/>
    </row>
    <row r="886" ht="14.25">
      <c r="A886" s="18"/>
    </row>
    <row r="887" ht="14.25">
      <c r="A887" s="18"/>
    </row>
    <row r="888" ht="14.25">
      <c r="A888" s="18"/>
    </row>
    <row r="889" ht="14.25">
      <c r="A889" s="18"/>
    </row>
    <row r="890" ht="14.25">
      <c r="A890" s="18"/>
    </row>
    <row r="891" ht="14.25">
      <c r="A891" s="18"/>
    </row>
    <row r="892" ht="14.25">
      <c r="A892" s="18"/>
    </row>
    <row r="893" ht="14.25">
      <c r="A893" s="18"/>
    </row>
    <row r="894" ht="14.25">
      <c r="A894" s="18"/>
    </row>
    <row r="895" ht="14.25">
      <c r="A895" s="18"/>
    </row>
    <row r="896" ht="14.25">
      <c r="A896" s="18"/>
    </row>
    <row r="897" ht="14.25">
      <c r="A897" s="18"/>
    </row>
    <row r="898" ht="14.25">
      <c r="A898" s="18"/>
    </row>
    <row r="899" ht="14.25">
      <c r="A899" s="18"/>
    </row>
    <row r="900" ht="14.25">
      <c r="A900" s="18"/>
    </row>
    <row r="901" ht="14.25">
      <c r="A901" s="18"/>
    </row>
    <row r="902" ht="14.25">
      <c r="A902" s="18"/>
    </row>
    <row r="903" ht="14.25">
      <c r="A903" s="18"/>
    </row>
    <row r="904" ht="14.25">
      <c r="A904" s="18"/>
    </row>
    <row r="905" ht="14.25">
      <c r="A905" s="18"/>
    </row>
    <row r="906" ht="14.25">
      <c r="A906" s="18"/>
    </row>
    <row r="907" ht="14.25">
      <c r="A907" s="18"/>
    </row>
    <row r="908" ht="14.25">
      <c r="A908" s="18"/>
    </row>
    <row r="909" ht="14.25">
      <c r="A909" s="18"/>
    </row>
    <row r="910" ht="14.25">
      <c r="A910" s="18"/>
    </row>
    <row r="911" ht="14.25">
      <c r="A911" s="18"/>
    </row>
    <row r="912" ht="14.25">
      <c r="A912" s="18"/>
    </row>
    <row r="913" ht="14.25">
      <c r="A913" s="18"/>
    </row>
    <row r="914" ht="14.25">
      <c r="A914" s="18"/>
    </row>
    <row r="915" ht="14.25">
      <c r="A915" s="18"/>
    </row>
    <row r="916" ht="14.25">
      <c r="A916" s="18"/>
    </row>
    <row r="917" ht="14.25">
      <c r="A917" s="18"/>
    </row>
    <row r="918" ht="14.25">
      <c r="A918" s="18"/>
    </row>
    <row r="919" ht="14.25">
      <c r="A919" s="18"/>
    </row>
    <row r="920" ht="14.25">
      <c r="A920" s="18"/>
    </row>
    <row r="921" ht="14.25">
      <c r="A921" s="18"/>
    </row>
    <row r="922" ht="14.25">
      <c r="A922" s="18"/>
    </row>
    <row r="923" ht="14.25">
      <c r="A923" s="18"/>
    </row>
    <row r="924" ht="14.25">
      <c r="A924" s="18"/>
    </row>
    <row r="925" ht="14.25">
      <c r="A925" s="18"/>
    </row>
    <row r="926" ht="14.25">
      <c r="A926" s="18"/>
    </row>
    <row r="927" ht="14.25">
      <c r="A927" s="18"/>
    </row>
    <row r="928" ht="14.25">
      <c r="A928" s="18"/>
    </row>
    <row r="929" ht="14.25">
      <c r="A929" s="18"/>
    </row>
    <row r="930" ht="14.25">
      <c r="A930" s="18"/>
    </row>
    <row r="931" ht="14.25">
      <c r="A931" s="18"/>
    </row>
    <row r="932" ht="14.25">
      <c r="A932" s="18"/>
    </row>
    <row r="933" ht="14.25">
      <c r="A933" s="18"/>
    </row>
    <row r="934" ht="14.25">
      <c r="A934" s="18"/>
    </row>
    <row r="935" ht="14.25">
      <c r="A935" s="18"/>
    </row>
    <row r="936" ht="14.25">
      <c r="A936" s="18"/>
    </row>
    <row r="937" ht="14.25">
      <c r="A937" s="18"/>
    </row>
    <row r="938" ht="14.25">
      <c r="A938" s="18"/>
    </row>
    <row r="939" ht="14.25">
      <c r="A939" s="18"/>
    </row>
    <row r="940" ht="14.25">
      <c r="A940" s="18"/>
    </row>
    <row r="941" ht="14.25">
      <c r="A941" s="18"/>
    </row>
    <row r="942" ht="14.25">
      <c r="A942" s="18"/>
    </row>
    <row r="943" ht="14.25">
      <c r="A943" s="18"/>
    </row>
    <row r="944" ht="14.25">
      <c r="A944" s="18"/>
    </row>
    <row r="945" ht="14.25">
      <c r="A945" s="18"/>
    </row>
    <row r="946" ht="14.25">
      <c r="A946" s="18"/>
    </row>
    <row r="947" ht="14.25">
      <c r="A947" s="18"/>
    </row>
    <row r="948" ht="14.25">
      <c r="A948" s="18"/>
    </row>
    <row r="949" ht="14.25">
      <c r="A949" s="18"/>
    </row>
    <row r="950" ht="14.25">
      <c r="A950" s="18"/>
    </row>
    <row r="951" ht="14.25">
      <c r="A951" s="18"/>
    </row>
    <row r="952" ht="14.25">
      <c r="A952" s="18"/>
    </row>
    <row r="953" ht="14.25">
      <c r="A953" s="18"/>
    </row>
    <row r="954" ht="14.25">
      <c r="A954" s="18"/>
    </row>
    <row r="955" ht="14.25">
      <c r="A955" s="18"/>
    </row>
    <row r="956" ht="14.25">
      <c r="A956" s="18"/>
    </row>
    <row r="957" ht="14.25">
      <c r="A957" s="18"/>
    </row>
    <row r="958" ht="14.25">
      <c r="A958" s="18"/>
    </row>
    <row r="959" ht="14.25">
      <c r="A959" s="18"/>
    </row>
    <row r="960" ht="14.25">
      <c r="A960" s="18"/>
    </row>
    <row r="961" ht="14.25">
      <c r="A961" s="18"/>
    </row>
    <row r="962" ht="14.25">
      <c r="A962" s="18"/>
    </row>
    <row r="963" ht="14.25">
      <c r="A963" s="18"/>
    </row>
    <row r="964" ht="14.25">
      <c r="A964" s="18"/>
    </row>
    <row r="965" ht="14.25">
      <c r="A965" s="18"/>
    </row>
    <row r="966" ht="14.25">
      <c r="A966" s="18"/>
    </row>
    <row r="967" ht="14.25">
      <c r="A967" s="18"/>
    </row>
    <row r="968" ht="14.25">
      <c r="A968" s="18"/>
    </row>
    <row r="969" ht="14.25">
      <c r="A969" s="18"/>
    </row>
    <row r="970" ht="14.25">
      <c r="A970" s="18"/>
    </row>
    <row r="971" ht="14.25">
      <c r="A971" s="18"/>
    </row>
    <row r="972" ht="14.25">
      <c r="A972" s="18"/>
    </row>
    <row r="973" ht="14.25">
      <c r="A973" s="18"/>
    </row>
    <row r="974" ht="14.25">
      <c r="A974" s="18"/>
    </row>
    <row r="975" ht="14.25">
      <c r="A975" s="18"/>
    </row>
    <row r="976" ht="14.25">
      <c r="A976" s="18"/>
    </row>
    <row r="977" ht="14.25">
      <c r="A977" s="18"/>
    </row>
    <row r="978" ht="14.25">
      <c r="A978" s="18"/>
    </row>
    <row r="979" ht="14.25">
      <c r="A979" s="18"/>
    </row>
    <row r="980" ht="14.25">
      <c r="A980" s="18"/>
    </row>
    <row r="981" ht="14.25">
      <c r="A981" s="18"/>
    </row>
    <row r="982" ht="14.25">
      <c r="A982" s="18"/>
    </row>
    <row r="983" ht="14.25">
      <c r="A983" s="18"/>
    </row>
    <row r="984" ht="14.25">
      <c r="A984" s="18"/>
    </row>
    <row r="985" ht="14.25">
      <c r="A985" s="18"/>
    </row>
    <row r="986" ht="14.25">
      <c r="A986" s="18"/>
    </row>
    <row r="987" ht="14.25">
      <c r="A987" s="18"/>
    </row>
    <row r="988" ht="14.25">
      <c r="A988" s="18"/>
    </row>
    <row r="989" ht="14.25">
      <c r="A989" s="18"/>
    </row>
    <row r="990" ht="14.25">
      <c r="A990" s="18"/>
    </row>
    <row r="991" ht="14.25">
      <c r="A991" s="18"/>
    </row>
    <row r="992" ht="14.25">
      <c r="A992" s="18"/>
    </row>
    <row r="993" ht="14.25">
      <c r="A993" s="18"/>
    </row>
    <row r="994" ht="14.25">
      <c r="A994" s="18"/>
    </row>
    <row r="995" ht="14.25">
      <c r="A995" s="18"/>
    </row>
    <row r="996" ht="14.25">
      <c r="A996" s="18"/>
    </row>
    <row r="997" ht="14.25">
      <c r="A997" s="18"/>
    </row>
    <row r="998" ht="14.25">
      <c r="A998" s="18"/>
    </row>
    <row r="999" ht="14.25">
      <c r="A999" s="18"/>
    </row>
    <row r="1000" ht="14.25">
      <c r="A1000" s="18"/>
    </row>
    <row r="1001" ht="14.25">
      <c r="A1001" s="18"/>
    </row>
    <row r="1002" ht="14.25">
      <c r="A1002" s="18"/>
    </row>
    <row r="1003" ht="14.25">
      <c r="A1003" s="18"/>
    </row>
    <row r="1004" ht="14.25">
      <c r="A1004" s="18"/>
    </row>
    <row r="1005" ht="14.25">
      <c r="A1005" s="18"/>
    </row>
    <row r="1006" ht="14.25">
      <c r="A1006" s="18"/>
    </row>
    <row r="1007" ht="14.25">
      <c r="A1007" s="18"/>
    </row>
    <row r="1008" ht="14.25">
      <c r="A1008" s="18"/>
    </row>
    <row r="1009" ht="14.25">
      <c r="A1009" s="18"/>
    </row>
    <row r="1010" ht="14.25">
      <c r="A1010" s="18"/>
    </row>
    <row r="1011" ht="14.25">
      <c r="A1011" s="18"/>
    </row>
    <row r="1012" ht="14.25">
      <c r="A1012" s="18"/>
    </row>
    <row r="1013" ht="14.25">
      <c r="A1013" s="18"/>
    </row>
    <row r="1014" ht="14.25">
      <c r="A1014" s="18"/>
    </row>
    <row r="1015" ht="14.25">
      <c r="A1015" s="18"/>
    </row>
    <row r="1016" ht="14.25">
      <c r="A1016" s="18"/>
    </row>
    <row r="1017" ht="14.25">
      <c r="A1017" s="18"/>
    </row>
    <row r="1018" ht="14.25">
      <c r="A1018" s="18"/>
    </row>
    <row r="1019" ht="14.25">
      <c r="A1019" s="18"/>
    </row>
    <row r="1020" ht="14.25">
      <c r="A1020" s="18"/>
    </row>
    <row r="1021" ht="14.25">
      <c r="A1021" s="18"/>
    </row>
    <row r="1022" ht="14.25">
      <c r="A1022" s="18"/>
    </row>
    <row r="1023" ht="14.25">
      <c r="A1023" s="18"/>
    </row>
    <row r="1024" ht="14.25">
      <c r="A1024" s="18"/>
    </row>
    <row r="1025" ht="14.25">
      <c r="A1025" s="18"/>
    </row>
    <row r="1026" ht="14.25">
      <c r="A1026" s="18"/>
    </row>
    <row r="1027" ht="14.25">
      <c r="A1027" s="18"/>
    </row>
    <row r="1028" ht="14.25">
      <c r="A1028" s="18"/>
    </row>
    <row r="1029" ht="14.25">
      <c r="A1029" s="18"/>
    </row>
    <row r="1030" ht="14.25">
      <c r="A1030" s="18"/>
    </row>
    <row r="1031" ht="14.25">
      <c r="A1031" s="18"/>
    </row>
    <row r="1032" ht="14.25">
      <c r="A1032" s="18"/>
    </row>
    <row r="1033" ht="14.25">
      <c r="A1033" s="18"/>
    </row>
    <row r="1034" ht="14.25">
      <c r="A1034" s="18"/>
    </row>
    <row r="1035" ht="14.25">
      <c r="A1035" s="18"/>
    </row>
    <row r="1036" ht="14.25">
      <c r="A1036" s="18"/>
    </row>
    <row r="1037" ht="14.25">
      <c r="A1037" s="18"/>
    </row>
    <row r="1038" ht="14.25">
      <c r="A1038" s="18"/>
    </row>
    <row r="1039" ht="14.25">
      <c r="A1039" s="18"/>
    </row>
    <row r="1040" ht="14.25">
      <c r="A1040" s="18"/>
    </row>
    <row r="1041" ht="14.25">
      <c r="A1041" s="18"/>
    </row>
    <row r="1042" ht="14.25">
      <c r="A1042" s="18"/>
    </row>
    <row r="1043" ht="14.25">
      <c r="A1043" s="18"/>
    </row>
    <row r="1044" ht="14.25">
      <c r="A1044" s="18"/>
    </row>
    <row r="1045" ht="14.25">
      <c r="A1045" s="18"/>
    </row>
    <row r="1046" ht="14.25">
      <c r="A1046" s="18"/>
    </row>
    <row r="1047" ht="14.25">
      <c r="A1047" s="18"/>
    </row>
    <row r="1048" ht="14.25">
      <c r="A1048" s="18"/>
    </row>
    <row r="1049" ht="14.25">
      <c r="A1049" s="18"/>
    </row>
    <row r="1050" ht="14.25">
      <c r="A1050" s="18"/>
    </row>
    <row r="1051" ht="14.25">
      <c r="A1051" s="18"/>
    </row>
    <row r="1052" ht="14.25">
      <c r="A1052" s="18"/>
    </row>
    <row r="1053" ht="14.25">
      <c r="A1053" s="18"/>
    </row>
    <row r="1054" ht="14.25">
      <c r="A1054" s="18"/>
    </row>
    <row r="1055" ht="14.25">
      <c r="A1055" s="18"/>
    </row>
    <row r="1056" ht="14.25">
      <c r="A1056" s="18"/>
    </row>
    <row r="1057" ht="14.25">
      <c r="A1057" s="18"/>
    </row>
    <row r="1058" ht="14.25">
      <c r="A1058" s="18"/>
    </row>
    <row r="1059" ht="14.25">
      <c r="A1059" s="18"/>
    </row>
    <row r="1060" ht="14.25">
      <c r="A1060" s="18"/>
    </row>
    <row r="1061" ht="14.25">
      <c r="A1061" s="18"/>
    </row>
    <row r="1062" ht="14.25">
      <c r="A1062" s="18"/>
    </row>
    <row r="1063" ht="14.25">
      <c r="A1063" s="18"/>
    </row>
    <row r="1064" ht="14.25">
      <c r="A1064" s="18"/>
    </row>
    <row r="1065" ht="14.25">
      <c r="A1065" s="18"/>
    </row>
    <row r="1066" ht="14.25">
      <c r="A1066" s="18"/>
    </row>
    <row r="1067" ht="14.25">
      <c r="A1067" s="18"/>
    </row>
    <row r="1068" ht="14.25">
      <c r="A1068" s="18"/>
    </row>
    <row r="1069" ht="14.25">
      <c r="A1069" s="18"/>
    </row>
    <row r="1070" ht="14.25">
      <c r="A1070" s="18"/>
    </row>
    <row r="1071" ht="14.25">
      <c r="A1071" s="18"/>
    </row>
    <row r="1072" ht="14.25">
      <c r="A1072" s="18"/>
    </row>
    <row r="1073" ht="14.25">
      <c r="A1073" s="18"/>
    </row>
    <row r="1074" ht="14.25">
      <c r="A1074" s="18"/>
    </row>
    <row r="1075" ht="14.25">
      <c r="A1075" s="18"/>
    </row>
    <row r="1076" ht="14.25">
      <c r="A1076" s="18"/>
    </row>
    <row r="1077" ht="14.25">
      <c r="A1077" s="18"/>
    </row>
    <row r="1078" ht="14.25">
      <c r="A1078" s="18"/>
    </row>
    <row r="1079" ht="14.25">
      <c r="A1079" s="18"/>
    </row>
    <row r="1080" ht="14.25">
      <c r="A1080" s="18"/>
    </row>
    <row r="1081" ht="14.25">
      <c r="A1081" s="18"/>
    </row>
    <row r="1082" ht="14.25">
      <c r="A1082" s="18"/>
    </row>
    <row r="1083" ht="14.25">
      <c r="A1083" s="18"/>
    </row>
    <row r="1084" ht="14.25">
      <c r="A1084" s="18"/>
    </row>
    <row r="1085" ht="14.25">
      <c r="A1085" s="18"/>
    </row>
    <row r="1086" ht="14.25">
      <c r="A1086" s="18"/>
    </row>
    <row r="1087" ht="14.25">
      <c r="A1087" s="18"/>
    </row>
    <row r="1088" ht="14.25">
      <c r="A1088" s="18"/>
    </row>
    <row r="1089" ht="14.25">
      <c r="A1089" s="18"/>
    </row>
    <row r="1090" ht="14.25">
      <c r="A1090" s="18"/>
    </row>
    <row r="1091" ht="14.25">
      <c r="A1091" s="18"/>
    </row>
    <row r="1092" ht="14.25">
      <c r="A1092" s="18"/>
    </row>
    <row r="1093" ht="14.25">
      <c r="A1093" s="18"/>
    </row>
    <row r="1094" ht="14.25">
      <c r="A1094" s="18"/>
    </row>
    <row r="1095" ht="14.25">
      <c r="A1095" s="18"/>
    </row>
    <row r="1096" ht="14.25">
      <c r="A1096" s="18"/>
    </row>
    <row r="1097" ht="14.25">
      <c r="A1097" s="18"/>
    </row>
    <row r="1098" ht="14.25">
      <c r="A1098" s="18"/>
    </row>
    <row r="1099" ht="14.25">
      <c r="A1099" s="18"/>
    </row>
    <row r="1100" ht="14.25">
      <c r="A1100" s="18"/>
    </row>
    <row r="1101" ht="14.25">
      <c r="A1101" s="18"/>
    </row>
    <row r="1102" ht="14.25">
      <c r="A1102" s="18"/>
    </row>
    <row r="1103" ht="14.25">
      <c r="A1103" s="18"/>
    </row>
    <row r="1104" ht="14.25">
      <c r="A1104" s="18"/>
    </row>
    <row r="1105" ht="14.25">
      <c r="A1105" s="18"/>
    </row>
    <row r="1106" ht="14.25">
      <c r="A1106" s="18"/>
    </row>
    <row r="1107" ht="14.25">
      <c r="A1107" s="18"/>
    </row>
    <row r="1108" ht="14.25">
      <c r="A1108" s="18"/>
    </row>
    <row r="1109" ht="14.25">
      <c r="A1109" s="18"/>
    </row>
    <row r="1110" ht="14.25">
      <c r="A1110" s="18"/>
    </row>
    <row r="1111" ht="14.25">
      <c r="A1111" s="18"/>
    </row>
    <row r="1112" ht="14.25">
      <c r="A1112" s="18"/>
    </row>
    <row r="1113" ht="14.25">
      <c r="A1113" s="18"/>
    </row>
    <row r="1114" ht="14.25">
      <c r="A1114" s="18"/>
    </row>
    <row r="1115" ht="14.25">
      <c r="A1115" s="18"/>
    </row>
    <row r="1116" ht="14.25">
      <c r="A1116" s="18"/>
    </row>
    <row r="1117" ht="14.25">
      <c r="A1117" s="18"/>
    </row>
    <row r="1118" ht="14.25">
      <c r="A1118" s="18"/>
    </row>
    <row r="1119" ht="14.25">
      <c r="A1119" s="18"/>
    </row>
    <row r="1120" ht="14.25">
      <c r="A1120" s="18"/>
    </row>
    <row r="1121" ht="14.25">
      <c r="A1121" s="18"/>
    </row>
    <row r="1122" ht="14.25">
      <c r="A1122" s="18"/>
    </row>
    <row r="1123" ht="14.25">
      <c r="A1123" s="18"/>
    </row>
    <row r="1124" ht="14.25">
      <c r="A1124" s="18"/>
    </row>
    <row r="1125" ht="14.25">
      <c r="A1125" s="18"/>
    </row>
    <row r="1126" ht="14.25">
      <c r="A1126" s="18"/>
    </row>
    <row r="1127" ht="14.25">
      <c r="A1127" s="18"/>
    </row>
    <row r="1128" ht="14.25">
      <c r="A1128" s="18"/>
    </row>
    <row r="1129" ht="14.25">
      <c r="A1129" s="18"/>
    </row>
    <row r="1130" ht="14.25">
      <c r="A1130" s="18"/>
    </row>
    <row r="1131" ht="14.25">
      <c r="A1131" s="18"/>
    </row>
    <row r="1132" ht="14.25">
      <c r="A1132" s="18"/>
    </row>
    <row r="1133" ht="14.25">
      <c r="A1133" s="18"/>
    </row>
    <row r="1134" ht="14.25">
      <c r="A1134" s="18"/>
    </row>
    <row r="1135" ht="14.25">
      <c r="A1135" s="18"/>
    </row>
    <row r="1136" ht="14.25">
      <c r="A1136" s="18"/>
    </row>
    <row r="1137" ht="14.25">
      <c r="A1137" s="18"/>
    </row>
    <row r="1138" ht="14.25">
      <c r="A1138" s="18"/>
    </row>
    <row r="1139" ht="14.25">
      <c r="A1139" s="18"/>
    </row>
    <row r="1140" ht="14.25">
      <c r="A1140" s="18"/>
    </row>
    <row r="1141" ht="14.25">
      <c r="A1141" s="18"/>
    </row>
    <row r="1142" ht="14.25">
      <c r="A1142" s="18"/>
    </row>
    <row r="1143" ht="14.25">
      <c r="A1143" s="18"/>
    </row>
    <row r="1144" ht="14.25">
      <c r="A1144" s="18"/>
    </row>
    <row r="1145" ht="14.25">
      <c r="A1145" s="18"/>
    </row>
    <row r="1146" ht="14.25">
      <c r="A1146" s="18"/>
    </row>
    <row r="1147" ht="14.25">
      <c r="A1147" s="18"/>
    </row>
    <row r="1148" ht="14.25">
      <c r="A1148" s="18"/>
    </row>
    <row r="1149" ht="14.25">
      <c r="A1149" s="18"/>
    </row>
    <row r="1150" ht="14.25">
      <c r="A1150" s="18"/>
    </row>
    <row r="1151" ht="14.25">
      <c r="A1151" s="18"/>
    </row>
    <row r="1152" ht="14.25">
      <c r="A1152" s="18"/>
    </row>
    <row r="1153" ht="14.25">
      <c r="A1153" s="18"/>
    </row>
    <row r="1154" ht="14.25">
      <c r="A1154" s="18"/>
    </row>
    <row r="1155" ht="14.25">
      <c r="A1155" s="18"/>
    </row>
    <row r="1156" ht="14.25">
      <c r="A1156" s="18"/>
    </row>
    <row r="1157" ht="14.25">
      <c r="A1157" s="18"/>
    </row>
    <row r="1158" ht="14.25">
      <c r="A1158" s="18"/>
    </row>
    <row r="1159" ht="14.25">
      <c r="A1159" s="18"/>
    </row>
    <row r="1160" ht="14.25">
      <c r="A1160" s="18"/>
    </row>
    <row r="1161" ht="14.25">
      <c r="A1161" s="18"/>
    </row>
    <row r="1162" ht="14.25">
      <c r="A1162" s="18"/>
    </row>
    <row r="1163" ht="14.25">
      <c r="A1163" s="18"/>
    </row>
    <row r="1164" ht="14.25">
      <c r="A1164" s="18"/>
    </row>
    <row r="1165" ht="14.25">
      <c r="A1165" s="18"/>
    </row>
    <row r="1166" ht="14.25">
      <c r="A1166" s="18"/>
    </row>
    <row r="1167" ht="14.25">
      <c r="A1167" s="18"/>
    </row>
    <row r="1168" ht="14.25">
      <c r="A1168" s="18"/>
    </row>
    <row r="1169" ht="14.25">
      <c r="A1169" s="18"/>
    </row>
    <row r="1170" ht="14.25">
      <c r="A1170" s="18"/>
    </row>
    <row r="1171" ht="14.25">
      <c r="A1171" s="18"/>
    </row>
    <row r="1172" ht="14.25">
      <c r="A1172" s="18"/>
    </row>
    <row r="1173" ht="14.25">
      <c r="A1173" s="18"/>
    </row>
    <row r="1174" ht="14.25">
      <c r="A1174" s="18"/>
    </row>
    <row r="1175" ht="14.25">
      <c r="A1175" s="18"/>
    </row>
    <row r="1176" ht="14.25">
      <c r="A1176" s="18"/>
    </row>
    <row r="1177" ht="14.25">
      <c r="A1177" s="18"/>
    </row>
    <row r="1178" ht="14.25">
      <c r="A1178" s="18"/>
    </row>
    <row r="1179" ht="14.25">
      <c r="A1179" s="18"/>
    </row>
    <row r="1180" ht="14.25">
      <c r="A1180" s="18"/>
    </row>
    <row r="1181" ht="14.25">
      <c r="A1181" s="18"/>
    </row>
    <row r="1182" ht="14.25">
      <c r="A1182" s="18"/>
    </row>
    <row r="1183" ht="14.25">
      <c r="A1183" s="18"/>
    </row>
    <row r="1184" ht="14.25">
      <c r="A1184" s="18"/>
    </row>
    <row r="1185" ht="14.25">
      <c r="A1185" s="18"/>
    </row>
    <row r="1186" ht="14.25">
      <c r="A1186" s="18"/>
    </row>
    <row r="1187" ht="14.25">
      <c r="A1187" s="18"/>
    </row>
    <row r="1188" ht="14.25">
      <c r="A1188" s="18"/>
    </row>
    <row r="1189" ht="14.25">
      <c r="A1189" s="18"/>
    </row>
    <row r="1190" ht="14.25">
      <c r="A1190" s="18"/>
    </row>
    <row r="1191" ht="14.25">
      <c r="A1191" s="18"/>
    </row>
    <row r="1192" ht="14.25">
      <c r="A1192" s="18"/>
    </row>
    <row r="1193" ht="14.25">
      <c r="A1193" s="18"/>
    </row>
    <row r="1194" ht="14.25">
      <c r="A1194" s="18"/>
    </row>
    <row r="1195" ht="14.25">
      <c r="A1195" s="18"/>
    </row>
    <row r="1196" ht="14.25">
      <c r="A1196" s="18"/>
    </row>
    <row r="1197" ht="14.25">
      <c r="A1197" s="18"/>
    </row>
    <row r="1198" ht="14.25">
      <c r="A1198" s="18"/>
    </row>
    <row r="1199" ht="14.25">
      <c r="A1199" s="18"/>
    </row>
    <row r="1200" ht="14.25">
      <c r="A1200" s="18"/>
    </row>
    <row r="1201" ht="14.25">
      <c r="A1201" s="18"/>
    </row>
    <row r="1202" ht="14.25">
      <c r="A1202" s="18"/>
    </row>
    <row r="1203" ht="14.25">
      <c r="A1203" s="18"/>
    </row>
    <row r="1204" ht="14.25">
      <c r="A1204" s="18"/>
    </row>
    <row r="1205" ht="14.25">
      <c r="A1205" s="18"/>
    </row>
    <row r="1206" ht="14.25">
      <c r="A1206" s="18"/>
    </row>
    <row r="1207" ht="14.25">
      <c r="A1207" s="18"/>
    </row>
    <row r="1208" ht="14.25">
      <c r="A1208" s="18"/>
    </row>
    <row r="1209" ht="14.25">
      <c r="A1209" s="18"/>
    </row>
    <row r="1210" ht="14.25">
      <c r="A1210" s="18"/>
    </row>
    <row r="1211" ht="14.25">
      <c r="A1211" s="18"/>
    </row>
    <row r="1212" ht="14.25">
      <c r="A1212" s="18"/>
    </row>
    <row r="1213" ht="14.25">
      <c r="A1213" s="18"/>
    </row>
    <row r="1214" ht="14.25">
      <c r="A1214" s="18"/>
    </row>
    <row r="1215" ht="14.25">
      <c r="A1215" s="18"/>
    </row>
    <row r="1216" ht="14.25">
      <c r="A1216" s="18"/>
    </row>
    <row r="1217" ht="14.25">
      <c r="A1217" s="18"/>
    </row>
    <row r="1218" ht="14.25">
      <c r="A1218" s="18"/>
    </row>
    <row r="1219" ht="14.25">
      <c r="A1219" s="18"/>
    </row>
    <row r="1220" ht="14.25">
      <c r="A1220" s="18"/>
    </row>
    <row r="1221" ht="14.25">
      <c r="A1221" s="18"/>
    </row>
    <row r="1222" ht="14.25">
      <c r="A1222" s="18"/>
    </row>
    <row r="1223" ht="14.25">
      <c r="A1223" s="18"/>
    </row>
    <row r="1224" ht="14.25">
      <c r="A1224" s="18"/>
    </row>
    <row r="1225" ht="14.25">
      <c r="A1225" s="18"/>
    </row>
    <row r="1226" ht="14.25">
      <c r="A1226" s="18"/>
    </row>
    <row r="1227" ht="14.25">
      <c r="A1227" s="18"/>
    </row>
    <row r="1228" ht="14.25">
      <c r="A1228" s="18"/>
    </row>
    <row r="1229" ht="14.25">
      <c r="A1229" s="18"/>
    </row>
    <row r="1230" ht="14.25">
      <c r="A1230" s="18"/>
    </row>
    <row r="1231" ht="14.25">
      <c r="A1231" s="18"/>
    </row>
    <row r="1232" ht="14.25">
      <c r="A1232" s="18"/>
    </row>
    <row r="1233" ht="14.25">
      <c r="A1233" s="18"/>
    </row>
    <row r="1234" ht="14.25">
      <c r="A1234" s="18"/>
    </row>
    <row r="1235" ht="14.25">
      <c r="A1235" s="18"/>
    </row>
    <row r="1236" ht="14.25">
      <c r="A1236" s="18"/>
    </row>
    <row r="1237" ht="14.25">
      <c r="A1237" s="18"/>
    </row>
    <row r="1238" ht="14.25">
      <c r="A1238" s="18"/>
    </row>
    <row r="1239" ht="14.25">
      <c r="A1239" s="18"/>
    </row>
    <row r="1240" ht="14.25">
      <c r="A1240" s="18"/>
    </row>
    <row r="1241" ht="14.25">
      <c r="A1241" s="18"/>
    </row>
    <row r="1242" ht="14.25">
      <c r="A1242" s="18"/>
    </row>
    <row r="1243" ht="14.25">
      <c r="A1243" s="18"/>
    </row>
    <row r="1244" ht="14.25">
      <c r="A1244" s="18"/>
    </row>
    <row r="1245" ht="14.25">
      <c r="A1245" s="18"/>
    </row>
    <row r="1246" ht="14.25">
      <c r="A1246" s="18"/>
    </row>
    <row r="1247" ht="14.25">
      <c r="A1247" s="18"/>
    </row>
    <row r="1248" ht="14.25">
      <c r="A1248" s="18"/>
    </row>
    <row r="1249" ht="14.25">
      <c r="A1249" s="18"/>
    </row>
    <row r="1250" ht="14.25">
      <c r="A1250" s="18"/>
    </row>
    <row r="1251" ht="14.25">
      <c r="A1251" s="18"/>
    </row>
    <row r="1252" ht="14.25">
      <c r="A1252" s="18"/>
    </row>
    <row r="1253" ht="14.25">
      <c r="A1253" s="18"/>
    </row>
    <row r="1254" ht="14.25">
      <c r="A1254" s="18"/>
    </row>
    <row r="1255" ht="14.25">
      <c r="A1255" s="18"/>
    </row>
    <row r="1256" ht="14.25">
      <c r="A1256" s="18"/>
    </row>
    <row r="1257" ht="14.25">
      <c r="A1257" s="18"/>
    </row>
    <row r="1258" ht="14.25">
      <c r="A1258" s="18"/>
    </row>
    <row r="1259" ht="14.25">
      <c r="A1259" s="18"/>
    </row>
    <row r="1260" ht="14.25">
      <c r="A1260" s="18"/>
    </row>
    <row r="1261" ht="14.25">
      <c r="A1261" s="18"/>
    </row>
    <row r="1262" ht="14.25">
      <c r="A1262" s="18"/>
    </row>
    <row r="1263" ht="14.25">
      <c r="A1263" s="18"/>
    </row>
    <row r="1264" ht="14.25">
      <c r="A1264" s="18"/>
    </row>
    <row r="1265" ht="14.25">
      <c r="A1265" s="18"/>
    </row>
    <row r="1266" ht="14.25">
      <c r="A1266" s="18"/>
    </row>
    <row r="1267" ht="14.25">
      <c r="A1267" s="18"/>
    </row>
    <row r="1268" ht="14.25">
      <c r="A1268" s="18"/>
    </row>
    <row r="1269" ht="14.25">
      <c r="A1269" s="18"/>
    </row>
    <row r="1270" ht="14.25">
      <c r="A1270" s="18"/>
    </row>
    <row r="1271" ht="14.25">
      <c r="A1271" s="18"/>
    </row>
    <row r="1272" ht="14.25">
      <c r="A1272" s="18"/>
    </row>
    <row r="1273" ht="14.25">
      <c r="A1273" s="18"/>
    </row>
    <row r="1274" ht="14.25">
      <c r="A1274" s="18"/>
    </row>
    <row r="1275" ht="14.25">
      <c r="A1275" s="18"/>
    </row>
    <row r="1276" ht="14.25">
      <c r="A1276" s="18"/>
    </row>
    <row r="1277" ht="14.25">
      <c r="A1277" s="18"/>
    </row>
    <row r="1278" ht="14.25">
      <c r="A1278" s="18"/>
    </row>
    <row r="1279" ht="14.25">
      <c r="A1279" s="18"/>
    </row>
    <row r="1280" ht="14.25">
      <c r="A1280" s="18"/>
    </row>
    <row r="1281" ht="14.25">
      <c r="A1281" s="18"/>
    </row>
    <row r="1282" ht="14.25">
      <c r="A1282" s="18"/>
    </row>
    <row r="1283" ht="14.25">
      <c r="A1283" s="18"/>
    </row>
    <row r="1284" ht="14.25">
      <c r="A1284" s="18"/>
    </row>
    <row r="1285" ht="14.25">
      <c r="A1285" s="18"/>
    </row>
    <row r="1286" ht="14.25">
      <c r="A1286" s="18"/>
    </row>
    <row r="1287" ht="14.25">
      <c r="A1287" s="18"/>
    </row>
    <row r="1288" ht="14.25">
      <c r="A1288" s="18"/>
    </row>
    <row r="1289" ht="14.25">
      <c r="A1289" s="18"/>
    </row>
    <row r="1290" ht="14.25">
      <c r="A1290" s="18"/>
    </row>
    <row r="1291" ht="14.25">
      <c r="A1291" s="18"/>
    </row>
    <row r="1292" ht="14.25">
      <c r="A1292" s="18"/>
    </row>
    <row r="1293" ht="14.25">
      <c r="A1293" s="18"/>
    </row>
    <row r="1294" ht="14.25">
      <c r="A1294" s="18"/>
    </row>
    <row r="1295" ht="14.25">
      <c r="A1295" s="18"/>
    </row>
    <row r="1296" ht="14.25">
      <c r="A1296" s="18"/>
    </row>
    <row r="1297" ht="14.25">
      <c r="A1297" s="18"/>
    </row>
    <row r="1298" ht="14.25">
      <c r="A1298" s="18"/>
    </row>
    <row r="1299" ht="14.25">
      <c r="A1299" s="18"/>
    </row>
    <row r="1300" ht="14.25">
      <c r="A1300" s="18"/>
    </row>
    <row r="1301" ht="14.25">
      <c r="A1301" s="18"/>
    </row>
    <row r="1302" ht="14.25">
      <c r="A1302" s="18"/>
    </row>
    <row r="1303" ht="14.25">
      <c r="A1303" s="18"/>
    </row>
    <row r="1304" ht="14.25">
      <c r="A1304" s="18"/>
    </row>
    <row r="1305" ht="14.25">
      <c r="A1305" s="18"/>
    </row>
    <row r="1306" ht="14.25">
      <c r="A1306" s="18"/>
    </row>
    <row r="1307" ht="14.25">
      <c r="A1307" s="18"/>
    </row>
    <row r="1308" ht="14.25">
      <c r="A1308" s="18"/>
    </row>
    <row r="1309" ht="14.25">
      <c r="A1309" s="18"/>
    </row>
    <row r="1310" ht="14.25">
      <c r="A1310" s="18"/>
    </row>
    <row r="1311" ht="14.25">
      <c r="A1311" s="18"/>
    </row>
    <row r="1312" ht="14.25">
      <c r="A1312" s="18"/>
    </row>
    <row r="1313" ht="14.25">
      <c r="A1313" s="18"/>
    </row>
    <row r="1314" ht="14.25">
      <c r="A1314" s="18"/>
    </row>
    <row r="1315" ht="14.25">
      <c r="A1315" s="18"/>
    </row>
    <row r="1316" ht="14.25">
      <c r="A1316" s="18"/>
    </row>
    <row r="1317" ht="14.25">
      <c r="A1317" s="18"/>
    </row>
    <row r="1318" ht="14.25">
      <c r="A1318" s="18"/>
    </row>
    <row r="1319" ht="14.25">
      <c r="A1319" s="18"/>
    </row>
    <row r="1320" ht="14.25">
      <c r="A1320" s="18"/>
    </row>
    <row r="1321" ht="14.25">
      <c r="A1321" s="18"/>
    </row>
    <row r="1322" ht="14.25">
      <c r="A1322" s="18"/>
    </row>
    <row r="1323" ht="14.25">
      <c r="A1323" s="18"/>
    </row>
    <row r="1324" ht="14.25">
      <c r="A1324" s="18"/>
    </row>
    <row r="1325" ht="14.25">
      <c r="A1325" s="18"/>
    </row>
    <row r="1326" ht="14.25">
      <c r="A1326" s="18"/>
    </row>
    <row r="1327" ht="14.25">
      <c r="A1327" s="18"/>
    </row>
    <row r="1328" ht="14.25">
      <c r="A1328" s="18"/>
    </row>
    <row r="1329" ht="14.25">
      <c r="A1329" s="18"/>
    </row>
    <row r="1330" ht="14.25">
      <c r="A1330" s="18"/>
    </row>
    <row r="1331" ht="14.25">
      <c r="A1331" s="18"/>
    </row>
    <row r="1332" ht="14.25">
      <c r="A1332" s="18"/>
    </row>
    <row r="1333" ht="14.25">
      <c r="A1333" s="18"/>
    </row>
    <row r="1334" ht="14.25">
      <c r="A1334" s="18"/>
    </row>
    <row r="1335" ht="14.25">
      <c r="A1335" s="18"/>
    </row>
    <row r="1336" ht="14.25">
      <c r="A1336" s="18"/>
    </row>
    <row r="1337" ht="14.25">
      <c r="A1337" s="18"/>
    </row>
    <row r="1338" ht="14.25">
      <c r="A1338" s="18"/>
    </row>
    <row r="1339" ht="14.25">
      <c r="A1339" s="18"/>
    </row>
    <row r="1340" ht="14.25">
      <c r="A1340" s="18"/>
    </row>
    <row r="1341" ht="14.25">
      <c r="A1341" s="18"/>
    </row>
    <row r="1342" ht="14.25">
      <c r="A1342" s="18"/>
    </row>
    <row r="1343" ht="14.25">
      <c r="A1343" s="18"/>
    </row>
    <row r="1344" ht="14.25">
      <c r="A1344" s="18"/>
    </row>
    <row r="1345" ht="14.25">
      <c r="A1345" s="18"/>
    </row>
    <row r="1346" ht="14.25">
      <c r="A1346" s="18"/>
    </row>
    <row r="1347" ht="14.25">
      <c r="A1347" s="18"/>
    </row>
    <row r="1348" ht="14.25">
      <c r="A1348" s="18"/>
    </row>
    <row r="1349" ht="14.25">
      <c r="A1349" s="18"/>
    </row>
    <row r="1350" ht="14.25">
      <c r="A1350" s="18"/>
    </row>
    <row r="1351" ht="14.25">
      <c r="A1351" s="18"/>
    </row>
    <row r="1352" ht="14.25">
      <c r="A1352" s="18"/>
    </row>
    <row r="1353" ht="14.25">
      <c r="A1353" s="18"/>
    </row>
    <row r="1354" ht="14.25">
      <c r="A1354" s="18"/>
    </row>
    <row r="1355" ht="14.25">
      <c r="A1355" s="18"/>
    </row>
    <row r="1356" ht="14.25">
      <c r="A1356" s="18"/>
    </row>
    <row r="1357" ht="14.25">
      <c r="A1357" s="18"/>
    </row>
    <row r="1358" ht="14.25">
      <c r="A1358" s="18"/>
    </row>
    <row r="1359" ht="14.25">
      <c r="A1359" s="18"/>
    </row>
    <row r="1360" ht="14.25">
      <c r="A1360" s="18"/>
    </row>
    <row r="1361" ht="14.25">
      <c r="A1361" s="18"/>
    </row>
    <row r="1362" ht="14.25">
      <c r="A1362" s="18"/>
    </row>
    <row r="1363" ht="14.25">
      <c r="A1363" s="18"/>
    </row>
    <row r="1364" ht="14.25">
      <c r="A1364" s="18"/>
    </row>
    <row r="1365" ht="14.25">
      <c r="A1365" s="18"/>
    </row>
    <row r="1366" ht="14.25">
      <c r="A1366" s="18"/>
    </row>
    <row r="1367" ht="14.25">
      <c r="A1367" s="18"/>
    </row>
    <row r="1368" ht="14.25">
      <c r="A1368" s="18"/>
    </row>
    <row r="1369" ht="14.25">
      <c r="A1369" s="18"/>
    </row>
    <row r="1370" ht="14.25">
      <c r="A1370" s="18"/>
    </row>
    <row r="1371" ht="14.25">
      <c r="A1371" s="18"/>
    </row>
    <row r="1372" ht="14.25">
      <c r="A1372" s="18"/>
    </row>
    <row r="1373" ht="14.25">
      <c r="A1373" s="18"/>
    </row>
    <row r="1374" ht="14.25">
      <c r="A1374" s="18"/>
    </row>
    <row r="1375" ht="14.25">
      <c r="A1375" s="18"/>
    </row>
    <row r="1376" ht="14.25">
      <c r="A1376" s="18"/>
    </row>
    <row r="1377" ht="14.25">
      <c r="A1377" s="18"/>
    </row>
    <row r="1378" ht="14.25">
      <c r="A1378" s="18"/>
    </row>
    <row r="1379" ht="14.25">
      <c r="A1379" s="18"/>
    </row>
    <row r="1380" ht="14.25">
      <c r="A1380" s="18"/>
    </row>
    <row r="1381" ht="14.25">
      <c r="A1381" s="18"/>
    </row>
    <row r="1382" ht="14.25">
      <c r="A1382" s="18"/>
    </row>
    <row r="1383" ht="14.25">
      <c r="A1383" s="18"/>
    </row>
    <row r="1384" ht="14.25">
      <c r="A1384" s="18"/>
    </row>
    <row r="1385" ht="14.25">
      <c r="A1385" s="18"/>
    </row>
    <row r="1386" ht="14.25">
      <c r="A1386" s="18"/>
    </row>
    <row r="1387" ht="14.25">
      <c r="A1387" s="18"/>
    </row>
    <row r="1388" ht="14.25">
      <c r="A1388" s="18"/>
    </row>
    <row r="1389" ht="14.25">
      <c r="A1389" s="18"/>
    </row>
    <row r="1390" ht="14.25">
      <c r="A1390" s="18"/>
    </row>
    <row r="1391" ht="14.25">
      <c r="A1391" s="18"/>
    </row>
    <row r="1392" ht="14.25">
      <c r="A1392" s="18"/>
    </row>
    <row r="1393" ht="14.25">
      <c r="A1393" s="18"/>
    </row>
    <row r="1394" ht="14.25">
      <c r="A1394" s="18"/>
    </row>
    <row r="1395" ht="14.25">
      <c r="A1395" s="18"/>
    </row>
    <row r="1396" ht="14.25">
      <c r="A1396" s="18"/>
    </row>
    <row r="1397" ht="14.25">
      <c r="A1397" s="18"/>
    </row>
    <row r="1398" ht="14.25">
      <c r="A1398" s="18"/>
    </row>
    <row r="1399" ht="14.25">
      <c r="A1399" s="18"/>
    </row>
    <row r="1400" ht="14.25">
      <c r="A1400" s="18"/>
    </row>
    <row r="1401" ht="14.25">
      <c r="A1401" s="18"/>
    </row>
    <row r="1402" ht="14.25">
      <c r="A1402" s="18"/>
    </row>
    <row r="1403" ht="14.25">
      <c r="A1403" s="18"/>
    </row>
    <row r="1404" ht="14.25">
      <c r="A1404" s="18"/>
    </row>
    <row r="1405" ht="14.25">
      <c r="A1405" s="18"/>
    </row>
    <row r="1406" ht="14.25">
      <c r="A1406" s="18"/>
    </row>
    <row r="1407" ht="14.25">
      <c r="A1407" s="18"/>
    </row>
    <row r="1408" ht="14.25">
      <c r="A1408" s="18"/>
    </row>
    <row r="1409" ht="14.25">
      <c r="A1409" s="18"/>
    </row>
    <row r="1410" ht="14.25">
      <c r="A1410" s="18"/>
    </row>
    <row r="1411" ht="14.25">
      <c r="A1411" s="18"/>
    </row>
    <row r="1412" ht="14.25">
      <c r="A1412" s="18"/>
    </row>
    <row r="1413" ht="14.25">
      <c r="A1413" s="18"/>
    </row>
    <row r="1414" ht="14.25">
      <c r="A1414" s="18"/>
    </row>
    <row r="1415" ht="14.25">
      <c r="A1415" s="18"/>
    </row>
    <row r="1416" ht="14.25">
      <c r="A1416" s="18"/>
    </row>
    <row r="1417" ht="14.25">
      <c r="A1417" s="18"/>
    </row>
    <row r="1418" ht="14.25">
      <c r="A1418" s="18"/>
    </row>
    <row r="1419" ht="14.25">
      <c r="A1419" s="18"/>
    </row>
    <row r="1420" ht="14.25">
      <c r="A1420" s="18"/>
    </row>
    <row r="1421" ht="14.25">
      <c r="A1421" s="18"/>
    </row>
    <row r="1422" ht="14.25">
      <c r="A1422" s="18"/>
    </row>
    <row r="1423" ht="14.25">
      <c r="A1423" s="18"/>
    </row>
    <row r="1424" ht="14.25">
      <c r="A1424" s="18"/>
    </row>
    <row r="1425" ht="14.25">
      <c r="A1425" s="18"/>
    </row>
    <row r="1426" ht="14.25">
      <c r="A1426" s="18"/>
    </row>
    <row r="1427" ht="14.25">
      <c r="A1427" s="18"/>
    </row>
    <row r="1428" ht="14.25">
      <c r="A1428" s="18"/>
    </row>
    <row r="1429" ht="14.25">
      <c r="A1429" s="18"/>
    </row>
    <row r="1430" ht="14.25">
      <c r="A1430" s="18"/>
    </row>
    <row r="1431" ht="14.25">
      <c r="A1431" s="18"/>
    </row>
    <row r="1432" ht="14.25">
      <c r="A1432" s="18"/>
    </row>
    <row r="1433" ht="14.25">
      <c r="A1433" s="18"/>
    </row>
    <row r="1434" ht="14.25">
      <c r="A1434" s="18"/>
    </row>
    <row r="1435" ht="14.25">
      <c r="A1435" s="18"/>
    </row>
    <row r="1436" ht="14.25">
      <c r="A1436" s="18"/>
    </row>
    <row r="1437" ht="14.25">
      <c r="A1437" s="18"/>
    </row>
    <row r="1438" ht="14.25">
      <c r="A1438" s="18"/>
    </row>
    <row r="1439" ht="14.25">
      <c r="A1439" s="18"/>
    </row>
    <row r="1440" ht="14.25">
      <c r="A1440" s="18"/>
    </row>
    <row r="1441" ht="14.25">
      <c r="A1441" s="18"/>
    </row>
    <row r="1442" ht="14.25">
      <c r="A1442" s="18"/>
    </row>
    <row r="1443" ht="14.25">
      <c r="A1443" s="18"/>
    </row>
    <row r="1444" ht="14.25">
      <c r="A1444" s="18"/>
    </row>
    <row r="1445" ht="14.25">
      <c r="A1445" s="18"/>
    </row>
    <row r="1446" ht="14.25">
      <c r="A1446" s="18"/>
    </row>
    <row r="1447" ht="14.25">
      <c r="A1447" s="18"/>
    </row>
    <row r="1448" ht="14.25">
      <c r="A1448" s="18"/>
    </row>
    <row r="1449" ht="14.25">
      <c r="A1449" s="18"/>
    </row>
    <row r="1450" ht="14.25">
      <c r="A1450" s="18"/>
    </row>
    <row r="1451" ht="14.25">
      <c r="A1451" s="18"/>
    </row>
    <row r="1452" ht="14.25">
      <c r="A1452" s="18"/>
    </row>
    <row r="1453" ht="14.25">
      <c r="A1453" s="18"/>
    </row>
    <row r="1454" ht="14.25">
      <c r="A1454" s="18"/>
    </row>
    <row r="1455" ht="14.25">
      <c r="A1455" s="18"/>
    </row>
    <row r="1456" ht="14.25">
      <c r="A1456" s="18"/>
    </row>
    <row r="1457" ht="14.25">
      <c r="A1457" s="18"/>
    </row>
    <row r="1458" ht="14.25">
      <c r="A1458" s="18"/>
    </row>
    <row r="1459" ht="14.25">
      <c r="A1459" s="18"/>
    </row>
    <row r="1460" ht="14.25">
      <c r="A1460" s="18"/>
    </row>
    <row r="1461" ht="14.25">
      <c r="A1461" s="18"/>
    </row>
    <row r="1462" ht="14.25">
      <c r="A1462" s="18"/>
    </row>
    <row r="1463" ht="14.25">
      <c r="A1463" s="18"/>
    </row>
    <row r="1464" ht="14.25">
      <c r="A1464" s="18"/>
    </row>
    <row r="1465" ht="14.25">
      <c r="A1465" s="18"/>
    </row>
    <row r="1466" ht="14.25">
      <c r="A1466" s="18"/>
    </row>
    <row r="1467" ht="14.25">
      <c r="A1467" s="18"/>
    </row>
    <row r="1468" ht="14.25">
      <c r="A1468" s="18"/>
    </row>
    <row r="1469" ht="14.25">
      <c r="A1469" s="18"/>
    </row>
    <row r="1470" ht="14.25">
      <c r="A1470" s="18"/>
    </row>
    <row r="1471" ht="14.25">
      <c r="A1471" s="18"/>
    </row>
    <row r="1472" ht="14.25">
      <c r="A1472" s="18"/>
    </row>
    <row r="1473" ht="14.25">
      <c r="A1473" s="18"/>
    </row>
    <row r="1474" ht="14.25">
      <c r="A1474" s="18"/>
    </row>
    <row r="1475" ht="14.25">
      <c r="A1475" s="18"/>
    </row>
    <row r="1476" ht="14.25">
      <c r="A1476" s="18"/>
    </row>
    <row r="1477" ht="14.25">
      <c r="A1477" s="18"/>
    </row>
    <row r="1478" ht="14.25">
      <c r="A1478" s="18"/>
    </row>
    <row r="1479" ht="14.25">
      <c r="A1479" s="18"/>
    </row>
    <row r="1480" ht="14.25">
      <c r="A1480" s="18"/>
    </row>
    <row r="1481" ht="14.25">
      <c r="A1481" s="18"/>
    </row>
    <row r="1482" ht="14.25">
      <c r="A1482" s="18"/>
    </row>
    <row r="1483" ht="14.25">
      <c r="A1483" s="18"/>
    </row>
    <row r="1484" ht="14.25">
      <c r="A1484" s="18"/>
    </row>
    <row r="1485" ht="14.25">
      <c r="A1485" s="18"/>
    </row>
    <row r="1486" ht="14.25">
      <c r="A1486" s="18"/>
    </row>
    <row r="1487" ht="14.25">
      <c r="A1487" s="18"/>
    </row>
    <row r="1488" ht="14.25">
      <c r="A1488" s="18"/>
    </row>
    <row r="1489" ht="14.25">
      <c r="A1489" s="18"/>
    </row>
    <row r="1490" ht="14.25">
      <c r="A1490" s="18"/>
    </row>
    <row r="1491" ht="14.25">
      <c r="A1491" s="18"/>
    </row>
    <row r="1492" ht="14.25">
      <c r="A1492" s="18"/>
    </row>
    <row r="1493" ht="14.25">
      <c r="A1493" s="18"/>
    </row>
    <row r="1494" ht="14.25">
      <c r="A1494" s="18"/>
    </row>
    <row r="1495" ht="14.25">
      <c r="A1495" s="18"/>
    </row>
    <row r="1496" ht="14.25">
      <c r="A1496" s="18"/>
    </row>
    <row r="1497" ht="14.25">
      <c r="A1497" s="18"/>
    </row>
    <row r="1498" ht="14.25">
      <c r="A1498" s="18"/>
    </row>
    <row r="1499" ht="14.25">
      <c r="A1499" s="18"/>
    </row>
    <row r="1500" ht="14.25">
      <c r="A1500" s="18"/>
    </row>
    <row r="1501" ht="14.25">
      <c r="A1501" s="18"/>
    </row>
    <row r="1502" ht="14.25">
      <c r="A1502" s="18"/>
    </row>
    <row r="1503" ht="14.25">
      <c r="A1503" s="18"/>
    </row>
    <row r="1504" ht="14.25">
      <c r="A1504" s="18"/>
    </row>
    <row r="1505" ht="14.25">
      <c r="A1505" s="18"/>
    </row>
    <row r="1506" ht="14.25">
      <c r="A1506" s="18"/>
    </row>
    <row r="1507" ht="14.25">
      <c r="A1507" s="18"/>
    </row>
    <row r="1508" ht="14.25">
      <c r="A1508" s="18"/>
    </row>
    <row r="1509" ht="14.25">
      <c r="A1509" s="18"/>
    </row>
    <row r="1510" ht="14.25">
      <c r="A1510" s="18"/>
    </row>
    <row r="1511" ht="14.25">
      <c r="A1511" s="18"/>
    </row>
    <row r="1512" ht="14.25">
      <c r="A1512" s="18"/>
    </row>
    <row r="1513" ht="14.25">
      <c r="A1513" s="18"/>
    </row>
    <row r="1514" ht="14.25">
      <c r="A1514" s="18"/>
    </row>
    <row r="1515" ht="14.25">
      <c r="A1515" s="18"/>
    </row>
    <row r="1516" ht="14.25">
      <c r="A1516" s="18"/>
    </row>
    <row r="1517" ht="14.25">
      <c r="A1517" s="18"/>
    </row>
    <row r="1518" ht="14.25">
      <c r="A1518" s="18"/>
    </row>
    <row r="1519" ht="14.25">
      <c r="A1519" s="18"/>
    </row>
    <row r="1520" ht="14.25">
      <c r="A1520" s="18"/>
    </row>
    <row r="1521" ht="14.25">
      <c r="A1521" s="18"/>
    </row>
    <row r="1522" ht="14.25">
      <c r="A1522" s="18"/>
    </row>
    <row r="1523" ht="14.25">
      <c r="A1523" s="18"/>
    </row>
    <row r="1524" ht="14.25">
      <c r="A1524" s="18"/>
    </row>
    <row r="1525" ht="14.25">
      <c r="A1525" s="18"/>
    </row>
    <row r="1526" ht="14.25">
      <c r="A1526" s="18"/>
    </row>
    <row r="1527" ht="14.25">
      <c r="A1527" s="18"/>
    </row>
    <row r="1528" ht="14.25">
      <c r="A1528" s="18"/>
    </row>
    <row r="1529" ht="14.25">
      <c r="A1529" s="18"/>
    </row>
    <row r="1530" ht="14.25">
      <c r="A1530" s="18"/>
    </row>
    <row r="1531" ht="14.25">
      <c r="A1531" s="18"/>
    </row>
    <row r="1532" ht="14.25">
      <c r="A1532" s="18"/>
    </row>
    <row r="1533" ht="14.25">
      <c r="A1533" s="18"/>
    </row>
    <row r="1534" ht="14.25">
      <c r="A1534" s="18"/>
    </row>
    <row r="1535" ht="14.25">
      <c r="A1535" s="18"/>
    </row>
    <row r="1536" ht="14.25">
      <c r="A1536" s="18"/>
    </row>
    <row r="1537" ht="14.25">
      <c r="A1537" s="18"/>
    </row>
    <row r="1538" ht="14.25">
      <c r="A1538" s="18"/>
    </row>
    <row r="1539" ht="14.25">
      <c r="A1539" s="18"/>
    </row>
    <row r="1540" ht="14.25">
      <c r="A1540" s="18"/>
    </row>
    <row r="1541" ht="14.25">
      <c r="A1541" s="18"/>
    </row>
    <row r="1542" ht="14.25">
      <c r="A1542" s="18"/>
    </row>
    <row r="1543" ht="14.25">
      <c r="A1543" s="18"/>
    </row>
    <row r="1544" ht="14.25">
      <c r="A1544" s="18"/>
    </row>
    <row r="1545" ht="14.25">
      <c r="A1545" s="18"/>
    </row>
    <row r="1546" ht="14.25">
      <c r="A1546" s="18"/>
    </row>
    <row r="1547" ht="14.25">
      <c r="A1547" s="18"/>
    </row>
    <row r="1548" ht="14.25">
      <c r="A1548" s="18"/>
    </row>
    <row r="1549" ht="14.25">
      <c r="A1549" s="18"/>
    </row>
    <row r="1550" ht="14.25">
      <c r="A1550" s="18"/>
    </row>
    <row r="1551" ht="14.25">
      <c r="A1551" s="18"/>
    </row>
    <row r="1552" ht="14.25">
      <c r="A1552" s="18"/>
    </row>
    <row r="1553" ht="14.25">
      <c r="A1553" s="18"/>
    </row>
    <row r="1554" ht="14.25">
      <c r="A1554" s="18"/>
    </row>
    <row r="1555" ht="14.25">
      <c r="A1555" s="18"/>
    </row>
    <row r="1556" ht="14.25">
      <c r="A1556" s="18"/>
    </row>
    <row r="1557" ht="14.25">
      <c r="A1557" s="18"/>
    </row>
    <row r="1558" ht="14.25">
      <c r="A1558" s="18"/>
    </row>
    <row r="1559" ht="14.25">
      <c r="A1559" s="18"/>
    </row>
    <row r="1560" ht="14.25">
      <c r="A1560" s="18"/>
    </row>
    <row r="1561" ht="14.25">
      <c r="A1561" s="18"/>
    </row>
    <row r="1562" ht="14.25">
      <c r="A1562" s="18"/>
    </row>
    <row r="1563" ht="14.25">
      <c r="A1563" s="18"/>
    </row>
    <row r="1564" ht="14.25">
      <c r="A1564" s="18"/>
    </row>
    <row r="1565" ht="14.25">
      <c r="A1565" s="18"/>
    </row>
    <row r="1566" ht="14.25">
      <c r="A1566" s="18"/>
    </row>
    <row r="1567" ht="14.25">
      <c r="A1567" s="18"/>
    </row>
    <row r="1568" ht="14.25">
      <c r="A1568" s="18"/>
    </row>
    <row r="1569" ht="14.25">
      <c r="A1569" s="18"/>
    </row>
    <row r="1570" ht="14.25">
      <c r="A1570" s="18"/>
    </row>
    <row r="1571" ht="14.25">
      <c r="A1571" s="18"/>
    </row>
    <row r="1572" ht="14.25">
      <c r="A1572" s="18"/>
    </row>
    <row r="1573" ht="14.25">
      <c r="A1573" s="18"/>
    </row>
    <row r="1574" ht="14.25">
      <c r="A1574" s="18"/>
    </row>
    <row r="1575" ht="14.25">
      <c r="A1575" s="18"/>
    </row>
    <row r="1576" ht="14.25">
      <c r="A1576" s="18"/>
    </row>
    <row r="1577" ht="14.25">
      <c r="A1577" s="18"/>
    </row>
    <row r="1578" ht="14.25">
      <c r="A1578" s="18"/>
    </row>
    <row r="1579" ht="14.25">
      <c r="A1579" s="18"/>
    </row>
    <row r="1580" ht="14.25">
      <c r="A1580" s="18"/>
    </row>
    <row r="1581" ht="14.25">
      <c r="A1581" s="18"/>
    </row>
    <row r="1582" ht="14.25">
      <c r="A1582" s="18"/>
    </row>
    <row r="1583" ht="14.25">
      <c r="A1583" s="18"/>
    </row>
    <row r="1584" ht="14.25">
      <c r="A1584" s="18"/>
    </row>
    <row r="1585" ht="14.25">
      <c r="A1585" s="18"/>
    </row>
    <row r="1586" ht="14.25">
      <c r="A1586" s="18"/>
    </row>
    <row r="1587" ht="14.25">
      <c r="A1587" s="18"/>
    </row>
    <row r="1588" ht="14.25">
      <c r="A1588" s="18"/>
    </row>
    <row r="1589" ht="14.25">
      <c r="A1589" s="18"/>
    </row>
    <row r="1590" ht="14.25">
      <c r="A1590" s="18"/>
    </row>
    <row r="1591" ht="14.25">
      <c r="A1591" s="18"/>
    </row>
    <row r="1592" ht="14.25">
      <c r="A1592" s="18"/>
    </row>
    <row r="1593" ht="14.25">
      <c r="A1593" s="18"/>
    </row>
    <row r="1594" ht="14.25">
      <c r="A1594" s="18"/>
    </row>
    <row r="1595" ht="14.25">
      <c r="A1595" s="18"/>
    </row>
    <row r="1596" ht="14.25">
      <c r="A1596" s="18"/>
    </row>
    <row r="1597" ht="14.25">
      <c r="A1597" s="18"/>
    </row>
    <row r="1598" ht="14.25">
      <c r="A1598" s="18"/>
    </row>
    <row r="1599" ht="14.25">
      <c r="A1599" s="18"/>
    </row>
    <row r="1600" ht="14.25">
      <c r="A1600" s="18"/>
    </row>
    <row r="1601" ht="14.25">
      <c r="A1601" s="18"/>
    </row>
    <row r="1602" ht="14.25">
      <c r="A1602" s="18"/>
    </row>
    <row r="1603" ht="14.25">
      <c r="A1603" s="18"/>
    </row>
    <row r="1604" ht="14.25">
      <c r="A1604" s="18"/>
    </row>
    <row r="1605" ht="14.25">
      <c r="A1605" s="18"/>
    </row>
    <row r="1606" ht="14.25">
      <c r="A1606" s="18"/>
    </row>
    <row r="1607" ht="14.25">
      <c r="A1607" s="18"/>
    </row>
    <row r="1608" ht="14.25">
      <c r="A1608" s="18"/>
    </row>
    <row r="1609" ht="14.25">
      <c r="A1609" s="18"/>
    </row>
    <row r="1610" ht="14.25">
      <c r="A1610" s="18"/>
    </row>
    <row r="1611" ht="14.25">
      <c r="A1611" s="18"/>
    </row>
    <row r="1612" ht="14.25">
      <c r="A1612" s="18"/>
    </row>
    <row r="1613" ht="14.25">
      <c r="A1613" s="18"/>
    </row>
    <row r="1614" ht="14.25">
      <c r="A1614" s="18"/>
    </row>
    <row r="1615" ht="14.25">
      <c r="A1615" s="18"/>
    </row>
    <row r="1616" ht="14.25">
      <c r="A1616" s="18"/>
    </row>
    <row r="1617" ht="14.25">
      <c r="A1617" s="18"/>
    </row>
    <row r="1618" ht="14.25">
      <c r="A1618" s="18"/>
    </row>
    <row r="1619" ht="14.25">
      <c r="A1619" s="18"/>
    </row>
    <row r="1620" ht="14.25">
      <c r="A1620" s="18"/>
    </row>
    <row r="1621" ht="14.25">
      <c r="A1621" s="18"/>
    </row>
    <row r="1622" ht="14.25">
      <c r="A1622" s="18"/>
    </row>
    <row r="1623" ht="14.25">
      <c r="A1623" s="18"/>
    </row>
    <row r="1624" ht="14.25">
      <c r="A1624" s="18"/>
    </row>
    <row r="1625" ht="14.25">
      <c r="A1625" s="18"/>
    </row>
    <row r="1626" ht="14.25">
      <c r="A1626" s="18"/>
    </row>
    <row r="1627" ht="14.25">
      <c r="A1627" s="18"/>
    </row>
    <row r="1628" ht="14.25">
      <c r="A1628" s="18"/>
    </row>
    <row r="1629" ht="14.25">
      <c r="A1629" s="18"/>
    </row>
    <row r="1630" ht="14.25">
      <c r="A1630" s="18"/>
    </row>
    <row r="1631" ht="14.25">
      <c r="A1631" s="18"/>
    </row>
    <row r="1632" ht="14.25">
      <c r="A1632" s="18"/>
    </row>
    <row r="1633" ht="14.25">
      <c r="A1633" s="18"/>
    </row>
    <row r="1634" ht="14.25">
      <c r="A1634" s="18"/>
    </row>
    <row r="1635" ht="14.25">
      <c r="A1635" s="18"/>
    </row>
    <row r="1636" ht="14.25">
      <c r="A1636" s="18"/>
    </row>
    <row r="1637" ht="14.25">
      <c r="A1637" s="18"/>
    </row>
    <row r="1638" ht="14.25">
      <c r="A1638" s="18"/>
    </row>
    <row r="1639" ht="14.25">
      <c r="A1639" s="18"/>
    </row>
    <row r="1640" ht="14.25">
      <c r="A1640" s="18"/>
    </row>
    <row r="1641" ht="14.25">
      <c r="A1641" s="18"/>
    </row>
    <row r="1642" ht="14.25">
      <c r="A1642" s="18"/>
    </row>
    <row r="1643" ht="14.25">
      <c r="A1643" s="18"/>
    </row>
    <row r="1644" ht="14.25">
      <c r="A1644" s="18"/>
    </row>
    <row r="1645" ht="14.25">
      <c r="A1645" s="18"/>
    </row>
    <row r="1646" ht="14.25">
      <c r="A1646" s="18"/>
    </row>
    <row r="1647" ht="14.25">
      <c r="A1647" s="18"/>
    </row>
    <row r="1648" ht="14.25">
      <c r="A1648" s="18"/>
    </row>
    <row r="1649" ht="14.25">
      <c r="A1649" s="18"/>
    </row>
    <row r="1650" ht="14.25">
      <c r="A1650" s="18"/>
    </row>
    <row r="1651" ht="14.25">
      <c r="A1651" s="18"/>
    </row>
    <row r="1652" ht="14.25">
      <c r="A1652" s="18"/>
    </row>
    <row r="1653" ht="14.25">
      <c r="A1653" s="18"/>
    </row>
    <row r="1654" ht="14.25">
      <c r="A1654" s="18"/>
    </row>
    <row r="1655" ht="14.25">
      <c r="A1655" s="18"/>
    </row>
    <row r="1656" ht="14.25">
      <c r="A1656" s="18"/>
    </row>
    <row r="1657" ht="14.25">
      <c r="A1657" s="18"/>
    </row>
    <row r="1658" ht="14.25">
      <c r="A1658" s="18"/>
    </row>
    <row r="1659" ht="14.25">
      <c r="A1659" s="18"/>
    </row>
    <row r="1660" ht="14.25">
      <c r="A1660" s="18"/>
    </row>
    <row r="1661" ht="14.25">
      <c r="A1661" s="18"/>
    </row>
    <row r="1662" ht="14.25">
      <c r="A1662" s="18"/>
    </row>
    <row r="1663" ht="14.25">
      <c r="A1663" s="18"/>
    </row>
    <row r="1664" ht="14.25">
      <c r="A1664" s="18"/>
    </row>
    <row r="1665" ht="14.25">
      <c r="A1665" s="18"/>
    </row>
    <row r="1666" ht="14.25">
      <c r="A1666" s="18"/>
    </row>
    <row r="1667" ht="14.25">
      <c r="A1667" s="18"/>
    </row>
    <row r="1668" ht="14.25">
      <c r="A1668" s="18"/>
    </row>
    <row r="1669" ht="14.25">
      <c r="A1669" s="18"/>
    </row>
    <row r="1670" ht="14.25">
      <c r="A1670" s="18"/>
    </row>
    <row r="1671" ht="14.25">
      <c r="A1671" s="18"/>
    </row>
    <row r="1672" ht="14.25">
      <c r="A1672" s="18"/>
    </row>
    <row r="1673" ht="14.25">
      <c r="A1673" s="18"/>
    </row>
    <row r="1674" ht="14.25">
      <c r="A1674" s="18"/>
    </row>
    <row r="1675" ht="14.25">
      <c r="A1675" s="18"/>
    </row>
    <row r="1676" ht="14.25">
      <c r="A1676" s="18"/>
    </row>
    <row r="1677" ht="14.25">
      <c r="A1677" s="18"/>
    </row>
    <row r="1678" ht="14.25">
      <c r="A1678" s="18"/>
    </row>
    <row r="1679" ht="14.25">
      <c r="A1679" s="18"/>
    </row>
    <row r="1680" ht="14.25">
      <c r="A1680" s="18"/>
    </row>
    <row r="1681" ht="14.25">
      <c r="A1681" s="18"/>
    </row>
    <row r="1682" ht="14.25">
      <c r="A1682" s="18"/>
    </row>
    <row r="1683" ht="14.25">
      <c r="A1683" s="18"/>
    </row>
    <row r="1684" ht="14.25">
      <c r="A1684" s="18"/>
    </row>
    <row r="1685" ht="14.25">
      <c r="A1685" s="18"/>
    </row>
    <row r="1686" ht="14.25">
      <c r="A1686" s="18"/>
    </row>
    <row r="1687" ht="14.25">
      <c r="A1687" s="18"/>
    </row>
    <row r="1688" ht="14.25">
      <c r="A1688" s="18"/>
    </row>
    <row r="1689" ht="14.25">
      <c r="A1689" s="18"/>
    </row>
    <row r="1690" ht="14.25">
      <c r="A1690" s="18"/>
    </row>
    <row r="1691" ht="14.25">
      <c r="A1691" s="18"/>
    </row>
    <row r="1692" ht="14.25">
      <c r="A1692" s="18"/>
    </row>
    <row r="1693" ht="14.25">
      <c r="A1693" s="18"/>
    </row>
    <row r="1694" ht="14.25">
      <c r="A1694" s="18"/>
    </row>
    <row r="1695" ht="14.25">
      <c r="A1695" s="18"/>
    </row>
    <row r="1696" ht="14.25">
      <c r="A1696" s="18"/>
    </row>
    <row r="1697" ht="14.25">
      <c r="A1697" s="18"/>
    </row>
    <row r="1698" ht="14.25">
      <c r="A1698" s="18"/>
    </row>
    <row r="1699" ht="14.25">
      <c r="A1699" s="18"/>
    </row>
    <row r="1700" ht="14.25">
      <c r="A1700" s="18"/>
    </row>
    <row r="1701" ht="14.25">
      <c r="A1701" s="18"/>
    </row>
    <row r="1702" ht="14.25">
      <c r="A1702" s="18"/>
    </row>
    <row r="1703" ht="14.25">
      <c r="A1703" s="18"/>
    </row>
    <row r="1704" ht="14.25">
      <c r="A1704" s="18"/>
    </row>
    <row r="1705" ht="14.25">
      <c r="A1705" s="18"/>
    </row>
    <row r="1706" ht="14.25">
      <c r="A1706" s="18"/>
    </row>
    <row r="1707" ht="14.25">
      <c r="A1707" s="18"/>
    </row>
    <row r="1708" ht="14.25">
      <c r="A1708" s="18"/>
    </row>
    <row r="1709" ht="14.25">
      <c r="A1709" s="18"/>
    </row>
    <row r="1710" ht="14.25">
      <c r="A1710" s="18"/>
    </row>
    <row r="1711" ht="14.25">
      <c r="A1711" s="18"/>
    </row>
    <row r="1712" ht="14.25">
      <c r="A1712" s="18"/>
    </row>
    <row r="1713" ht="14.25">
      <c r="A1713" s="18"/>
    </row>
    <row r="1714" ht="14.25">
      <c r="A1714" s="18"/>
    </row>
    <row r="1715" ht="14.25">
      <c r="A1715" s="18"/>
    </row>
    <row r="1716" ht="14.25">
      <c r="A1716" s="18"/>
    </row>
    <row r="1717" ht="14.25">
      <c r="A1717" s="18"/>
    </row>
    <row r="1718" ht="14.25">
      <c r="A1718" s="18"/>
    </row>
    <row r="1719" ht="14.25">
      <c r="A1719" s="18"/>
    </row>
    <row r="1720" ht="14.25">
      <c r="A1720" s="18"/>
    </row>
    <row r="1721" ht="14.25">
      <c r="A1721" s="18"/>
    </row>
    <row r="1722" ht="14.25">
      <c r="A1722" s="18"/>
    </row>
    <row r="1723" ht="14.25">
      <c r="A1723" s="18"/>
    </row>
    <row r="1724" ht="14.25">
      <c r="A1724" s="18"/>
    </row>
    <row r="1725" ht="14.25">
      <c r="A1725" s="18"/>
    </row>
    <row r="1726" ht="14.25">
      <c r="A1726" s="18"/>
    </row>
    <row r="1727" ht="14.25">
      <c r="A1727" s="18"/>
    </row>
    <row r="1728" ht="14.25">
      <c r="A1728" s="18"/>
    </row>
    <row r="1729" ht="14.25">
      <c r="A1729" s="18"/>
    </row>
    <row r="1730" ht="14.25">
      <c r="A1730" s="18"/>
    </row>
    <row r="1731" ht="14.25">
      <c r="A1731" s="18"/>
    </row>
    <row r="1732" ht="14.25">
      <c r="A1732" s="18"/>
    </row>
    <row r="1733" ht="14.25">
      <c r="A1733" s="18"/>
    </row>
    <row r="1734" ht="14.25">
      <c r="A1734" s="18"/>
    </row>
    <row r="1735" ht="14.25">
      <c r="A1735" s="18"/>
    </row>
    <row r="1736" ht="14.25">
      <c r="A1736" s="18"/>
    </row>
    <row r="1737" ht="14.25">
      <c r="A1737" s="18"/>
    </row>
    <row r="1738" ht="14.25">
      <c r="A1738" s="18"/>
    </row>
    <row r="1739" ht="14.25">
      <c r="A1739" s="18"/>
    </row>
    <row r="1740" ht="14.25">
      <c r="A1740" s="18"/>
    </row>
    <row r="1741" ht="14.25">
      <c r="A1741" s="18"/>
    </row>
    <row r="1742" ht="14.25">
      <c r="A1742" s="18"/>
    </row>
    <row r="1743" ht="14.25">
      <c r="A1743" s="18"/>
    </row>
    <row r="1744" ht="14.25">
      <c r="A1744" s="18"/>
    </row>
    <row r="1745" ht="14.25">
      <c r="A1745" s="18"/>
    </row>
    <row r="1746" ht="14.25">
      <c r="A1746" s="18"/>
    </row>
    <row r="1747" ht="14.25">
      <c r="A1747" s="18"/>
    </row>
    <row r="1748" ht="14.25">
      <c r="A1748" s="18"/>
    </row>
    <row r="1749" ht="14.25">
      <c r="A1749" s="18"/>
    </row>
    <row r="1750" ht="14.25">
      <c r="A1750" s="18"/>
    </row>
    <row r="1751" ht="14.25">
      <c r="A1751" s="18"/>
    </row>
    <row r="1752" ht="14.25">
      <c r="A1752" s="18"/>
    </row>
    <row r="1753" ht="14.25">
      <c r="A1753" s="18"/>
    </row>
    <row r="1754" ht="14.25">
      <c r="A1754" s="18"/>
    </row>
    <row r="1755" ht="14.25">
      <c r="A1755" s="18"/>
    </row>
    <row r="1756" ht="14.25">
      <c r="A1756" s="18"/>
    </row>
    <row r="1757" ht="14.25">
      <c r="A1757" s="18"/>
    </row>
    <row r="1758" ht="14.25">
      <c r="A1758" s="18"/>
    </row>
    <row r="1759" ht="14.25">
      <c r="A1759" s="18"/>
    </row>
    <row r="1760" ht="14.25">
      <c r="A1760" s="18"/>
    </row>
    <row r="1761" ht="14.25">
      <c r="A1761" s="18"/>
    </row>
    <row r="1762" ht="14.25">
      <c r="A1762" s="18"/>
    </row>
    <row r="1763" ht="14.25">
      <c r="A1763" s="18"/>
    </row>
    <row r="1764" ht="14.25">
      <c r="A1764" s="18"/>
    </row>
    <row r="1765" ht="14.25">
      <c r="A1765" s="18"/>
    </row>
    <row r="1766" ht="14.25">
      <c r="A1766" s="18"/>
    </row>
    <row r="1767" ht="14.25">
      <c r="A1767" s="18"/>
    </row>
    <row r="1768" ht="14.25">
      <c r="A1768" s="18"/>
    </row>
    <row r="1769" ht="14.25">
      <c r="A1769" s="18"/>
    </row>
    <row r="1770" ht="14.25">
      <c r="A1770" s="18"/>
    </row>
    <row r="1771" ht="14.25">
      <c r="A1771" s="18"/>
    </row>
    <row r="1772" ht="14.25">
      <c r="A1772" s="18"/>
    </row>
    <row r="1773" ht="14.25">
      <c r="A1773" s="18"/>
    </row>
    <row r="1774" ht="14.25">
      <c r="A1774" s="18"/>
    </row>
    <row r="1775" ht="14.25">
      <c r="A1775" s="18"/>
    </row>
    <row r="1776" ht="14.25">
      <c r="A1776" s="18"/>
    </row>
    <row r="1777" ht="14.25">
      <c r="A1777" s="18"/>
    </row>
    <row r="1778" ht="14.25">
      <c r="A1778" s="18"/>
    </row>
    <row r="1779" ht="14.25">
      <c r="A1779" s="18"/>
    </row>
    <row r="1780" ht="14.25">
      <c r="A1780" s="18"/>
    </row>
    <row r="1781" ht="14.25">
      <c r="A1781" s="18"/>
    </row>
    <row r="1782" ht="14.25">
      <c r="A1782" s="18"/>
    </row>
    <row r="1783" ht="14.25">
      <c r="A1783" s="18"/>
    </row>
    <row r="1784" ht="14.25">
      <c r="A1784" s="18"/>
    </row>
    <row r="1785" ht="14.25">
      <c r="A1785" s="18"/>
    </row>
    <row r="1786" ht="14.25">
      <c r="A1786" s="18"/>
    </row>
    <row r="1787" ht="14.25">
      <c r="A1787" s="18"/>
    </row>
    <row r="1788" ht="14.25">
      <c r="A1788" s="18"/>
    </row>
    <row r="1789" ht="14.25">
      <c r="A1789" s="18"/>
    </row>
    <row r="1790" ht="14.25">
      <c r="A1790" s="18"/>
    </row>
    <row r="1791" ht="14.25">
      <c r="A1791" s="18"/>
    </row>
    <row r="1792" ht="14.25">
      <c r="A1792" s="18"/>
    </row>
    <row r="1793" ht="14.25">
      <c r="A1793" s="18"/>
    </row>
    <row r="1794" ht="14.25">
      <c r="A1794" s="18"/>
    </row>
    <row r="1795" ht="14.25">
      <c r="A1795" s="18"/>
    </row>
    <row r="1796" ht="14.25">
      <c r="A1796" s="18"/>
    </row>
    <row r="1797" ht="14.25">
      <c r="A1797" s="18"/>
    </row>
    <row r="1798" ht="14.25">
      <c r="A1798" s="18"/>
    </row>
    <row r="1799" ht="14.25">
      <c r="A1799" s="18"/>
    </row>
    <row r="1800" ht="14.25">
      <c r="A1800" s="18"/>
    </row>
    <row r="1801" ht="14.25">
      <c r="A1801" s="18"/>
    </row>
    <row r="1802" ht="14.25">
      <c r="A1802" s="18"/>
    </row>
    <row r="1803" ht="14.25">
      <c r="A1803" s="18"/>
    </row>
    <row r="1804" ht="14.25">
      <c r="A1804" s="18"/>
    </row>
    <row r="1805" ht="14.25">
      <c r="A1805" s="18"/>
    </row>
    <row r="1806" ht="14.25">
      <c r="A1806" s="18"/>
    </row>
    <row r="1807" ht="14.25">
      <c r="A1807" s="18"/>
    </row>
    <row r="1808" ht="14.25">
      <c r="A1808" s="18"/>
    </row>
    <row r="1809" ht="14.25">
      <c r="A1809" s="18"/>
    </row>
    <row r="1810" ht="14.25">
      <c r="A1810" s="18"/>
    </row>
    <row r="1811" ht="14.25">
      <c r="A1811" s="18"/>
    </row>
    <row r="1812" ht="14.25">
      <c r="A1812" s="18"/>
    </row>
    <row r="1813" ht="14.25">
      <c r="A1813" s="18"/>
    </row>
    <row r="1814" ht="14.25">
      <c r="A1814" s="18"/>
    </row>
    <row r="1815" ht="14.25">
      <c r="A1815" s="18"/>
    </row>
    <row r="1816" ht="14.25">
      <c r="A1816" s="18"/>
    </row>
    <row r="1817" ht="14.25">
      <c r="A1817" s="18"/>
    </row>
    <row r="1818" ht="14.25">
      <c r="A1818" s="18"/>
    </row>
    <row r="1819" ht="14.25">
      <c r="A1819" s="18"/>
    </row>
    <row r="1820" ht="14.25">
      <c r="A1820" s="18"/>
    </row>
    <row r="1821" ht="14.25">
      <c r="A1821" s="18"/>
    </row>
    <row r="1822" ht="14.25">
      <c r="A1822" s="18"/>
    </row>
    <row r="1823" ht="14.25">
      <c r="A1823" s="18"/>
    </row>
    <row r="1824" ht="14.25">
      <c r="A1824" s="18"/>
    </row>
    <row r="1825" ht="14.25">
      <c r="A1825" s="18"/>
    </row>
    <row r="1826" ht="14.25">
      <c r="A1826" s="18"/>
    </row>
    <row r="1827" ht="14.25">
      <c r="A1827" s="18"/>
    </row>
    <row r="1828" ht="14.25">
      <c r="A1828" s="18"/>
    </row>
    <row r="1829" ht="14.25">
      <c r="A1829" s="18"/>
    </row>
    <row r="1830" ht="14.25">
      <c r="A1830" s="18"/>
    </row>
    <row r="1831" ht="14.25">
      <c r="A1831" s="18"/>
    </row>
    <row r="1832" ht="14.25">
      <c r="A1832" s="18"/>
    </row>
    <row r="1833" ht="14.25">
      <c r="A1833" s="18"/>
    </row>
    <row r="1834" ht="14.25">
      <c r="A1834" s="18"/>
    </row>
    <row r="1835" ht="14.25">
      <c r="A1835" s="18"/>
    </row>
    <row r="1836" ht="14.25">
      <c r="A1836" s="18"/>
    </row>
    <row r="1837" ht="14.25">
      <c r="A1837" s="18"/>
    </row>
    <row r="1838" ht="14.25">
      <c r="A1838" s="18"/>
    </row>
    <row r="1839" ht="14.25">
      <c r="A1839" s="18"/>
    </row>
    <row r="1840" ht="14.25">
      <c r="A1840" s="18"/>
    </row>
    <row r="1841" ht="14.25">
      <c r="A1841" s="18"/>
    </row>
    <row r="1842" ht="14.25">
      <c r="A1842" s="18"/>
    </row>
    <row r="1843" ht="14.25">
      <c r="A1843" s="18"/>
    </row>
    <row r="1844" ht="14.25">
      <c r="A1844" s="18"/>
    </row>
    <row r="1845" ht="14.25">
      <c r="A1845" s="18"/>
    </row>
    <row r="1846" ht="14.25">
      <c r="A1846" s="18"/>
    </row>
    <row r="1847" ht="14.25">
      <c r="A1847" s="18"/>
    </row>
    <row r="1848" ht="14.25">
      <c r="A1848" s="18"/>
    </row>
    <row r="1849" ht="14.25">
      <c r="A1849" s="18"/>
    </row>
    <row r="1850" ht="14.25">
      <c r="A1850" s="18"/>
    </row>
    <row r="1851" ht="14.25">
      <c r="A1851" s="18"/>
    </row>
    <row r="1852" ht="14.25">
      <c r="A1852" s="18"/>
    </row>
    <row r="1853" ht="14.25">
      <c r="A1853" s="18"/>
    </row>
    <row r="1854" ht="14.25">
      <c r="A1854" s="18"/>
    </row>
    <row r="1855" ht="14.25">
      <c r="A1855" s="18"/>
    </row>
    <row r="1856" ht="14.25">
      <c r="A1856" s="18"/>
    </row>
    <row r="1857" ht="14.25">
      <c r="A1857" s="18"/>
    </row>
    <row r="1858" ht="14.25">
      <c r="A1858" s="18"/>
    </row>
    <row r="1859" ht="14.25">
      <c r="A1859" s="18"/>
    </row>
    <row r="1860" ht="14.25">
      <c r="A1860" s="18"/>
    </row>
    <row r="1861" ht="14.25">
      <c r="A1861" s="18"/>
    </row>
    <row r="1862" ht="14.25">
      <c r="A1862" s="18"/>
    </row>
    <row r="1863" ht="14.25">
      <c r="A1863" s="18"/>
    </row>
    <row r="1864" ht="14.25">
      <c r="A1864" s="18"/>
    </row>
    <row r="1865" ht="14.25">
      <c r="A1865" s="18"/>
    </row>
    <row r="1866" ht="14.25">
      <c r="A1866" s="18"/>
    </row>
    <row r="1867" ht="14.25">
      <c r="A1867" s="18"/>
    </row>
    <row r="1868" ht="14.25">
      <c r="A1868" s="18"/>
    </row>
    <row r="1869" ht="14.25">
      <c r="A1869" s="18"/>
    </row>
    <row r="1870" ht="14.25">
      <c r="A1870" s="18"/>
    </row>
    <row r="1871" ht="14.25">
      <c r="A1871" s="18"/>
    </row>
    <row r="1872" ht="14.25">
      <c r="A1872" s="18"/>
    </row>
    <row r="1873" ht="14.25">
      <c r="A1873" s="18"/>
    </row>
    <row r="1874" ht="14.25">
      <c r="A1874" s="18"/>
    </row>
    <row r="1875" ht="14.25">
      <c r="A1875" s="18"/>
    </row>
    <row r="1876" ht="14.25">
      <c r="A1876" s="18"/>
    </row>
    <row r="1877" ht="14.25">
      <c r="A1877" s="18"/>
    </row>
    <row r="1878" ht="14.25">
      <c r="A1878" s="18"/>
    </row>
    <row r="1879" ht="14.25">
      <c r="A1879" s="18"/>
    </row>
    <row r="1880" ht="14.25">
      <c r="A1880" s="18"/>
    </row>
    <row r="1881" ht="14.25">
      <c r="A1881" s="18"/>
    </row>
    <row r="1882" ht="14.25">
      <c r="A1882" s="18"/>
    </row>
    <row r="1883" ht="14.25">
      <c r="A1883" s="18"/>
    </row>
    <row r="1884" ht="14.25">
      <c r="A1884" s="18"/>
    </row>
    <row r="1885" ht="14.25">
      <c r="A1885" s="18"/>
    </row>
    <row r="1886" ht="14.25">
      <c r="A1886" s="18"/>
    </row>
    <row r="1887" ht="14.25">
      <c r="A1887" s="18"/>
    </row>
    <row r="1888" ht="14.25">
      <c r="A1888" s="18"/>
    </row>
    <row r="1889" ht="14.25">
      <c r="A1889" s="18"/>
    </row>
    <row r="1890" ht="14.25">
      <c r="A1890" s="18"/>
    </row>
    <row r="1891" ht="14.25">
      <c r="A1891" s="18"/>
    </row>
    <row r="1892" ht="14.25">
      <c r="A1892" s="18"/>
    </row>
    <row r="1893" ht="14.25">
      <c r="A1893" s="18"/>
    </row>
    <row r="1894" ht="14.25">
      <c r="A1894" s="18"/>
    </row>
    <row r="1895" ht="14.25">
      <c r="A1895" s="18"/>
    </row>
    <row r="1896" ht="14.25">
      <c r="A1896" s="18"/>
    </row>
    <row r="1897" ht="14.25">
      <c r="A1897" s="18"/>
    </row>
    <row r="1898" ht="14.25">
      <c r="A1898" s="18"/>
    </row>
    <row r="1899" ht="14.25">
      <c r="A1899" s="18"/>
    </row>
    <row r="1900" ht="14.25">
      <c r="A1900" s="18"/>
    </row>
    <row r="1901" ht="14.25">
      <c r="A1901" s="18"/>
    </row>
    <row r="1902" ht="14.25">
      <c r="A1902" s="18"/>
    </row>
    <row r="1903" ht="14.25">
      <c r="A1903" s="18"/>
    </row>
    <row r="1904" ht="14.25">
      <c r="A1904" s="18"/>
    </row>
    <row r="1905" ht="14.25">
      <c r="A1905" s="18"/>
    </row>
    <row r="1906" ht="14.25">
      <c r="A1906" s="18"/>
    </row>
    <row r="1907" ht="14.25">
      <c r="A1907" s="18"/>
    </row>
    <row r="1908" ht="14.25">
      <c r="A1908" s="18"/>
    </row>
    <row r="1909" ht="14.25">
      <c r="A1909" s="18"/>
    </row>
    <row r="1910" ht="14.25">
      <c r="A1910" s="18"/>
    </row>
    <row r="1911" ht="14.25">
      <c r="A1911" s="18"/>
    </row>
    <row r="1912" ht="14.25">
      <c r="A1912" s="18"/>
    </row>
    <row r="1913" ht="14.25">
      <c r="A1913" s="18"/>
    </row>
    <row r="1914" ht="14.25">
      <c r="A1914" s="18"/>
    </row>
    <row r="1915" ht="14.25">
      <c r="A1915" s="18"/>
    </row>
    <row r="1916" ht="14.25">
      <c r="A1916" s="18"/>
    </row>
    <row r="1917" ht="14.25">
      <c r="A1917" s="18"/>
    </row>
    <row r="1918" ht="14.25">
      <c r="A1918" s="18"/>
    </row>
    <row r="1919" ht="14.25">
      <c r="A1919" s="18"/>
    </row>
    <row r="1920" ht="14.25">
      <c r="A1920" s="18"/>
    </row>
    <row r="1921" ht="14.25">
      <c r="A1921" s="18"/>
    </row>
    <row r="1922" ht="14.25">
      <c r="A1922" s="18"/>
    </row>
    <row r="1923" ht="14.25">
      <c r="A1923" s="18"/>
    </row>
    <row r="1924" ht="14.25">
      <c r="A1924" s="18"/>
    </row>
    <row r="1925" ht="14.25">
      <c r="A1925" s="18"/>
    </row>
    <row r="1926" ht="14.25">
      <c r="A1926" s="18"/>
    </row>
    <row r="1927" ht="14.25">
      <c r="A1927" s="18"/>
    </row>
    <row r="1928" ht="14.25">
      <c r="A1928" s="18"/>
    </row>
    <row r="1929" ht="14.25">
      <c r="A1929" s="18"/>
    </row>
    <row r="1930" ht="14.25">
      <c r="A1930" s="18"/>
    </row>
    <row r="1931" ht="14.25">
      <c r="A1931" s="18"/>
    </row>
    <row r="1932" ht="14.25">
      <c r="A1932" s="18"/>
    </row>
    <row r="1933" ht="14.25">
      <c r="A1933" s="18"/>
    </row>
    <row r="1934" ht="14.25">
      <c r="A1934" s="18"/>
    </row>
    <row r="1935" ht="14.25">
      <c r="A1935" s="18"/>
    </row>
    <row r="1936" ht="14.25">
      <c r="A1936" s="18"/>
    </row>
    <row r="1937" ht="14.25">
      <c r="A1937" s="18"/>
    </row>
    <row r="1938" ht="14.25">
      <c r="A1938" s="18"/>
    </row>
    <row r="1939" ht="14.25">
      <c r="A1939" s="18"/>
    </row>
    <row r="1940" ht="14.25">
      <c r="A1940" s="18"/>
    </row>
    <row r="1941" ht="14.25">
      <c r="A1941" s="18"/>
    </row>
    <row r="1942" ht="14.25">
      <c r="A1942" s="18"/>
    </row>
    <row r="1943" ht="14.25">
      <c r="A1943" s="18"/>
    </row>
    <row r="1944" ht="14.25">
      <c r="A1944" s="18"/>
    </row>
    <row r="1945" ht="14.25">
      <c r="A1945" s="18"/>
    </row>
    <row r="1946" ht="14.25">
      <c r="A1946" s="18"/>
    </row>
    <row r="1947" ht="14.25">
      <c r="A1947" s="18"/>
    </row>
    <row r="1948" ht="14.25">
      <c r="A1948" s="18"/>
    </row>
    <row r="1949" ht="14.25">
      <c r="A1949" s="18"/>
    </row>
    <row r="1950" ht="14.25">
      <c r="A1950" s="18"/>
    </row>
    <row r="1951" ht="14.25">
      <c r="A1951" s="18"/>
    </row>
    <row r="1952" ht="14.25">
      <c r="A1952" s="18"/>
    </row>
    <row r="1953" ht="14.25">
      <c r="A1953" s="18"/>
    </row>
    <row r="1954" ht="14.25">
      <c r="A1954" s="18"/>
    </row>
    <row r="1955" ht="14.25">
      <c r="A1955" s="18"/>
    </row>
    <row r="1956" ht="14.25">
      <c r="A1956" s="18"/>
    </row>
    <row r="1957" ht="14.25">
      <c r="A1957" s="18"/>
    </row>
    <row r="1958" ht="14.25">
      <c r="A1958" s="18"/>
    </row>
    <row r="1959" ht="14.25">
      <c r="A1959" s="18"/>
    </row>
    <row r="1960" ht="14.25">
      <c r="A1960" s="18"/>
    </row>
    <row r="1961" ht="14.25">
      <c r="A1961" s="18"/>
    </row>
    <row r="1962" ht="14.25">
      <c r="A1962" s="18"/>
    </row>
    <row r="1963" ht="14.25">
      <c r="A1963" s="18"/>
    </row>
    <row r="1964" ht="14.25">
      <c r="A1964" s="18"/>
    </row>
    <row r="1965" ht="14.25">
      <c r="A1965" s="18"/>
    </row>
    <row r="1966" ht="14.25">
      <c r="A1966" s="18"/>
    </row>
    <row r="1967" ht="14.25">
      <c r="A1967" s="18"/>
    </row>
    <row r="1968" ht="14.25">
      <c r="A1968" s="18"/>
    </row>
    <row r="1969" ht="14.25">
      <c r="A1969" s="18"/>
    </row>
    <row r="1970" ht="14.25">
      <c r="A1970" s="18"/>
    </row>
    <row r="1971" ht="14.25">
      <c r="A1971" s="18"/>
    </row>
    <row r="1972" ht="14.25">
      <c r="A1972" s="18"/>
    </row>
    <row r="1973" ht="14.25">
      <c r="A1973" s="18"/>
    </row>
    <row r="1974" ht="14.25">
      <c r="A1974" s="18"/>
    </row>
    <row r="1975" ht="14.25">
      <c r="A1975" s="18"/>
    </row>
    <row r="1976" ht="14.25">
      <c r="A1976" s="18"/>
    </row>
    <row r="1977" ht="14.25">
      <c r="A1977" s="18"/>
    </row>
    <row r="1978" ht="14.25">
      <c r="A1978" s="18"/>
    </row>
    <row r="1979" ht="14.25">
      <c r="A1979" s="18"/>
    </row>
    <row r="1980" ht="14.25">
      <c r="A1980" s="18"/>
    </row>
    <row r="1981" ht="14.25">
      <c r="A1981" s="18"/>
    </row>
    <row r="1982" ht="14.25">
      <c r="A1982" s="18"/>
    </row>
    <row r="1983" ht="14.25">
      <c r="A1983" s="18"/>
    </row>
    <row r="1984" ht="14.25">
      <c r="A1984" s="18"/>
    </row>
    <row r="1985" ht="14.25">
      <c r="A1985" s="18"/>
    </row>
    <row r="1986" ht="14.25">
      <c r="A1986" s="18"/>
    </row>
    <row r="1987" ht="14.25">
      <c r="A1987" s="18"/>
    </row>
    <row r="1988" ht="14.25">
      <c r="A1988" s="18"/>
    </row>
    <row r="1989" ht="14.25">
      <c r="A1989" s="18"/>
    </row>
    <row r="1990" ht="14.25">
      <c r="A1990" s="18"/>
    </row>
    <row r="1991" ht="14.25">
      <c r="A1991" s="18"/>
    </row>
    <row r="1992" ht="14.25">
      <c r="A1992" s="18"/>
    </row>
    <row r="1993" ht="14.25">
      <c r="A1993" s="18"/>
    </row>
    <row r="1994" ht="14.25">
      <c r="A1994" s="18"/>
    </row>
    <row r="1995" ht="14.25">
      <c r="A1995" s="18"/>
    </row>
    <row r="1996" ht="14.25">
      <c r="A1996" s="18"/>
    </row>
    <row r="1997" ht="14.25">
      <c r="A1997" s="18"/>
    </row>
    <row r="1998" ht="14.25">
      <c r="A1998" s="18"/>
    </row>
    <row r="1999" ht="14.25">
      <c r="A1999" s="18"/>
    </row>
    <row r="2000" ht="14.25">
      <c r="A2000" s="18"/>
    </row>
    <row r="2001" ht="14.25">
      <c r="A2001" s="18"/>
    </row>
    <row r="2002" ht="14.25">
      <c r="A2002" s="18"/>
    </row>
    <row r="2003" ht="14.25">
      <c r="A2003" s="18"/>
    </row>
    <row r="2004" ht="14.25">
      <c r="A2004" s="18"/>
    </row>
    <row r="2005" ht="14.25">
      <c r="A2005" s="18"/>
    </row>
    <row r="2006" ht="14.25">
      <c r="A2006" s="18"/>
    </row>
    <row r="2007" ht="14.25">
      <c r="A2007" s="18"/>
    </row>
    <row r="2008" ht="14.25">
      <c r="A2008" s="18"/>
    </row>
    <row r="2009" ht="14.25">
      <c r="A2009" s="18"/>
    </row>
    <row r="2010" ht="14.25">
      <c r="A2010" s="18"/>
    </row>
    <row r="2011" ht="14.25">
      <c r="A2011" s="18"/>
    </row>
    <row r="2012" ht="14.25">
      <c r="A2012" s="18"/>
    </row>
    <row r="2013" ht="14.25">
      <c r="A2013" s="18"/>
    </row>
    <row r="2014" ht="14.25">
      <c r="A2014" s="18"/>
    </row>
    <row r="2015" ht="14.25">
      <c r="A2015" s="18"/>
    </row>
    <row r="2016" ht="14.25">
      <c r="A2016" s="18"/>
    </row>
    <row r="2017" ht="14.25">
      <c r="A2017" s="18"/>
    </row>
    <row r="2018" ht="14.25">
      <c r="A2018" s="18"/>
    </row>
    <row r="2019" ht="14.25">
      <c r="A2019" s="18"/>
    </row>
    <row r="2020" ht="14.25">
      <c r="A2020" s="18"/>
    </row>
    <row r="2021" ht="14.25">
      <c r="A2021" s="18"/>
    </row>
    <row r="2022" ht="14.25">
      <c r="A2022" s="18"/>
    </row>
    <row r="2023" ht="14.25">
      <c r="A2023" s="18"/>
    </row>
    <row r="2024" ht="14.25">
      <c r="A2024" s="18"/>
    </row>
    <row r="2025" ht="14.25">
      <c r="A2025" s="18"/>
    </row>
    <row r="2026" ht="14.25">
      <c r="A2026" s="18"/>
    </row>
    <row r="2027" ht="14.25">
      <c r="A2027" s="18"/>
    </row>
    <row r="2028" ht="14.25">
      <c r="A2028" s="18"/>
    </row>
    <row r="2029" ht="14.25">
      <c r="A2029" s="18"/>
    </row>
    <row r="2030" ht="14.25">
      <c r="A2030" s="18"/>
    </row>
    <row r="2031" ht="14.25">
      <c r="A2031" s="18"/>
    </row>
    <row r="2032" ht="14.25">
      <c r="A2032" s="18"/>
    </row>
    <row r="2033" ht="14.25">
      <c r="A2033" s="18"/>
    </row>
    <row r="2034" ht="14.25">
      <c r="A2034" s="18"/>
    </row>
    <row r="2035" ht="14.25">
      <c r="A2035" s="18"/>
    </row>
    <row r="2036" ht="14.25">
      <c r="A2036" s="18"/>
    </row>
    <row r="2037" ht="14.25">
      <c r="A2037" s="18"/>
    </row>
    <row r="2038" ht="14.25">
      <c r="A2038" s="18"/>
    </row>
    <row r="2039" ht="14.25">
      <c r="A2039" s="18"/>
    </row>
    <row r="2040" ht="14.25">
      <c r="A2040" s="18"/>
    </row>
    <row r="2041" ht="14.25">
      <c r="A2041" s="18"/>
    </row>
    <row r="2042" ht="14.25">
      <c r="A2042" s="18"/>
    </row>
    <row r="2043" ht="14.25">
      <c r="A2043" s="18"/>
    </row>
    <row r="2044" ht="14.25">
      <c r="A2044" s="18"/>
    </row>
    <row r="2045" ht="14.25">
      <c r="A2045" s="18"/>
    </row>
    <row r="2046" ht="14.25">
      <c r="A2046" s="18"/>
    </row>
    <row r="2047" ht="14.25">
      <c r="A2047" s="18"/>
    </row>
    <row r="2048" ht="14.25">
      <c r="A2048" s="18"/>
    </row>
    <row r="2049" ht="14.25">
      <c r="A2049" s="18"/>
    </row>
    <row r="2050" ht="14.25">
      <c r="A2050" s="18"/>
    </row>
    <row r="2051" ht="14.25">
      <c r="A2051" s="18"/>
    </row>
    <row r="2052" ht="14.25">
      <c r="A2052" s="18"/>
    </row>
    <row r="2053" ht="14.25">
      <c r="A2053" s="18"/>
    </row>
    <row r="2054" ht="14.25">
      <c r="A2054" s="18"/>
    </row>
    <row r="2055" ht="14.25">
      <c r="A2055" s="18"/>
    </row>
    <row r="2056" ht="14.25">
      <c r="A2056" s="18"/>
    </row>
    <row r="2057" ht="14.25">
      <c r="A2057" s="18"/>
    </row>
    <row r="2058" ht="14.25">
      <c r="A2058" s="18"/>
    </row>
    <row r="2059" ht="14.25">
      <c r="A2059" s="18"/>
    </row>
    <row r="2060" ht="14.25">
      <c r="A2060" s="18"/>
    </row>
    <row r="2061" ht="14.25">
      <c r="A2061" s="18"/>
    </row>
    <row r="2062" ht="14.25">
      <c r="A2062" s="18"/>
    </row>
    <row r="2063" ht="14.25">
      <c r="A2063" s="18"/>
    </row>
    <row r="2064" ht="14.25">
      <c r="A2064" s="18"/>
    </row>
    <row r="2065" ht="14.25">
      <c r="A2065" s="18"/>
    </row>
    <row r="2066" ht="14.25">
      <c r="A2066" s="18"/>
    </row>
    <row r="2067" ht="14.25">
      <c r="A2067" s="18"/>
    </row>
    <row r="2068" ht="14.25">
      <c r="A2068" s="18"/>
    </row>
    <row r="2069" ht="14.25">
      <c r="A2069" s="18"/>
    </row>
    <row r="2070" ht="14.25">
      <c r="A2070" s="18"/>
    </row>
    <row r="2071" ht="14.25">
      <c r="A2071" s="18"/>
    </row>
    <row r="2072" ht="14.25">
      <c r="A2072" s="18"/>
    </row>
    <row r="2073" ht="14.25">
      <c r="A2073" s="18"/>
    </row>
    <row r="2074" ht="14.25">
      <c r="A2074" s="18"/>
    </row>
    <row r="2075" ht="14.25">
      <c r="A2075" s="18"/>
    </row>
    <row r="2076" ht="14.25">
      <c r="A2076" s="18"/>
    </row>
    <row r="2077" ht="14.25">
      <c r="A2077" s="18"/>
    </row>
    <row r="2078" ht="14.25">
      <c r="A2078" s="18"/>
    </row>
    <row r="2079" ht="14.25">
      <c r="A2079" s="18"/>
    </row>
    <row r="2080" ht="14.25">
      <c r="A2080" s="18"/>
    </row>
    <row r="2081" ht="14.25">
      <c r="A2081" s="18"/>
    </row>
    <row r="2082" ht="14.25">
      <c r="A2082" s="18"/>
    </row>
    <row r="2083" ht="14.25">
      <c r="A2083" s="18"/>
    </row>
    <row r="2084" ht="14.25">
      <c r="A2084" s="18"/>
    </row>
    <row r="2085" ht="14.25">
      <c r="A2085" s="18"/>
    </row>
    <row r="2086" ht="14.25">
      <c r="A2086" s="18"/>
    </row>
    <row r="2087" ht="14.25">
      <c r="A2087" s="18"/>
    </row>
    <row r="2088" ht="14.25">
      <c r="A2088" s="18"/>
    </row>
    <row r="2089" ht="14.25">
      <c r="A2089" s="18"/>
    </row>
    <row r="2090" ht="14.25">
      <c r="A2090" s="18"/>
    </row>
    <row r="2091" ht="14.25">
      <c r="A2091" s="18"/>
    </row>
    <row r="2092" ht="14.25">
      <c r="A2092" s="18"/>
    </row>
    <row r="2093" ht="14.25">
      <c r="A2093" s="18"/>
    </row>
    <row r="2094" ht="14.25">
      <c r="A2094" s="18"/>
    </row>
    <row r="2095" ht="14.25">
      <c r="A2095" s="18"/>
    </row>
    <row r="2096" ht="14.25">
      <c r="A2096" s="18"/>
    </row>
    <row r="2097" ht="14.25">
      <c r="A2097" s="18"/>
    </row>
    <row r="2098" ht="14.25">
      <c r="A2098" s="18"/>
    </row>
    <row r="2099" ht="14.25">
      <c r="A2099" s="18"/>
    </row>
    <row r="2100" ht="14.25">
      <c r="A2100" s="18"/>
    </row>
    <row r="2101" ht="14.25">
      <c r="A2101" s="18"/>
    </row>
    <row r="2102" ht="14.25">
      <c r="A2102" s="18"/>
    </row>
    <row r="2103" ht="14.25">
      <c r="A2103" s="18"/>
    </row>
    <row r="2104" ht="14.25">
      <c r="A2104" s="18"/>
    </row>
    <row r="2105" ht="14.25">
      <c r="A2105" s="18"/>
    </row>
    <row r="2106" ht="14.25">
      <c r="A2106" s="18"/>
    </row>
    <row r="2107" ht="14.25">
      <c r="A2107" s="18"/>
    </row>
    <row r="2108" ht="14.25">
      <c r="A2108" s="18"/>
    </row>
    <row r="2109" ht="14.25">
      <c r="A2109" s="18"/>
    </row>
    <row r="2110" ht="14.25">
      <c r="A2110" s="18"/>
    </row>
    <row r="2111" ht="14.25">
      <c r="A2111" s="18"/>
    </row>
    <row r="2112" ht="14.25">
      <c r="A2112" s="18"/>
    </row>
    <row r="2113" ht="14.25">
      <c r="A2113" s="18"/>
    </row>
    <row r="2114" ht="14.25">
      <c r="A2114" s="18"/>
    </row>
    <row r="2115" ht="14.25">
      <c r="A2115" s="18"/>
    </row>
    <row r="2116" ht="14.25">
      <c r="A2116" s="18"/>
    </row>
    <row r="2117" ht="14.25">
      <c r="A2117" s="18"/>
    </row>
    <row r="2118" ht="14.25">
      <c r="A2118" s="18"/>
    </row>
    <row r="2119" ht="14.25">
      <c r="A2119" s="18"/>
    </row>
    <row r="2120" ht="14.25">
      <c r="A2120" s="18"/>
    </row>
    <row r="2121" ht="14.25">
      <c r="A2121" s="18"/>
    </row>
    <row r="2122" ht="14.25">
      <c r="A2122" s="18"/>
    </row>
    <row r="2123" ht="14.25">
      <c r="A2123" s="18"/>
    </row>
    <row r="2124" ht="14.25">
      <c r="A2124" s="18"/>
    </row>
    <row r="2125" ht="14.25">
      <c r="A2125" s="18"/>
    </row>
    <row r="2126" ht="14.25">
      <c r="A2126" s="18"/>
    </row>
    <row r="2127" ht="14.25">
      <c r="A2127" s="18"/>
    </row>
    <row r="2128" ht="14.25">
      <c r="A2128" s="18"/>
    </row>
    <row r="2129" ht="14.25">
      <c r="A2129" s="18"/>
    </row>
    <row r="2130" ht="14.25">
      <c r="A2130" s="18"/>
    </row>
    <row r="2131" ht="14.25">
      <c r="A2131" s="18"/>
    </row>
    <row r="2132" ht="14.25">
      <c r="A2132" s="18"/>
    </row>
    <row r="2133" ht="14.25">
      <c r="A2133" s="18"/>
    </row>
    <row r="2134" ht="14.25">
      <c r="A2134" s="18"/>
    </row>
    <row r="2135" ht="14.25">
      <c r="A2135" s="18"/>
    </row>
    <row r="2136" ht="14.25">
      <c r="A2136" s="18"/>
    </row>
    <row r="2137" ht="14.25">
      <c r="A2137" s="18"/>
    </row>
    <row r="2138" ht="14.25">
      <c r="A2138" s="18"/>
    </row>
    <row r="2139" ht="14.25">
      <c r="A2139" s="18"/>
    </row>
    <row r="2140" ht="14.25">
      <c r="A2140" s="18"/>
    </row>
    <row r="2141" ht="14.25">
      <c r="A2141" s="18"/>
    </row>
    <row r="2142" ht="14.25">
      <c r="A2142" s="18"/>
    </row>
    <row r="2143" ht="14.25">
      <c r="A2143" s="18"/>
    </row>
    <row r="2144" ht="14.25">
      <c r="A2144" s="18"/>
    </row>
    <row r="2145" ht="14.25">
      <c r="A2145" s="18"/>
    </row>
    <row r="2146" ht="14.25">
      <c r="A2146" s="18"/>
    </row>
    <row r="2147" ht="14.25">
      <c r="A2147" s="18"/>
    </row>
    <row r="2148" ht="14.25">
      <c r="A2148" s="18"/>
    </row>
    <row r="2149" ht="14.25">
      <c r="A2149" s="18"/>
    </row>
    <row r="2150" ht="14.25">
      <c r="A2150" s="18"/>
    </row>
    <row r="2151" ht="14.25">
      <c r="A2151" s="18"/>
    </row>
    <row r="2152" ht="14.25">
      <c r="A2152" s="18"/>
    </row>
    <row r="2153" ht="14.25">
      <c r="A2153" s="18"/>
    </row>
    <row r="2154" ht="14.25">
      <c r="A2154" s="18"/>
    </row>
    <row r="2155" ht="14.25">
      <c r="A2155" s="18"/>
    </row>
    <row r="2156" ht="14.25">
      <c r="A2156" s="18"/>
    </row>
    <row r="2157" ht="14.25">
      <c r="A2157" s="18"/>
    </row>
    <row r="2158" ht="14.25">
      <c r="A2158" s="18"/>
    </row>
    <row r="2159" ht="14.25">
      <c r="A2159" s="18"/>
    </row>
    <row r="2160" ht="14.25">
      <c r="A2160" s="18"/>
    </row>
    <row r="2161" ht="14.25">
      <c r="A2161" s="18"/>
    </row>
    <row r="2162" ht="14.25">
      <c r="A2162" s="18"/>
    </row>
    <row r="2163" ht="14.25">
      <c r="A2163" s="18"/>
    </row>
    <row r="2164" ht="14.25">
      <c r="A2164" s="18"/>
    </row>
    <row r="2165" ht="14.25">
      <c r="A2165" s="18"/>
    </row>
    <row r="2166" ht="14.25">
      <c r="A2166" s="18"/>
    </row>
    <row r="2167" ht="14.25">
      <c r="A2167" s="18"/>
    </row>
    <row r="2168" ht="14.25">
      <c r="A2168" s="18"/>
    </row>
    <row r="2169" ht="14.25">
      <c r="A2169" s="18"/>
    </row>
    <row r="2170" ht="14.25">
      <c r="A2170" s="18"/>
    </row>
    <row r="2171" ht="14.25">
      <c r="A2171" s="18"/>
    </row>
    <row r="2172" ht="14.25">
      <c r="A2172" s="18"/>
    </row>
    <row r="2173" ht="14.25">
      <c r="A2173" s="18"/>
    </row>
    <row r="2174" ht="14.25">
      <c r="A2174" s="18"/>
    </row>
    <row r="2175" ht="14.25">
      <c r="A2175" s="18"/>
    </row>
    <row r="2176" ht="14.25">
      <c r="A2176" s="18"/>
    </row>
    <row r="2177" ht="14.25">
      <c r="A2177" s="18"/>
    </row>
    <row r="2178" ht="14.25">
      <c r="A2178" s="18"/>
    </row>
    <row r="2179" ht="14.25">
      <c r="A2179" s="18"/>
    </row>
    <row r="2180" ht="14.25">
      <c r="A2180" s="18"/>
    </row>
    <row r="2181" ht="14.25">
      <c r="A2181" s="18"/>
    </row>
    <row r="2182" ht="14.25">
      <c r="A2182" s="18"/>
    </row>
    <row r="2183" ht="14.25">
      <c r="A2183" s="18"/>
    </row>
    <row r="2184" ht="14.25">
      <c r="A2184" s="18"/>
    </row>
    <row r="2185" ht="14.25">
      <c r="A2185" s="18"/>
    </row>
    <row r="2186" ht="14.25">
      <c r="A2186" s="18"/>
    </row>
    <row r="2187" ht="14.25">
      <c r="A2187" s="18"/>
    </row>
    <row r="2188" ht="14.25">
      <c r="A2188" s="18"/>
    </row>
    <row r="2189" ht="14.25">
      <c r="A2189" s="18"/>
    </row>
    <row r="2190" ht="14.25">
      <c r="A2190" s="18"/>
    </row>
    <row r="2191" ht="14.25">
      <c r="A2191" s="18"/>
    </row>
    <row r="2192" ht="14.25">
      <c r="A2192" s="18"/>
    </row>
    <row r="2193" ht="14.25">
      <c r="A2193" s="18"/>
    </row>
    <row r="2194" ht="14.25">
      <c r="A2194" s="18"/>
    </row>
    <row r="2195" ht="14.25">
      <c r="A2195" s="18"/>
    </row>
    <row r="2196" ht="14.25">
      <c r="A2196" s="18"/>
    </row>
    <row r="2197" ht="14.25">
      <c r="A2197" s="18"/>
    </row>
    <row r="2198" ht="14.25">
      <c r="A2198" s="18"/>
    </row>
    <row r="2199" ht="14.25">
      <c r="A2199" s="18"/>
    </row>
    <row r="2200" ht="14.25">
      <c r="A2200" s="18"/>
    </row>
    <row r="2201" ht="14.25">
      <c r="A2201" s="18"/>
    </row>
    <row r="2202" ht="14.25">
      <c r="A2202" s="18"/>
    </row>
    <row r="2203" ht="14.25">
      <c r="A2203" s="18"/>
    </row>
    <row r="2204" ht="14.25">
      <c r="A2204" s="18"/>
    </row>
    <row r="2205" ht="14.25">
      <c r="A2205" s="18"/>
    </row>
    <row r="2206" ht="14.25">
      <c r="A2206" s="18"/>
    </row>
    <row r="2207" ht="14.25">
      <c r="A2207" s="18"/>
    </row>
    <row r="2208" ht="14.25">
      <c r="A2208" s="18"/>
    </row>
    <row r="2209" ht="14.25">
      <c r="A2209" s="18"/>
    </row>
    <row r="2210" ht="14.25">
      <c r="A2210" s="18"/>
    </row>
    <row r="2211" ht="14.25">
      <c r="A2211" s="18"/>
    </row>
    <row r="2212" ht="14.25">
      <c r="A2212" s="18"/>
    </row>
    <row r="2213" ht="14.25">
      <c r="A2213" s="18"/>
    </row>
    <row r="2214" ht="14.25">
      <c r="A2214" s="18"/>
    </row>
    <row r="2215" ht="14.25">
      <c r="A2215" s="18"/>
    </row>
    <row r="2216" ht="14.25">
      <c r="A2216" s="18"/>
    </row>
    <row r="2217" ht="14.25">
      <c r="A2217" s="18"/>
    </row>
    <row r="2218" ht="14.25">
      <c r="A2218" s="18"/>
    </row>
    <row r="2219" ht="14.25">
      <c r="A2219" s="18"/>
    </row>
    <row r="2220" ht="14.25">
      <c r="A2220" s="18"/>
    </row>
    <row r="2221" ht="14.25">
      <c r="A2221" s="18"/>
    </row>
    <row r="2222" ht="14.25">
      <c r="A2222" s="18"/>
    </row>
    <row r="2223" ht="14.25">
      <c r="A2223" s="18"/>
    </row>
    <row r="2224" ht="14.25">
      <c r="A2224" s="18"/>
    </row>
    <row r="2225" ht="14.25">
      <c r="A2225" s="18"/>
    </row>
    <row r="2226" ht="14.25">
      <c r="A2226" s="18"/>
    </row>
    <row r="2227" ht="14.25">
      <c r="A2227" s="18"/>
    </row>
    <row r="2228" ht="14.25">
      <c r="A2228" s="18"/>
    </row>
    <row r="2229" ht="14.25">
      <c r="A2229" s="18"/>
    </row>
    <row r="2230" ht="14.25">
      <c r="A2230" s="18"/>
    </row>
    <row r="2231" ht="14.25">
      <c r="A2231" s="18"/>
    </row>
    <row r="2232" ht="14.25">
      <c r="A2232" s="18"/>
    </row>
    <row r="2233" ht="14.25">
      <c r="A2233" s="18"/>
    </row>
    <row r="2234" ht="14.25">
      <c r="A2234" s="18"/>
    </row>
    <row r="2235" ht="14.25">
      <c r="A2235" s="18"/>
    </row>
    <row r="2236" ht="14.25">
      <c r="A2236" s="18"/>
    </row>
    <row r="2237" ht="14.25">
      <c r="A2237" s="18"/>
    </row>
    <row r="2238" ht="14.25">
      <c r="A2238" s="18"/>
    </row>
    <row r="2239" ht="14.25">
      <c r="A2239" s="18"/>
    </row>
    <row r="2240" ht="14.25">
      <c r="A2240" s="18"/>
    </row>
    <row r="2241" ht="14.25">
      <c r="A2241" s="18"/>
    </row>
    <row r="2242" ht="14.25">
      <c r="A2242" s="18"/>
    </row>
    <row r="2243" ht="14.25">
      <c r="A2243" s="18"/>
    </row>
    <row r="2244" ht="14.25">
      <c r="A2244" s="18"/>
    </row>
    <row r="2245" ht="14.25">
      <c r="A2245" s="18"/>
    </row>
    <row r="2246" ht="14.25">
      <c r="A2246" s="18"/>
    </row>
    <row r="2247" ht="14.25">
      <c r="A2247" s="18"/>
    </row>
    <row r="2248" ht="14.25">
      <c r="A2248" s="18"/>
    </row>
    <row r="2249" ht="14.25">
      <c r="A2249" s="18"/>
    </row>
    <row r="2250" ht="14.25">
      <c r="A2250" s="18"/>
    </row>
    <row r="2251" ht="14.25">
      <c r="A2251" s="18"/>
    </row>
    <row r="2252" ht="14.25">
      <c r="A2252" s="18"/>
    </row>
    <row r="2253" ht="14.25">
      <c r="A2253" s="18"/>
    </row>
    <row r="2254" ht="14.25">
      <c r="A2254" s="18"/>
    </row>
    <row r="2255" ht="14.25">
      <c r="A2255" s="18"/>
    </row>
    <row r="2256" ht="14.25">
      <c r="A2256" s="18"/>
    </row>
    <row r="2257" ht="14.25">
      <c r="A2257" s="18"/>
    </row>
    <row r="2258" ht="14.25">
      <c r="A2258" s="18"/>
    </row>
    <row r="2259" ht="14.25">
      <c r="A2259" s="18"/>
    </row>
    <row r="2260" ht="14.25">
      <c r="A2260" s="18"/>
    </row>
    <row r="2261" ht="14.25">
      <c r="A2261" s="18"/>
    </row>
    <row r="2262" ht="14.25">
      <c r="A2262" s="18"/>
    </row>
    <row r="2263" ht="14.25">
      <c r="A2263" s="18"/>
    </row>
    <row r="2264" ht="14.25">
      <c r="A2264" s="18"/>
    </row>
    <row r="2265" ht="14.25">
      <c r="A2265" s="18"/>
    </row>
    <row r="2266" ht="14.25">
      <c r="A2266" s="18"/>
    </row>
    <row r="2267" ht="14.25">
      <c r="A2267" s="18"/>
    </row>
    <row r="2268" ht="14.25">
      <c r="A2268" s="18"/>
    </row>
    <row r="2269" ht="14.25">
      <c r="A2269" s="18"/>
    </row>
    <row r="2270" ht="14.25">
      <c r="A2270" s="18"/>
    </row>
    <row r="2271" ht="14.25">
      <c r="A2271" s="18"/>
    </row>
    <row r="2272" ht="14.25">
      <c r="A2272" s="18"/>
    </row>
    <row r="2273" ht="14.25">
      <c r="A2273" s="18"/>
    </row>
    <row r="2274" ht="14.25">
      <c r="A2274" s="18"/>
    </row>
    <row r="2275" ht="14.25">
      <c r="A2275" s="18"/>
    </row>
    <row r="2276" ht="14.25">
      <c r="A2276" s="18"/>
    </row>
    <row r="2277" ht="14.25">
      <c r="A2277" s="18"/>
    </row>
    <row r="2278" ht="14.25">
      <c r="A2278" s="18"/>
    </row>
    <row r="2279" ht="14.25">
      <c r="A2279" s="18"/>
    </row>
    <row r="2280" ht="14.25">
      <c r="A2280" s="18"/>
    </row>
    <row r="2281" ht="14.25">
      <c r="A2281" s="18"/>
    </row>
    <row r="2282" ht="14.25">
      <c r="A2282" s="18"/>
    </row>
    <row r="2283" ht="14.25">
      <c r="A2283" s="18"/>
    </row>
    <row r="2284" ht="14.25">
      <c r="A2284" s="18"/>
    </row>
    <row r="2285" ht="14.25">
      <c r="A2285" s="18"/>
    </row>
    <row r="2286" ht="14.25">
      <c r="A2286" s="18"/>
    </row>
    <row r="2287" ht="14.25">
      <c r="A2287" s="18"/>
    </row>
    <row r="2288" ht="14.25">
      <c r="A2288" s="18"/>
    </row>
    <row r="2289" ht="14.25">
      <c r="A2289" s="18"/>
    </row>
    <row r="2290" ht="14.25">
      <c r="A2290" s="18"/>
    </row>
    <row r="2291" ht="14.25">
      <c r="A2291" s="18"/>
    </row>
    <row r="2292" ht="14.25">
      <c r="A2292" s="18"/>
    </row>
    <row r="2293" ht="14.25">
      <c r="A2293" s="18"/>
    </row>
    <row r="2294" ht="14.25">
      <c r="A2294" s="18"/>
    </row>
    <row r="2295" ht="14.25">
      <c r="A2295" s="18"/>
    </row>
    <row r="2296" ht="14.25">
      <c r="A2296" s="18"/>
    </row>
    <row r="2297" ht="14.25">
      <c r="A2297" s="18"/>
    </row>
    <row r="2298" ht="14.25">
      <c r="A2298" s="18"/>
    </row>
    <row r="2299" ht="14.25">
      <c r="A2299" s="18"/>
    </row>
    <row r="2300" ht="14.25">
      <c r="A2300" s="18"/>
    </row>
    <row r="2301" ht="14.25">
      <c r="A2301" s="18"/>
    </row>
    <row r="2302" ht="14.25">
      <c r="A2302" s="18"/>
    </row>
    <row r="2303" ht="14.25">
      <c r="A2303" s="18"/>
    </row>
    <row r="2304" ht="14.25">
      <c r="A2304" s="18"/>
    </row>
    <row r="2305" ht="14.25">
      <c r="A2305" s="18"/>
    </row>
    <row r="2306" ht="14.25">
      <c r="A2306" s="18"/>
    </row>
    <row r="2307" ht="14.25">
      <c r="A2307" s="18"/>
    </row>
    <row r="2308" ht="14.25">
      <c r="A2308" s="18"/>
    </row>
    <row r="2309" ht="14.25">
      <c r="A2309" s="18"/>
    </row>
    <row r="2310" ht="14.25">
      <c r="A2310" s="18"/>
    </row>
    <row r="2311" ht="14.25">
      <c r="A2311" s="18"/>
    </row>
    <row r="2312" ht="14.25">
      <c r="A2312" s="18"/>
    </row>
    <row r="2313" ht="14.25">
      <c r="A2313" s="18"/>
    </row>
    <row r="2314" ht="14.25">
      <c r="A2314" s="18"/>
    </row>
    <row r="2315" ht="14.25">
      <c r="A2315" s="18"/>
    </row>
    <row r="2316" ht="14.25">
      <c r="A2316" s="18"/>
    </row>
    <row r="2317" ht="14.25">
      <c r="A2317" s="18"/>
    </row>
    <row r="2318" ht="14.25">
      <c r="A2318" s="18"/>
    </row>
    <row r="2319" ht="14.25">
      <c r="A2319" s="18"/>
    </row>
    <row r="2320" ht="14.25">
      <c r="A2320" s="18"/>
    </row>
    <row r="2321" ht="14.25">
      <c r="A2321" s="18"/>
    </row>
    <row r="2322" ht="14.25">
      <c r="A2322" s="18"/>
    </row>
    <row r="2323" ht="14.25">
      <c r="A2323" s="18"/>
    </row>
    <row r="2324" ht="14.25">
      <c r="A2324" s="18"/>
    </row>
    <row r="2325" ht="14.25">
      <c r="A2325" s="18"/>
    </row>
    <row r="2326" ht="14.25">
      <c r="A2326" s="18"/>
    </row>
    <row r="2327" ht="14.25">
      <c r="A2327" s="18"/>
    </row>
    <row r="2328" ht="14.25">
      <c r="A2328" s="18"/>
    </row>
    <row r="2329" ht="14.25">
      <c r="A2329" s="18"/>
    </row>
    <row r="2330" ht="14.25">
      <c r="A2330" s="18"/>
    </row>
    <row r="2331" ht="14.25">
      <c r="A2331" s="18"/>
    </row>
    <row r="2332" ht="14.25">
      <c r="A2332" s="18"/>
    </row>
    <row r="2333" ht="14.25">
      <c r="A2333" s="18"/>
    </row>
    <row r="2334" ht="14.25">
      <c r="A2334" s="18"/>
    </row>
    <row r="2335" ht="14.25">
      <c r="A2335" s="18"/>
    </row>
    <row r="2336" ht="14.25">
      <c r="A2336" s="18"/>
    </row>
    <row r="2337" ht="14.25">
      <c r="A2337" s="18"/>
    </row>
    <row r="2338" ht="14.25">
      <c r="A2338" s="18"/>
    </row>
    <row r="2339" ht="14.25">
      <c r="A2339" s="18"/>
    </row>
    <row r="2340" ht="14.25">
      <c r="A2340" s="18"/>
    </row>
    <row r="2341" ht="14.25">
      <c r="A2341" s="18"/>
    </row>
    <row r="2342" ht="14.25">
      <c r="A2342" s="18"/>
    </row>
    <row r="2343" ht="14.25">
      <c r="A2343" s="18"/>
    </row>
    <row r="2344" ht="14.25">
      <c r="A2344" s="18"/>
    </row>
    <row r="2345" ht="14.25">
      <c r="A2345" s="18"/>
    </row>
    <row r="2346" ht="14.25">
      <c r="A2346" s="18"/>
    </row>
    <row r="2347" ht="14.25">
      <c r="A2347" s="18"/>
    </row>
    <row r="2348" ht="14.25">
      <c r="A2348" s="18"/>
    </row>
    <row r="2349" ht="14.25">
      <c r="A2349" s="18"/>
    </row>
    <row r="2350" ht="14.25">
      <c r="A2350" s="18"/>
    </row>
    <row r="2351" ht="14.25">
      <c r="A2351" s="18"/>
    </row>
    <row r="2352" ht="14.25">
      <c r="A2352" s="18"/>
    </row>
    <row r="2353" ht="14.25">
      <c r="A2353" s="18"/>
    </row>
    <row r="2354" ht="14.25">
      <c r="A2354" s="18"/>
    </row>
    <row r="2355" ht="14.25">
      <c r="A2355" s="18"/>
    </row>
    <row r="2356" ht="14.25">
      <c r="A2356" s="18"/>
    </row>
    <row r="2357" ht="14.25">
      <c r="A2357" s="18"/>
    </row>
    <row r="2358" ht="14.25">
      <c r="A2358" s="18"/>
    </row>
    <row r="2359" ht="14.25">
      <c r="A2359" s="18"/>
    </row>
    <row r="2360" ht="14.25">
      <c r="A2360" s="18"/>
    </row>
    <row r="2361" ht="14.25">
      <c r="A2361" s="18"/>
    </row>
    <row r="2362" ht="14.25">
      <c r="A2362" s="18"/>
    </row>
    <row r="2363" ht="14.25">
      <c r="A2363" s="18"/>
    </row>
    <row r="2364" ht="14.25">
      <c r="A2364" s="18"/>
    </row>
    <row r="2365" ht="14.25">
      <c r="A2365" s="18"/>
    </row>
    <row r="2366" ht="14.25">
      <c r="A2366" s="18"/>
    </row>
    <row r="2367" ht="14.25">
      <c r="A2367" s="18"/>
    </row>
    <row r="2368" ht="14.25">
      <c r="A2368" s="18"/>
    </row>
    <row r="2369" ht="14.25">
      <c r="A2369" s="18"/>
    </row>
    <row r="2370" ht="14.25">
      <c r="A2370" s="18"/>
    </row>
    <row r="2371" ht="14.25">
      <c r="A2371" s="18"/>
    </row>
    <row r="2372" ht="14.25">
      <c r="A2372" s="18"/>
    </row>
    <row r="2373" ht="14.25">
      <c r="A2373" s="18"/>
    </row>
    <row r="2374" ht="14.25">
      <c r="A2374" s="18"/>
    </row>
    <row r="2375" ht="14.25">
      <c r="A2375" s="18"/>
    </row>
    <row r="2376" ht="14.25">
      <c r="A2376" s="18"/>
    </row>
    <row r="2377" ht="14.25">
      <c r="A2377" s="18"/>
    </row>
    <row r="2378" ht="14.25">
      <c r="A2378" s="18"/>
    </row>
    <row r="2379" ht="14.25">
      <c r="A2379" s="18"/>
    </row>
    <row r="2380" ht="14.25">
      <c r="A2380" s="18"/>
    </row>
    <row r="2381" ht="14.25">
      <c r="A2381" s="18"/>
    </row>
    <row r="2382" ht="14.25">
      <c r="A2382" s="18"/>
    </row>
    <row r="2383" ht="14.25">
      <c r="A2383" s="18"/>
    </row>
    <row r="2384" ht="14.25">
      <c r="A2384" s="18"/>
    </row>
    <row r="2385" ht="14.25">
      <c r="A2385" s="18"/>
    </row>
    <row r="2386" ht="14.25">
      <c r="A2386" s="18"/>
    </row>
    <row r="2387" ht="14.25">
      <c r="A2387" s="18"/>
    </row>
    <row r="2388" ht="14.25">
      <c r="A2388" s="18"/>
    </row>
    <row r="2389" ht="14.25">
      <c r="A2389" s="18"/>
    </row>
    <row r="2390" ht="14.25">
      <c r="A2390" s="18"/>
    </row>
    <row r="2391" ht="14.25">
      <c r="A2391" s="18"/>
    </row>
    <row r="2392" ht="14.25">
      <c r="A2392" s="18"/>
    </row>
    <row r="2393" ht="14.25">
      <c r="A2393" s="18"/>
    </row>
    <row r="2394" ht="14.25">
      <c r="A2394" s="18"/>
    </row>
    <row r="2395" ht="14.25">
      <c r="A2395" s="18"/>
    </row>
    <row r="2396" ht="14.25">
      <c r="A2396" s="18"/>
    </row>
    <row r="2397" ht="14.25">
      <c r="A2397" s="18"/>
    </row>
    <row r="2398" ht="14.25">
      <c r="A2398" s="18"/>
    </row>
    <row r="2399" ht="14.25">
      <c r="A2399" s="18"/>
    </row>
    <row r="2400" ht="14.25">
      <c r="A2400" s="18"/>
    </row>
    <row r="2401" ht="14.25">
      <c r="A2401" s="18"/>
    </row>
    <row r="2402" ht="14.25">
      <c r="A2402" s="18"/>
    </row>
    <row r="2403" ht="14.25">
      <c r="A2403" s="18"/>
    </row>
    <row r="2404" ht="14.25">
      <c r="A2404" s="18"/>
    </row>
    <row r="2405" ht="14.25">
      <c r="A2405" s="18"/>
    </row>
    <row r="2406" ht="14.25">
      <c r="A2406" s="18"/>
    </row>
    <row r="2407" ht="14.25">
      <c r="A2407" s="18"/>
    </row>
    <row r="2408" ht="14.25">
      <c r="A2408" s="18"/>
    </row>
  </sheetData>
  <sheetProtection/>
  <mergeCells count="19">
    <mergeCell ref="A2:U2"/>
    <mergeCell ref="A3:U3"/>
    <mergeCell ref="A5:A9"/>
    <mergeCell ref="C6:C9"/>
    <mergeCell ref="T6:T9"/>
    <mergeCell ref="E7:E9"/>
    <mergeCell ref="F7:F9"/>
    <mergeCell ref="L7:L9"/>
    <mergeCell ref="N7:N9"/>
    <mergeCell ref="O7:O9"/>
    <mergeCell ref="B5:B9"/>
    <mergeCell ref="U7:U9"/>
    <mergeCell ref="H8:H9"/>
    <mergeCell ref="I8:I9"/>
    <mergeCell ref="J8:J9"/>
    <mergeCell ref="K8:K9"/>
    <mergeCell ref="Q7:Q9"/>
    <mergeCell ref="R7:R9"/>
    <mergeCell ref="S7:S9"/>
  </mergeCells>
  <conditionalFormatting sqref="U7">
    <cfRule type="cellIs" priority="1" dxfId="1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tabSelected="1" zoomScale="75" zoomScaleNormal="75" zoomScalePageLayoutView="0" workbookViewId="0" topLeftCell="D1">
      <selection activeCell="L1" sqref="L1"/>
    </sheetView>
  </sheetViews>
  <sheetFormatPr defaultColWidth="10.59765625" defaultRowHeight="15"/>
  <cols>
    <col min="1" max="1" width="29.59765625" style="173" customWidth="1"/>
    <col min="2" max="4" width="24.59765625" style="173" customWidth="1"/>
    <col min="5" max="5" width="15.69921875" style="173" customWidth="1"/>
    <col min="6" max="6" width="29.59765625" style="173" customWidth="1"/>
    <col min="7" max="12" width="12.59765625" style="173" customWidth="1"/>
    <col min="13" max="13" width="10.09765625" style="173" customWidth="1"/>
    <col min="14" max="15" width="14.09765625" style="173" customWidth="1"/>
    <col min="16" max="16384" width="10.59765625" style="173" customWidth="1"/>
  </cols>
  <sheetData>
    <row r="1" spans="1:12" s="29" customFormat="1" ht="19.5" customHeight="1">
      <c r="A1" s="1" t="s">
        <v>319</v>
      </c>
      <c r="D1" s="193"/>
      <c r="L1" s="3" t="s">
        <v>320</v>
      </c>
    </row>
    <row r="2" spans="1:15" s="194" customFormat="1" ht="19.5" customHeight="1">
      <c r="A2" s="350" t="s">
        <v>306</v>
      </c>
      <c r="B2" s="350"/>
      <c r="C2" s="350"/>
      <c r="D2" s="350"/>
      <c r="E2" s="184"/>
      <c r="F2" s="350" t="s">
        <v>333</v>
      </c>
      <c r="G2" s="350"/>
      <c r="H2" s="350"/>
      <c r="I2" s="350"/>
      <c r="J2" s="350"/>
      <c r="K2" s="350"/>
      <c r="L2" s="350"/>
      <c r="M2" s="185"/>
      <c r="N2" s="184"/>
      <c r="O2" s="184"/>
    </row>
    <row r="3" spans="1:13" s="194" customFormat="1" ht="19.5" customHeight="1">
      <c r="A3" s="407" t="s">
        <v>334</v>
      </c>
      <c r="B3" s="408"/>
      <c r="C3" s="408"/>
      <c r="D3" s="408"/>
      <c r="E3" s="196"/>
      <c r="F3" s="407" t="s">
        <v>335</v>
      </c>
      <c r="G3" s="407"/>
      <c r="H3" s="407"/>
      <c r="I3" s="407"/>
      <c r="J3" s="407"/>
      <c r="K3" s="407"/>
      <c r="L3" s="407"/>
      <c r="M3" s="195"/>
    </row>
    <row r="4" spans="1:13" s="194" customFormat="1" ht="19.5" customHeight="1">
      <c r="A4" s="197"/>
      <c r="B4" s="197" t="s">
        <v>336</v>
      </c>
      <c r="C4" s="197"/>
      <c r="D4" s="197"/>
      <c r="E4" s="196"/>
      <c r="F4" s="407" t="s">
        <v>336</v>
      </c>
      <c r="G4" s="407"/>
      <c r="H4" s="407"/>
      <c r="I4" s="407"/>
      <c r="J4" s="407"/>
      <c r="K4" s="407"/>
      <c r="L4" s="407"/>
      <c r="M4" s="195"/>
    </row>
    <row r="5" spans="4:13" s="194" customFormat="1" ht="18" customHeight="1" thickBot="1">
      <c r="D5" s="198"/>
      <c r="F5" s="199"/>
      <c r="G5" s="200"/>
      <c r="H5" s="200"/>
      <c r="I5" s="200"/>
      <c r="J5" s="200"/>
      <c r="K5" s="200"/>
      <c r="L5" s="200"/>
      <c r="M5" s="200"/>
    </row>
    <row r="6" spans="1:12" s="194" customFormat="1" ht="15" customHeight="1">
      <c r="A6" s="382" t="s">
        <v>337</v>
      </c>
      <c r="B6" s="385" t="s">
        <v>338</v>
      </c>
      <c r="C6" s="385" t="s">
        <v>328</v>
      </c>
      <c r="D6" s="388" t="s">
        <v>329</v>
      </c>
      <c r="E6" s="201"/>
      <c r="F6" s="382" t="s">
        <v>339</v>
      </c>
      <c r="G6" s="404" t="s">
        <v>330</v>
      </c>
      <c r="H6" s="415" t="s">
        <v>321</v>
      </c>
      <c r="I6" s="416"/>
      <c r="J6" s="416"/>
      <c r="K6" s="416"/>
      <c r="L6" s="416"/>
    </row>
    <row r="7" spans="1:12" s="194" customFormat="1" ht="15" customHeight="1">
      <c r="A7" s="383"/>
      <c r="B7" s="386"/>
      <c r="C7" s="386"/>
      <c r="D7" s="389"/>
      <c r="E7" s="201"/>
      <c r="F7" s="383"/>
      <c r="G7" s="405"/>
      <c r="H7" s="400" t="s">
        <v>212</v>
      </c>
      <c r="I7" s="400" t="s">
        <v>322</v>
      </c>
      <c r="J7" s="400" t="s">
        <v>323</v>
      </c>
      <c r="K7" s="400" t="s">
        <v>324</v>
      </c>
      <c r="L7" s="402" t="s">
        <v>325</v>
      </c>
    </row>
    <row r="8" spans="1:14" s="4" customFormat="1" ht="15" customHeight="1">
      <c r="A8" s="384"/>
      <c r="B8" s="387"/>
      <c r="C8" s="387"/>
      <c r="D8" s="390"/>
      <c r="E8" s="201"/>
      <c r="F8" s="384"/>
      <c r="G8" s="406"/>
      <c r="H8" s="401"/>
      <c r="I8" s="401"/>
      <c r="J8" s="401"/>
      <c r="K8" s="401"/>
      <c r="L8" s="403"/>
      <c r="M8" s="186"/>
      <c r="N8" s="186"/>
    </row>
    <row r="9" spans="1:14" s="30" customFormat="1" ht="15" customHeight="1">
      <c r="A9" s="124" t="s">
        <v>340</v>
      </c>
      <c r="B9" s="147">
        <f>SUM(B11:B34)</f>
        <v>610</v>
      </c>
      <c r="C9" s="191">
        <f>SUM(C11:C34)</f>
        <v>67923</v>
      </c>
      <c r="D9" s="141">
        <v>221805659</v>
      </c>
      <c r="E9" s="48"/>
      <c r="F9" s="124" t="s">
        <v>340</v>
      </c>
      <c r="G9" s="147">
        <f>SUM(G11:G34)</f>
        <v>610</v>
      </c>
      <c r="H9" s="145">
        <v>618339</v>
      </c>
      <c r="I9" s="145">
        <v>63132</v>
      </c>
      <c r="J9" s="145">
        <v>215400</v>
      </c>
      <c r="K9" s="191">
        <f>SUM(K11:K34)</f>
        <v>5942</v>
      </c>
      <c r="L9" s="191">
        <f>SUM(L11:L34)</f>
        <v>333865</v>
      </c>
      <c r="M9" s="202"/>
      <c r="N9" s="202"/>
    </row>
    <row r="10" spans="1:14" ht="15" customHeight="1">
      <c r="A10" s="46"/>
      <c r="B10" s="30"/>
      <c r="C10" s="187"/>
      <c r="D10" s="187"/>
      <c r="E10" s="203"/>
      <c r="F10" s="174"/>
      <c r="G10" s="267"/>
      <c r="H10" s="266"/>
      <c r="I10" s="266"/>
      <c r="J10" s="266"/>
      <c r="K10" s="266"/>
      <c r="L10" s="266"/>
      <c r="M10" s="204"/>
      <c r="N10" s="204"/>
    </row>
    <row r="11" spans="1:14" ht="15" customHeight="1">
      <c r="A11" s="174" t="s">
        <v>152</v>
      </c>
      <c r="B11" s="205">
        <v>91</v>
      </c>
      <c r="C11" s="206">
        <v>7750</v>
      </c>
      <c r="D11" s="206">
        <v>10654294</v>
      </c>
      <c r="E11" s="203"/>
      <c r="F11" s="174" t="s">
        <v>152</v>
      </c>
      <c r="G11" s="267">
        <v>91</v>
      </c>
      <c r="H11" s="266">
        <f>SUM(I11:L11)</f>
        <v>14885</v>
      </c>
      <c r="I11" s="266">
        <v>1770</v>
      </c>
      <c r="J11" s="266">
        <v>12977</v>
      </c>
      <c r="K11" s="266">
        <v>118</v>
      </c>
      <c r="L11" s="266">
        <v>20</v>
      </c>
      <c r="M11" s="204"/>
      <c r="N11" s="204"/>
    </row>
    <row r="12" spans="1:14" ht="15" customHeight="1">
      <c r="A12" s="174" t="s">
        <v>153</v>
      </c>
      <c r="B12" s="205">
        <v>8</v>
      </c>
      <c r="C12" s="206">
        <v>466</v>
      </c>
      <c r="D12" s="206">
        <v>10961081</v>
      </c>
      <c r="E12" s="203"/>
      <c r="F12" s="174" t="s">
        <v>153</v>
      </c>
      <c r="G12" s="267">
        <v>8</v>
      </c>
      <c r="H12" s="266">
        <f aca="true" t="shared" si="0" ref="H12:H19">SUM(I12:L12)</f>
        <v>5265</v>
      </c>
      <c r="I12" s="266">
        <v>89</v>
      </c>
      <c r="J12" s="266">
        <v>5173</v>
      </c>
      <c r="K12" s="266">
        <v>3</v>
      </c>
      <c r="L12" s="266" t="s">
        <v>31</v>
      </c>
      <c r="M12" s="204"/>
      <c r="N12" s="204"/>
    </row>
    <row r="13" spans="1:14" ht="15" customHeight="1">
      <c r="A13" s="174" t="s">
        <v>154</v>
      </c>
      <c r="B13" s="205">
        <v>65</v>
      </c>
      <c r="C13" s="206">
        <v>5176</v>
      </c>
      <c r="D13" s="206">
        <v>10417733</v>
      </c>
      <c r="E13" s="203"/>
      <c r="F13" s="174" t="s">
        <v>154</v>
      </c>
      <c r="G13" s="267">
        <v>65</v>
      </c>
      <c r="H13" s="266">
        <f t="shared" si="0"/>
        <v>106094</v>
      </c>
      <c r="I13" s="266">
        <v>12944</v>
      </c>
      <c r="J13" s="266">
        <v>82647</v>
      </c>
      <c r="K13" s="266">
        <v>545</v>
      </c>
      <c r="L13" s="266">
        <v>9958</v>
      </c>
      <c r="M13" s="204"/>
      <c r="N13" s="204"/>
    </row>
    <row r="14" spans="1:14" ht="15" customHeight="1">
      <c r="A14" s="174" t="s">
        <v>155</v>
      </c>
      <c r="B14" s="205">
        <v>25</v>
      </c>
      <c r="C14" s="206">
        <v>1499</v>
      </c>
      <c r="D14" s="206">
        <v>1631522</v>
      </c>
      <c r="E14" s="203"/>
      <c r="F14" s="174" t="s">
        <v>155</v>
      </c>
      <c r="G14" s="267">
        <v>25</v>
      </c>
      <c r="H14" s="266">
        <f t="shared" si="0"/>
        <v>2961</v>
      </c>
      <c r="I14" s="266">
        <v>720</v>
      </c>
      <c r="J14" s="266">
        <v>429</v>
      </c>
      <c r="K14" s="266">
        <v>1812</v>
      </c>
      <c r="L14" s="266" t="s">
        <v>31</v>
      </c>
      <c r="M14" s="204"/>
      <c r="N14" s="204"/>
    </row>
    <row r="15" spans="1:14" ht="15" customHeight="1">
      <c r="A15" s="174" t="s">
        <v>156</v>
      </c>
      <c r="B15" s="205">
        <v>8</v>
      </c>
      <c r="C15" s="206">
        <v>474</v>
      </c>
      <c r="D15" s="206">
        <v>1234950</v>
      </c>
      <c r="E15" s="203"/>
      <c r="F15" s="174" t="s">
        <v>156</v>
      </c>
      <c r="G15" s="267">
        <v>8</v>
      </c>
      <c r="H15" s="266">
        <f t="shared" si="0"/>
        <v>546</v>
      </c>
      <c r="I15" s="266">
        <v>427</v>
      </c>
      <c r="J15" s="266">
        <v>66</v>
      </c>
      <c r="K15" s="266" t="s">
        <v>31</v>
      </c>
      <c r="L15" s="266">
        <v>53</v>
      </c>
      <c r="M15" s="204"/>
      <c r="N15" s="204"/>
    </row>
    <row r="16" spans="1:14" ht="15" customHeight="1">
      <c r="A16" s="174" t="s">
        <v>157</v>
      </c>
      <c r="B16" s="205">
        <v>6</v>
      </c>
      <c r="C16" s="206">
        <v>1451</v>
      </c>
      <c r="D16" s="206">
        <v>5886633</v>
      </c>
      <c r="E16" s="203"/>
      <c r="F16" s="174" t="s">
        <v>157</v>
      </c>
      <c r="G16" s="267">
        <v>6</v>
      </c>
      <c r="H16" s="266">
        <f t="shared" si="0"/>
        <v>1265</v>
      </c>
      <c r="I16" s="266">
        <v>316</v>
      </c>
      <c r="J16" s="266">
        <v>949</v>
      </c>
      <c r="K16" s="266" t="s">
        <v>31</v>
      </c>
      <c r="L16" s="266" t="s">
        <v>31</v>
      </c>
      <c r="M16" s="204"/>
      <c r="N16" s="204"/>
    </row>
    <row r="17" spans="1:14" ht="15" customHeight="1">
      <c r="A17" s="174" t="s">
        <v>158</v>
      </c>
      <c r="B17" s="205">
        <v>8</v>
      </c>
      <c r="C17" s="206">
        <v>517</v>
      </c>
      <c r="D17" s="206">
        <v>1187554</v>
      </c>
      <c r="E17" s="203"/>
      <c r="F17" s="174" t="s">
        <v>158</v>
      </c>
      <c r="G17" s="267">
        <v>8</v>
      </c>
      <c r="H17" s="266">
        <f t="shared" si="0"/>
        <v>45542</v>
      </c>
      <c r="I17" s="266">
        <v>10</v>
      </c>
      <c r="J17" s="266">
        <v>35378</v>
      </c>
      <c r="K17" s="266">
        <v>31</v>
      </c>
      <c r="L17" s="266">
        <v>10123</v>
      </c>
      <c r="M17" s="204"/>
      <c r="N17" s="204"/>
    </row>
    <row r="18" spans="1:14" ht="15" customHeight="1">
      <c r="A18" s="174" t="s">
        <v>341</v>
      </c>
      <c r="B18" s="205">
        <v>31</v>
      </c>
      <c r="C18" s="206">
        <v>2817</v>
      </c>
      <c r="D18" s="206">
        <v>5887686</v>
      </c>
      <c r="E18" s="203"/>
      <c r="F18" s="174" t="s">
        <v>341</v>
      </c>
      <c r="G18" s="267">
        <v>31</v>
      </c>
      <c r="H18" s="266">
        <f t="shared" si="0"/>
        <v>1541</v>
      </c>
      <c r="I18" s="266">
        <v>273</v>
      </c>
      <c r="J18" s="266">
        <v>1268</v>
      </c>
      <c r="K18" s="266" t="s">
        <v>31</v>
      </c>
      <c r="L18" s="266" t="s">
        <v>31</v>
      </c>
      <c r="M18" s="204"/>
      <c r="N18" s="204"/>
    </row>
    <row r="19" spans="1:14" ht="15" customHeight="1">
      <c r="A19" s="174" t="s">
        <v>159</v>
      </c>
      <c r="B19" s="205">
        <v>11</v>
      </c>
      <c r="C19" s="206">
        <v>1383</v>
      </c>
      <c r="D19" s="206">
        <v>13898378</v>
      </c>
      <c r="E19" s="203"/>
      <c r="F19" s="174" t="s">
        <v>159</v>
      </c>
      <c r="G19" s="267">
        <v>11</v>
      </c>
      <c r="H19" s="266">
        <f t="shared" si="0"/>
        <v>173231</v>
      </c>
      <c r="I19" s="266">
        <v>26658</v>
      </c>
      <c r="J19" s="266">
        <v>22754</v>
      </c>
      <c r="K19" s="266" t="s">
        <v>31</v>
      </c>
      <c r="L19" s="266">
        <v>123819</v>
      </c>
      <c r="M19" s="204"/>
      <c r="N19" s="204"/>
    </row>
    <row r="20" spans="1:14" ht="15" customHeight="1">
      <c r="A20" s="174" t="s">
        <v>160</v>
      </c>
      <c r="B20" s="205" t="s">
        <v>31</v>
      </c>
      <c r="C20" s="206" t="s">
        <v>31</v>
      </c>
      <c r="D20" s="206" t="s">
        <v>31</v>
      </c>
      <c r="E20" s="203"/>
      <c r="F20" s="174" t="s">
        <v>160</v>
      </c>
      <c r="G20" s="267" t="s">
        <v>31</v>
      </c>
      <c r="H20" s="266" t="s">
        <v>31</v>
      </c>
      <c r="I20" s="266" t="s">
        <v>31</v>
      </c>
      <c r="J20" s="266" t="s">
        <v>31</v>
      </c>
      <c r="K20" s="266" t="s">
        <v>31</v>
      </c>
      <c r="L20" s="266" t="s">
        <v>31</v>
      </c>
      <c r="M20" s="204"/>
      <c r="N20" s="204"/>
    </row>
    <row r="21" spans="1:14" ht="15" customHeight="1">
      <c r="A21" s="174" t="s">
        <v>98</v>
      </c>
      <c r="B21" s="205">
        <v>24</v>
      </c>
      <c r="C21" s="206">
        <v>2159</v>
      </c>
      <c r="D21" s="206">
        <v>5444542</v>
      </c>
      <c r="E21" s="203"/>
      <c r="F21" s="174" t="s">
        <v>98</v>
      </c>
      <c r="G21" s="267">
        <v>24</v>
      </c>
      <c r="H21" s="266">
        <f>SUM(I21:L21)</f>
        <v>13524</v>
      </c>
      <c r="I21" s="266">
        <v>759</v>
      </c>
      <c r="J21" s="266">
        <v>11468</v>
      </c>
      <c r="K21" s="266" t="s">
        <v>31</v>
      </c>
      <c r="L21" s="266">
        <v>1297</v>
      </c>
      <c r="M21" s="204"/>
      <c r="N21" s="204"/>
    </row>
    <row r="22" spans="1:14" ht="15" customHeight="1">
      <c r="A22" s="174" t="s">
        <v>162</v>
      </c>
      <c r="B22" s="205">
        <v>1</v>
      </c>
      <c r="C22" s="206">
        <v>58</v>
      </c>
      <c r="D22" s="206" t="s">
        <v>239</v>
      </c>
      <c r="E22" s="203"/>
      <c r="F22" s="174" t="s">
        <v>162</v>
      </c>
      <c r="G22" s="267">
        <v>1</v>
      </c>
      <c r="H22" s="266" t="s">
        <v>239</v>
      </c>
      <c r="I22" s="266" t="s">
        <v>239</v>
      </c>
      <c r="J22" s="266" t="s">
        <v>239</v>
      </c>
      <c r="K22" s="266" t="s">
        <v>31</v>
      </c>
      <c r="L22" s="266" t="s">
        <v>31</v>
      </c>
      <c r="M22" s="204"/>
      <c r="N22" s="204"/>
    </row>
    <row r="23" spans="1:14" ht="15" customHeight="1">
      <c r="A23" s="174" t="s">
        <v>163</v>
      </c>
      <c r="B23" s="205" t="s">
        <v>31</v>
      </c>
      <c r="C23" s="206" t="s">
        <v>31</v>
      </c>
      <c r="D23" s="206" t="s">
        <v>31</v>
      </c>
      <c r="E23" s="203"/>
      <c r="F23" s="174" t="s">
        <v>163</v>
      </c>
      <c r="G23" s="267" t="s">
        <v>31</v>
      </c>
      <c r="H23" s="266" t="s">
        <v>31</v>
      </c>
      <c r="I23" s="266" t="s">
        <v>31</v>
      </c>
      <c r="J23" s="266" t="s">
        <v>31</v>
      </c>
      <c r="K23" s="266" t="s">
        <v>31</v>
      </c>
      <c r="L23" s="266" t="s">
        <v>31</v>
      </c>
      <c r="M23" s="204"/>
      <c r="N23" s="204"/>
    </row>
    <row r="24" spans="1:14" ht="15" customHeight="1">
      <c r="A24" s="174" t="s">
        <v>164</v>
      </c>
      <c r="B24" s="205">
        <v>12</v>
      </c>
      <c r="C24" s="206">
        <v>1343</v>
      </c>
      <c r="D24" s="206">
        <v>2280826</v>
      </c>
      <c r="E24" s="203"/>
      <c r="F24" s="174" t="s">
        <v>164</v>
      </c>
      <c r="G24" s="267">
        <v>12</v>
      </c>
      <c r="H24" s="266">
        <f>SUM(I24:L24)</f>
        <v>2419</v>
      </c>
      <c r="I24" s="266">
        <v>99</v>
      </c>
      <c r="J24" s="266">
        <v>1968</v>
      </c>
      <c r="K24" s="266" t="s">
        <v>31</v>
      </c>
      <c r="L24" s="266">
        <v>352</v>
      </c>
      <c r="M24" s="204"/>
      <c r="N24" s="204"/>
    </row>
    <row r="25" spans="1:14" ht="15" customHeight="1">
      <c r="A25" s="174" t="s">
        <v>165</v>
      </c>
      <c r="B25" s="205">
        <v>14</v>
      </c>
      <c r="C25" s="206">
        <v>626</v>
      </c>
      <c r="D25" s="206">
        <v>2293938</v>
      </c>
      <c r="E25" s="203"/>
      <c r="F25" s="174" t="s">
        <v>165</v>
      </c>
      <c r="G25" s="267">
        <v>14</v>
      </c>
      <c r="H25" s="266">
        <f>SUM(I25:L25)</f>
        <v>1109</v>
      </c>
      <c r="I25" s="266">
        <v>324</v>
      </c>
      <c r="J25" s="266">
        <v>666</v>
      </c>
      <c r="K25" s="266" t="s">
        <v>31</v>
      </c>
      <c r="L25" s="266">
        <v>119</v>
      </c>
      <c r="M25" s="204"/>
      <c r="N25" s="204"/>
    </row>
    <row r="26" spans="1:14" ht="15" customHeight="1">
      <c r="A26" s="174" t="s">
        <v>166</v>
      </c>
      <c r="B26" s="205">
        <v>4</v>
      </c>
      <c r="C26" s="206">
        <v>717</v>
      </c>
      <c r="D26" s="206" t="s">
        <v>239</v>
      </c>
      <c r="E26" s="203"/>
      <c r="F26" s="174" t="s">
        <v>166</v>
      </c>
      <c r="G26" s="267">
        <v>4</v>
      </c>
      <c r="H26" s="266" t="s">
        <v>239</v>
      </c>
      <c r="I26" s="266" t="s">
        <v>239</v>
      </c>
      <c r="J26" s="266" t="s">
        <v>239</v>
      </c>
      <c r="K26" s="266" t="s">
        <v>31</v>
      </c>
      <c r="L26" s="266" t="s">
        <v>31</v>
      </c>
      <c r="M26" s="204"/>
      <c r="N26" s="204"/>
    </row>
    <row r="27" spans="1:14" ht="15" customHeight="1">
      <c r="A27" s="174" t="s">
        <v>167</v>
      </c>
      <c r="B27" s="205">
        <v>54</v>
      </c>
      <c r="C27" s="206">
        <v>3946</v>
      </c>
      <c r="D27" s="206">
        <v>8448062</v>
      </c>
      <c r="E27" s="203"/>
      <c r="F27" s="174" t="s">
        <v>167</v>
      </c>
      <c r="G27" s="267">
        <v>54</v>
      </c>
      <c r="H27" s="266">
        <f aca="true" t="shared" si="1" ref="H27:H34">SUM(I27:L27)</f>
        <v>4540</v>
      </c>
      <c r="I27" s="266">
        <v>820</v>
      </c>
      <c r="J27" s="266">
        <v>2818</v>
      </c>
      <c r="K27" s="266">
        <v>884</v>
      </c>
      <c r="L27" s="266">
        <v>18</v>
      </c>
      <c r="M27" s="204"/>
      <c r="N27" s="204"/>
    </row>
    <row r="28" spans="1:14" ht="15" customHeight="1">
      <c r="A28" s="174" t="s">
        <v>168</v>
      </c>
      <c r="B28" s="205">
        <v>131</v>
      </c>
      <c r="C28" s="206">
        <v>16813</v>
      </c>
      <c r="D28" s="206">
        <v>67306445</v>
      </c>
      <c r="E28" s="203"/>
      <c r="F28" s="174" t="s">
        <v>168</v>
      </c>
      <c r="G28" s="267">
        <v>131</v>
      </c>
      <c r="H28" s="266">
        <f t="shared" si="1"/>
        <v>25610</v>
      </c>
      <c r="I28" s="266">
        <v>6100</v>
      </c>
      <c r="J28" s="266">
        <v>14216</v>
      </c>
      <c r="K28" s="266">
        <v>2132</v>
      </c>
      <c r="L28" s="266">
        <v>3162</v>
      </c>
      <c r="M28" s="204"/>
      <c r="N28" s="204"/>
    </row>
    <row r="29" spans="1:14" ht="15" customHeight="1">
      <c r="A29" s="174" t="s">
        <v>169</v>
      </c>
      <c r="B29" s="205">
        <v>36</v>
      </c>
      <c r="C29" s="206">
        <v>3775</v>
      </c>
      <c r="D29" s="206">
        <v>9300412</v>
      </c>
      <c r="E29" s="203"/>
      <c r="F29" s="174" t="s">
        <v>169</v>
      </c>
      <c r="G29" s="267">
        <v>36</v>
      </c>
      <c r="H29" s="266">
        <f t="shared" si="1"/>
        <v>2250</v>
      </c>
      <c r="I29" s="266">
        <v>1153</v>
      </c>
      <c r="J29" s="266">
        <v>1092</v>
      </c>
      <c r="K29" s="266">
        <v>3</v>
      </c>
      <c r="L29" s="266">
        <v>2</v>
      </c>
      <c r="M29" s="204"/>
      <c r="N29" s="204"/>
    </row>
    <row r="30" spans="1:14" ht="15" customHeight="1">
      <c r="A30" s="174" t="s">
        <v>170</v>
      </c>
      <c r="B30" s="205">
        <v>14</v>
      </c>
      <c r="C30" s="206">
        <v>2879</v>
      </c>
      <c r="D30" s="206">
        <v>23249763</v>
      </c>
      <c r="E30" s="203"/>
      <c r="F30" s="174" t="s">
        <v>170</v>
      </c>
      <c r="G30" s="267">
        <v>14</v>
      </c>
      <c r="H30" s="266">
        <f t="shared" si="1"/>
        <v>967</v>
      </c>
      <c r="I30" s="266">
        <v>237</v>
      </c>
      <c r="J30" s="266">
        <v>316</v>
      </c>
      <c r="K30" s="266">
        <v>414</v>
      </c>
      <c r="L30" s="266" t="s">
        <v>31</v>
      </c>
      <c r="M30" s="204"/>
      <c r="N30" s="204"/>
    </row>
    <row r="31" spans="1:14" ht="15" customHeight="1">
      <c r="A31" s="174" t="s">
        <v>171</v>
      </c>
      <c r="B31" s="205">
        <v>31</v>
      </c>
      <c r="C31" s="206">
        <v>9715</v>
      </c>
      <c r="D31" s="206">
        <v>26912533</v>
      </c>
      <c r="E31" s="203"/>
      <c r="F31" s="174" t="s">
        <v>171</v>
      </c>
      <c r="G31" s="267">
        <v>31</v>
      </c>
      <c r="H31" s="266">
        <f t="shared" si="1"/>
        <v>210069</v>
      </c>
      <c r="I31" s="266">
        <v>9454</v>
      </c>
      <c r="J31" s="266">
        <v>15695</v>
      </c>
      <c r="K31" s="266" t="s">
        <v>31</v>
      </c>
      <c r="L31" s="266">
        <v>184920</v>
      </c>
      <c r="M31" s="204"/>
      <c r="N31" s="204"/>
    </row>
    <row r="32" spans="1:14" ht="15" customHeight="1">
      <c r="A32" s="174" t="s">
        <v>9</v>
      </c>
      <c r="B32" s="205">
        <v>23</v>
      </c>
      <c r="C32" s="206">
        <v>2985</v>
      </c>
      <c r="D32" s="206">
        <v>9125871</v>
      </c>
      <c r="E32" s="203"/>
      <c r="F32" s="174" t="s">
        <v>9</v>
      </c>
      <c r="G32" s="267">
        <v>23</v>
      </c>
      <c r="H32" s="266">
        <f t="shared" si="1"/>
        <v>3721</v>
      </c>
      <c r="I32" s="266">
        <v>189</v>
      </c>
      <c r="J32" s="266">
        <v>3532</v>
      </c>
      <c r="K32" s="266" t="s">
        <v>31</v>
      </c>
      <c r="L32" s="266" t="s">
        <v>31</v>
      </c>
      <c r="M32" s="204"/>
      <c r="N32" s="204"/>
    </row>
    <row r="33" spans="1:14" ht="15" customHeight="1">
      <c r="A33" s="174" t="s">
        <v>10</v>
      </c>
      <c r="B33" s="205">
        <v>4</v>
      </c>
      <c r="C33" s="206">
        <v>517</v>
      </c>
      <c r="D33" s="206">
        <v>985511</v>
      </c>
      <c r="E33" s="203"/>
      <c r="F33" s="174" t="s">
        <v>10</v>
      </c>
      <c r="G33" s="267">
        <v>4</v>
      </c>
      <c r="H33" s="266">
        <f t="shared" si="1"/>
        <v>616</v>
      </c>
      <c r="I33" s="266">
        <v>616</v>
      </c>
      <c r="J33" s="266" t="s">
        <v>31</v>
      </c>
      <c r="K33" s="266" t="s">
        <v>31</v>
      </c>
      <c r="L33" s="266" t="s">
        <v>31</v>
      </c>
      <c r="M33" s="204"/>
      <c r="N33" s="204"/>
    </row>
    <row r="34" spans="1:14" ht="15" customHeight="1">
      <c r="A34" s="207" t="s">
        <v>188</v>
      </c>
      <c r="B34" s="208">
        <v>9</v>
      </c>
      <c r="C34" s="209">
        <v>857</v>
      </c>
      <c r="D34" s="209">
        <v>1714752</v>
      </c>
      <c r="E34" s="203"/>
      <c r="F34" s="207" t="s">
        <v>188</v>
      </c>
      <c r="G34" s="267">
        <v>9</v>
      </c>
      <c r="H34" s="266">
        <f t="shared" si="1"/>
        <v>351</v>
      </c>
      <c r="I34" s="266">
        <v>115</v>
      </c>
      <c r="J34" s="266">
        <v>214</v>
      </c>
      <c r="K34" s="266" t="s">
        <v>31</v>
      </c>
      <c r="L34" s="266">
        <v>22</v>
      </c>
      <c r="M34" s="204"/>
      <c r="N34" s="204"/>
    </row>
    <row r="35" spans="1:15" ht="15" customHeight="1">
      <c r="A35" s="182"/>
      <c r="B35" s="210"/>
      <c r="C35" s="210"/>
      <c r="D35" s="210"/>
      <c r="E35" s="211"/>
      <c r="F35" s="212"/>
      <c r="G35" s="213"/>
      <c r="H35" s="213"/>
      <c r="I35" s="213"/>
      <c r="J35" s="213"/>
      <c r="K35" s="213"/>
      <c r="L35" s="213"/>
      <c r="M35" s="214"/>
      <c r="N35" s="204"/>
      <c r="O35" s="204"/>
    </row>
    <row r="36" spans="1:15" ht="15" customHeight="1" thickBot="1">
      <c r="A36" s="18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04"/>
      <c r="O36" s="204"/>
    </row>
    <row r="37" spans="1:14" ht="15" customHeight="1">
      <c r="A37" s="391" t="s">
        <v>342</v>
      </c>
      <c r="B37" s="409" t="s">
        <v>343</v>
      </c>
      <c r="C37" s="409" t="s">
        <v>344</v>
      </c>
      <c r="D37" s="412" t="s">
        <v>345</v>
      </c>
      <c r="E37" s="211"/>
      <c r="F37" s="391" t="s">
        <v>342</v>
      </c>
      <c r="G37" s="394" t="s">
        <v>331</v>
      </c>
      <c r="H37" s="395"/>
      <c r="I37" s="395"/>
      <c r="J37" s="395"/>
      <c r="K37" s="395"/>
      <c r="L37" s="395"/>
      <c r="M37" s="204"/>
      <c r="N37" s="204"/>
    </row>
    <row r="38" spans="1:14" ht="15" customHeight="1">
      <c r="A38" s="392"/>
      <c r="B38" s="410"/>
      <c r="C38" s="410"/>
      <c r="D38" s="413"/>
      <c r="E38" s="211"/>
      <c r="F38" s="392"/>
      <c r="G38" s="396" t="s">
        <v>212</v>
      </c>
      <c r="H38" s="396" t="s">
        <v>326</v>
      </c>
      <c r="I38" s="396" t="s">
        <v>327</v>
      </c>
      <c r="J38" s="398" t="s">
        <v>332</v>
      </c>
      <c r="K38" s="378" t="s">
        <v>346</v>
      </c>
      <c r="L38" s="380" t="s">
        <v>324</v>
      </c>
      <c r="M38" s="204"/>
      <c r="N38" s="204"/>
    </row>
    <row r="39" spans="1:14" ht="15" customHeight="1">
      <c r="A39" s="393"/>
      <c r="B39" s="411"/>
      <c r="C39" s="411"/>
      <c r="D39" s="414"/>
      <c r="E39" s="211"/>
      <c r="F39" s="393"/>
      <c r="G39" s="397"/>
      <c r="H39" s="397"/>
      <c r="I39" s="397"/>
      <c r="J39" s="399"/>
      <c r="K39" s="379"/>
      <c r="L39" s="381"/>
      <c r="M39" s="204"/>
      <c r="N39" s="204"/>
    </row>
    <row r="40" spans="1:14" s="30" customFormat="1" ht="15" customHeight="1">
      <c r="A40" s="124" t="s">
        <v>347</v>
      </c>
      <c r="B40" s="140">
        <v>13706504</v>
      </c>
      <c r="C40" s="141">
        <v>4127651</v>
      </c>
      <c r="D40" s="141">
        <v>5423922</v>
      </c>
      <c r="E40" s="215"/>
      <c r="F40" s="124" t="s">
        <v>347</v>
      </c>
      <c r="G40" s="190">
        <v>618339</v>
      </c>
      <c r="H40" s="191">
        <v>7951</v>
      </c>
      <c r="I40" s="191">
        <f>SUM(I42:I65)</f>
        <v>3016</v>
      </c>
      <c r="J40" s="191">
        <v>145556</v>
      </c>
      <c r="K40" s="191">
        <v>437495</v>
      </c>
      <c r="L40" s="191">
        <v>24321</v>
      </c>
      <c r="M40" s="202"/>
      <c r="N40" s="202"/>
    </row>
    <row r="41" spans="1:14" ht="15" customHeight="1">
      <c r="A41" s="46"/>
      <c r="B41" s="192"/>
      <c r="C41" s="187"/>
      <c r="D41" s="187"/>
      <c r="E41" s="211"/>
      <c r="F41" s="174"/>
      <c r="G41" s="188"/>
      <c r="H41" s="189"/>
      <c r="I41" s="189"/>
      <c r="J41" s="189"/>
      <c r="K41" s="189"/>
      <c r="L41" s="189"/>
      <c r="M41" s="204"/>
      <c r="N41" s="204"/>
    </row>
    <row r="42" spans="1:14" ht="15" customHeight="1">
      <c r="A42" s="174" t="s">
        <v>152</v>
      </c>
      <c r="B42" s="205">
        <v>555130</v>
      </c>
      <c r="C42" s="206">
        <v>192284</v>
      </c>
      <c r="D42" s="206">
        <v>266978</v>
      </c>
      <c r="E42" s="211"/>
      <c r="F42" s="174" t="s">
        <v>152</v>
      </c>
      <c r="G42" s="267">
        <f>SUM(H42:L42)</f>
        <v>14885</v>
      </c>
      <c r="H42" s="206">
        <v>725</v>
      </c>
      <c r="I42" s="206">
        <v>1120</v>
      </c>
      <c r="J42" s="206">
        <v>7528</v>
      </c>
      <c r="K42" s="206">
        <v>3636</v>
      </c>
      <c r="L42" s="206">
        <v>1876</v>
      </c>
      <c r="M42" s="204"/>
      <c r="N42" s="204"/>
    </row>
    <row r="43" spans="1:14" ht="15" customHeight="1">
      <c r="A43" s="174" t="s">
        <v>153</v>
      </c>
      <c r="B43" s="205">
        <v>348909</v>
      </c>
      <c r="C43" s="206">
        <v>122366</v>
      </c>
      <c r="D43" s="206">
        <v>203249</v>
      </c>
      <c r="E43" s="211"/>
      <c r="F43" s="174" t="s">
        <v>153</v>
      </c>
      <c r="G43" s="267">
        <f aca="true" t="shared" si="2" ref="G43:G50">SUM(H43:L43)</f>
        <v>5265</v>
      </c>
      <c r="H43" s="206">
        <v>230</v>
      </c>
      <c r="I43" s="206">
        <v>1833</v>
      </c>
      <c r="J43" s="206">
        <v>2443</v>
      </c>
      <c r="K43" s="206">
        <v>437</v>
      </c>
      <c r="L43" s="206">
        <v>322</v>
      </c>
      <c r="M43" s="204"/>
      <c r="N43" s="204"/>
    </row>
    <row r="44" spans="1:14" ht="15" customHeight="1">
      <c r="A44" s="174" t="s">
        <v>154</v>
      </c>
      <c r="B44" s="205">
        <v>1499246</v>
      </c>
      <c r="C44" s="206">
        <v>640519</v>
      </c>
      <c r="D44" s="206">
        <v>833600</v>
      </c>
      <c r="E44" s="211"/>
      <c r="F44" s="174" t="s">
        <v>154</v>
      </c>
      <c r="G44" s="267">
        <f t="shared" si="2"/>
        <v>106094</v>
      </c>
      <c r="H44" s="206">
        <v>4059</v>
      </c>
      <c r="I44" s="206" t="s">
        <v>31</v>
      </c>
      <c r="J44" s="206">
        <v>62105</v>
      </c>
      <c r="K44" s="206">
        <v>35516</v>
      </c>
      <c r="L44" s="206">
        <v>4414</v>
      </c>
      <c r="M44" s="204"/>
      <c r="N44" s="204"/>
    </row>
    <row r="45" spans="1:14" ht="15" customHeight="1">
      <c r="A45" s="174" t="s">
        <v>155</v>
      </c>
      <c r="B45" s="205">
        <v>174993</v>
      </c>
      <c r="C45" s="206">
        <v>65229</v>
      </c>
      <c r="D45" s="206">
        <v>101827</v>
      </c>
      <c r="E45" s="211"/>
      <c r="F45" s="174" t="s">
        <v>155</v>
      </c>
      <c r="G45" s="267">
        <f t="shared" si="2"/>
        <v>2961</v>
      </c>
      <c r="H45" s="206">
        <v>373</v>
      </c>
      <c r="I45" s="206" t="s">
        <v>31</v>
      </c>
      <c r="J45" s="206">
        <v>1448</v>
      </c>
      <c r="K45" s="206">
        <v>973</v>
      </c>
      <c r="L45" s="206">
        <v>167</v>
      </c>
      <c r="M45" s="204"/>
      <c r="N45" s="204"/>
    </row>
    <row r="46" spans="1:14" ht="15" customHeight="1">
      <c r="A46" s="174" t="s">
        <v>156</v>
      </c>
      <c r="B46" s="205">
        <v>225605</v>
      </c>
      <c r="C46" s="206">
        <v>63820</v>
      </c>
      <c r="D46" s="206">
        <v>69631</v>
      </c>
      <c r="E46" s="211"/>
      <c r="F46" s="174" t="s">
        <v>156</v>
      </c>
      <c r="G46" s="267">
        <f t="shared" si="2"/>
        <v>546</v>
      </c>
      <c r="H46" s="206">
        <v>237</v>
      </c>
      <c r="I46" s="206" t="s">
        <v>31</v>
      </c>
      <c r="J46" s="206">
        <v>131</v>
      </c>
      <c r="K46" s="206">
        <v>67</v>
      </c>
      <c r="L46" s="206">
        <v>111</v>
      </c>
      <c r="M46" s="204"/>
      <c r="N46" s="204"/>
    </row>
    <row r="47" spans="1:14" ht="15" customHeight="1">
      <c r="A47" s="174" t="s">
        <v>157</v>
      </c>
      <c r="B47" s="205">
        <v>414913</v>
      </c>
      <c r="C47" s="206">
        <v>105560</v>
      </c>
      <c r="D47" s="206">
        <v>125531</v>
      </c>
      <c r="E47" s="211"/>
      <c r="F47" s="174" t="s">
        <v>157</v>
      </c>
      <c r="G47" s="267">
        <f t="shared" si="2"/>
        <v>1265</v>
      </c>
      <c r="H47" s="206">
        <v>14</v>
      </c>
      <c r="I47" s="206" t="s">
        <v>31</v>
      </c>
      <c r="J47" s="206">
        <v>174</v>
      </c>
      <c r="K47" s="206">
        <v>826</v>
      </c>
      <c r="L47" s="206">
        <v>251</v>
      </c>
      <c r="M47" s="204"/>
      <c r="N47" s="204"/>
    </row>
    <row r="48" spans="1:14" ht="15" customHeight="1">
      <c r="A48" s="174" t="s">
        <v>158</v>
      </c>
      <c r="B48" s="205">
        <v>184564</v>
      </c>
      <c r="C48" s="206">
        <v>69096</v>
      </c>
      <c r="D48" s="206">
        <v>79980</v>
      </c>
      <c r="E48" s="211"/>
      <c r="F48" s="174" t="s">
        <v>158</v>
      </c>
      <c r="G48" s="267">
        <f t="shared" si="2"/>
        <v>45542</v>
      </c>
      <c r="H48" s="206">
        <v>704</v>
      </c>
      <c r="I48" s="206" t="s">
        <v>31</v>
      </c>
      <c r="J48" s="206">
        <v>44153</v>
      </c>
      <c r="K48" s="206">
        <v>573</v>
      </c>
      <c r="L48" s="206">
        <v>112</v>
      </c>
      <c r="M48" s="204"/>
      <c r="N48" s="204"/>
    </row>
    <row r="49" spans="1:14" ht="15" customHeight="1">
      <c r="A49" s="174" t="s">
        <v>348</v>
      </c>
      <c r="B49" s="205">
        <v>257301</v>
      </c>
      <c r="C49" s="206">
        <v>100780</v>
      </c>
      <c r="D49" s="206">
        <v>165156</v>
      </c>
      <c r="E49" s="211"/>
      <c r="F49" s="174" t="s">
        <v>348</v>
      </c>
      <c r="G49" s="267">
        <f t="shared" si="2"/>
        <v>1541</v>
      </c>
      <c r="H49" s="206">
        <v>12</v>
      </c>
      <c r="I49" s="206" t="s">
        <v>31</v>
      </c>
      <c r="J49" s="206">
        <v>270</v>
      </c>
      <c r="K49" s="206">
        <v>789</v>
      </c>
      <c r="L49" s="206">
        <v>470</v>
      </c>
      <c r="M49" s="204"/>
      <c r="N49" s="204"/>
    </row>
    <row r="50" spans="1:14" ht="15" customHeight="1">
      <c r="A50" s="174" t="s">
        <v>159</v>
      </c>
      <c r="B50" s="205">
        <v>808220</v>
      </c>
      <c r="C50" s="206">
        <v>155849</v>
      </c>
      <c r="D50" s="206">
        <v>265941</v>
      </c>
      <c r="E50" s="204"/>
      <c r="F50" s="174" t="s">
        <v>159</v>
      </c>
      <c r="G50" s="267">
        <f t="shared" si="2"/>
        <v>173231</v>
      </c>
      <c r="H50" s="206">
        <v>572</v>
      </c>
      <c r="I50" s="206">
        <v>51</v>
      </c>
      <c r="J50" s="206">
        <v>1467</v>
      </c>
      <c r="K50" s="206">
        <v>163692</v>
      </c>
      <c r="L50" s="206">
        <v>7449</v>
      </c>
      <c r="M50" s="204"/>
      <c r="N50" s="204"/>
    </row>
    <row r="51" spans="1:14" ht="15" customHeight="1">
      <c r="A51" s="174" t="s">
        <v>160</v>
      </c>
      <c r="B51" s="205" t="s">
        <v>31</v>
      </c>
      <c r="C51" s="206" t="s">
        <v>31</v>
      </c>
      <c r="D51" s="206" t="s">
        <v>31</v>
      </c>
      <c r="E51" s="204"/>
      <c r="F51" s="174" t="s">
        <v>160</v>
      </c>
      <c r="G51" s="267" t="s">
        <v>31</v>
      </c>
      <c r="H51" s="206" t="s">
        <v>31</v>
      </c>
      <c r="I51" s="206" t="s">
        <v>31</v>
      </c>
      <c r="J51" s="206" t="s">
        <v>31</v>
      </c>
      <c r="K51" s="206" t="s">
        <v>31</v>
      </c>
      <c r="L51" s="206" t="s">
        <v>31</v>
      </c>
      <c r="M51" s="204"/>
      <c r="N51" s="204"/>
    </row>
    <row r="52" spans="1:14" ht="15" customHeight="1">
      <c r="A52" s="174" t="s">
        <v>98</v>
      </c>
      <c r="B52" s="205">
        <v>545542</v>
      </c>
      <c r="C52" s="206">
        <v>138025</v>
      </c>
      <c r="D52" s="206">
        <v>181478</v>
      </c>
      <c r="E52" s="204"/>
      <c r="F52" s="174" t="s">
        <v>98</v>
      </c>
      <c r="G52" s="267">
        <f>SUM(H52:L52)</f>
        <v>13524</v>
      </c>
      <c r="H52" s="206">
        <v>137</v>
      </c>
      <c r="I52" s="206" t="s">
        <v>31</v>
      </c>
      <c r="J52" s="206">
        <v>72</v>
      </c>
      <c r="K52" s="206">
        <v>13133</v>
      </c>
      <c r="L52" s="206">
        <v>182</v>
      </c>
      <c r="M52" s="204"/>
      <c r="N52" s="204"/>
    </row>
    <row r="53" spans="1:14" ht="15" customHeight="1">
      <c r="A53" s="174" t="s">
        <v>162</v>
      </c>
      <c r="B53" s="205" t="s">
        <v>239</v>
      </c>
      <c r="C53" s="206" t="s">
        <v>239</v>
      </c>
      <c r="D53" s="206" t="s">
        <v>239</v>
      </c>
      <c r="E53" s="204"/>
      <c r="F53" s="174" t="s">
        <v>162</v>
      </c>
      <c r="G53" s="267" t="s">
        <v>239</v>
      </c>
      <c r="H53" s="206" t="s">
        <v>239</v>
      </c>
      <c r="I53" s="206" t="s">
        <v>31</v>
      </c>
      <c r="J53" s="206" t="s">
        <v>239</v>
      </c>
      <c r="K53" s="206" t="s">
        <v>239</v>
      </c>
      <c r="L53" s="206" t="s">
        <v>239</v>
      </c>
      <c r="M53" s="204"/>
      <c r="N53" s="204"/>
    </row>
    <row r="54" spans="1:14" ht="15" customHeight="1">
      <c r="A54" s="174" t="s">
        <v>163</v>
      </c>
      <c r="B54" s="205" t="s">
        <v>31</v>
      </c>
      <c r="C54" s="206" t="s">
        <v>31</v>
      </c>
      <c r="D54" s="206" t="s">
        <v>31</v>
      </c>
      <c r="E54" s="203"/>
      <c r="F54" s="174" t="s">
        <v>163</v>
      </c>
      <c r="G54" s="267" t="s">
        <v>31</v>
      </c>
      <c r="H54" s="206" t="s">
        <v>31</v>
      </c>
      <c r="I54" s="206" t="s">
        <v>31</v>
      </c>
      <c r="J54" s="206" t="s">
        <v>31</v>
      </c>
      <c r="K54" s="206" t="s">
        <v>31</v>
      </c>
      <c r="L54" s="206" t="s">
        <v>31</v>
      </c>
      <c r="M54" s="203"/>
      <c r="N54" s="203"/>
    </row>
    <row r="55" spans="1:14" ht="15" customHeight="1">
      <c r="A55" s="174" t="s">
        <v>164</v>
      </c>
      <c r="B55" s="205">
        <v>418597</v>
      </c>
      <c r="C55" s="206">
        <v>111959</v>
      </c>
      <c r="D55" s="206">
        <v>151187</v>
      </c>
      <c r="E55" s="203"/>
      <c r="F55" s="174" t="s">
        <v>164</v>
      </c>
      <c r="G55" s="267">
        <f>SUM(H55:L55)</f>
        <v>2419</v>
      </c>
      <c r="H55" s="206">
        <v>56</v>
      </c>
      <c r="I55" s="206">
        <v>12</v>
      </c>
      <c r="J55" s="206">
        <v>694</v>
      </c>
      <c r="K55" s="206">
        <v>1278</v>
      </c>
      <c r="L55" s="206">
        <v>379</v>
      </c>
      <c r="M55" s="203"/>
      <c r="N55" s="203"/>
    </row>
    <row r="56" spans="1:14" ht="15" customHeight="1">
      <c r="A56" s="174" t="s">
        <v>165</v>
      </c>
      <c r="B56" s="205">
        <v>406627</v>
      </c>
      <c r="C56" s="206">
        <v>89151</v>
      </c>
      <c r="D56" s="206">
        <v>91048</v>
      </c>
      <c r="E56" s="203"/>
      <c r="F56" s="174" t="s">
        <v>165</v>
      </c>
      <c r="G56" s="267">
        <f>SUM(H56:L56)</f>
        <v>1109</v>
      </c>
      <c r="H56" s="206">
        <v>9</v>
      </c>
      <c r="I56" s="206" t="s">
        <v>31</v>
      </c>
      <c r="J56" s="206">
        <v>229</v>
      </c>
      <c r="K56" s="206">
        <v>780</v>
      </c>
      <c r="L56" s="206">
        <v>91</v>
      </c>
      <c r="M56" s="203"/>
      <c r="N56" s="203"/>
    </row>
    <row r="57" spans="1:14" ht="15" customHeight="1">
      <c r="A57" s="174" t="s">
        <v>166</v>
      </c>
      <c r="B57" s="205" t="s">
        <v>239</v>
      </c>
      <c r="C57" s="206" t="s">
        <v>239</v>
      </c>
      <c r="D57" s="206" t="s">
        <v>239</v>
      </c>
      <c r="E57" s="203"/>
      <c r="F57" s="174" t="s">
        <v>166</v>
      </c>
      <c r="G57" s="267" t="s">
        <v>239</v>
      </c>
      <c r="H57" s="206" t="s">
        <v>239</v>
      </c>
      <c r="I57" s="206" t="s">
        <v>31</v>
      </c>
      <c r="J57" s="206" t="s">
        <v>239</v>
      </c>
      <c r="K57" s="206" t="s">
        <v>239</v>
      </c>
      <c r="L57" s="206" t="s">
        <v>239</v>
      </c>
      <c r="M57" s="203"/>
      <c r="N57" s="203"/>
    </row>
    <row r="58" spans="1:14" ht="15" customHeight="1">
      <c r="A58" s="174" t="s">
        <v>167</v>
      </c>
      <c r="B58" s="205">
        <v>800274</v>
      </c>
      <c r="C58" s="206">
        <v>266384</v>
      </c>
      <c r="D58" s="206">
        <v>306863</v>
      </c>
      <c r="E58" s="203"/>
      <c r="F58" s="174" t="s">
        <v>167</v>
      </c>
      <c r="G58" s="267">
        <f aca="true" t="shared" si="3" ref="G58:G65">SUM(H58:L58)</f>
        <v>4540</v>
      </c>
      <c r="H58" s="206">
        <v>92</v>
      </c>
      <c r="I58" s="206" t="s">
        <v>31</v>
      </c>
      <c r="J58" s="206">
        <v>2053</v>
      </c>
      <c r="K58" s="206">
        <v>1988</v>
      </c>
      <c r="L58" s="206">
        <v>407</v>
      </c>
      <c r="M58" s="203"/>
      <c r="N58" s="203"/>
    </row>
    <row r="59" spans="1:14" ht="15" customHeight="1">
      <c r="A59" s="174" t="s">
        <v>168</v>
      </c>
      <c r="B59" s="205">
        <v>3577735</v>
      </c>
      <c r="C59" s="206">
        <v>1265742</v>
      </c>
      <c r="D59" s="206">
        <v>1452580</v>
      </c>
      <c r="E59" s="203"/>
      <c r="F59" s="174" t="s">
        <v>168</v>
      </c>
      <c r="G59" s="267">
        <f t="shared" si="3"/>
        <v>25610</v>
      </c>
      <c r="H59" s="206">
        <v>307</v>
      </c>
      <c r="I59" s="206" t="s">
        <v>31</v>
      </c>
      <c r="J59" s="206">
        <v>5032</v>
      </c>
      <c r="K59" s="206">
        <v>17046</v>
      </c>
      <c r="L59" s="206">
        <v>3225</v>
      </c>
      <c r="M59" s="203"/>
      <c r="N59" s="203"/>
    </row>
    <row r="60" spans="1:14" ht="15" customHeight="1">
      <c r="A60" s="174" t="s">
        <v>169</v>
      </c>
      <c r="B60" s="205">
        <v>523188</v>
      </c>
      <c r="C60" s="206">
        <v>131178</v>
      </c>
      <c r="D60" s="206">
        <v>183229</v>
      </c>
      <c r="E60" s="203"/>
      <c r="F60" s="174" t="s">
        <v>169</v>
      </c>
      <c r="G60" s="267">
        <f t="shared" si="3"/>
        <v>2250</v>
      </c>
      <c r="H60" s="206">
        <v>22</v>
      </c>
      <c r="I60" s="206" t="s">
        <v>31</v>
      </c>
      <c r="J60" s="206">
        <v>997</v>
      </c>
      <c r="K60" s="206">
        <v>211</v>
      </c>
      <c r="L60" s="206">
        <v>1020</v>
      </c>
      <c r="M60" s="203"/>
      <c r="N60" s="203"/>
    </row>
    <row r="61" spans="1:14" ht="15" customHeight="1">
      <c r="A61" s="174" t="s">
        <v>170</v>
      </c>
      <c r="B61" s="205">
        <v>383075</v>
      </c>
      <c r="C61" s="206">
        <v>50539</v>
      </c>
      <c r="D61" s="206">
        <v>119496</v>
      </c>
      <c r="E61" s="203"/>
      <c r="F61" s="174" t="s">
        <v>170</v>
      </c>
      <c r="G61" s="267">
        <f t="shared" si="3"/>
        <v>967</v>
      </c>
      <c r="H61" s="206">
        <v>37</v>
      </c>
      <c r="I61" s="206" t="s">
        <v>31</v>
      </c>
      <c r="J61" s="206">
        <v>23</v>
      </c>
      <c r="K61" s="206">
        <v>597</v>
      </c>
      <c r="L61" s="206">
        <v>310</v>
      </c>
      <c r="M61" s="203"/>
      <c r="N61" s="203"/>
    </row>
    <row r="62" spans="1:14" ht="15" customHeight="1">
      <c r="A62" s="174" t="s">
        <v>171</v>
      </c>
      <c r="B62" s="205">
        <v>1416335</v>
      </c>
      <c r="C62" s="206">
        <v>237220</v>
      </c>
      <c r="D62" s="206">
        <v>447546</v>
      </c>
      <c r="E62" s="203"/>
      <c r="F62" s="174" t="s">
        <v>171</v>
      </c>
      <c r="G62" s="267">
        <f t="shared" si="3"/>
        <v>210069</v>
      </c>
      <c r="H62" s="206">
        <v>240</v>
      </c>
      <c r="I62" s="206" t="s">
        <v>31</v>
      </c>
      <c r="J62" s="206">
        <v>13129</v>
      </c>
      <c r="K62" s="206">
        <v>195413</v>
      </c>
      <c r="L62" s="206">
        <v>1287</v>
      </c>
      <c r="M62" s="203"/>
      <c r="N62" s="203"/>
    </row>
    <row r="63" spans="1:14" ht="15" customHeight="1">
      <c r="A63" s="174" t="s">
        <v>9</v>
      </c>
      <c r="B63" s="205">
        <v>507423</v>
      </c>
      <c r="C63" s="206">
        <v>175085</v>
      </c>
      <c r="D63" s="206">
        <v>196773</v>
      </c>
      <c r="E63" s="203"/>
      <c r="F63" s="174" t="s">
        <v>9</v>
      </c>
      <c r="G63" s="267">
        <f t="shared" si="3"/>
        <v>3721</v>
      </c>
      <c r="H63" s="206">
        <v>53</v>
      </c>
      <c r="I63" s="206" t="s">
        <v>31</v>
      </c>
      <c r="J63" s="206">
        <v>1615</v>
      </c>
      <c r="K63" s="206">
        <v>50</v>
      </c>
      <c r="L63" s="206">
        <v>2003</v>
      </c>
      <c r="M63" s="203"/>
      <c r="N63" s="203"/>
    </row>
    <row r="64" spans="1:14" ht="15" customHeight="1">
      <c r="A64" s="174" t="s">
        <v>10</v>
      </c>
      <c r="B64" s="205">
        <v>140377</v>
      </c>
      <c r="C64" s="206">
        <v>18475</v>
      </c>
      <c r="D64" s="206">
        <v>29102</v>
      </c>
      <c r="E64" s="203"/>
      <c r="F64" s="174" t="s">
        <v>10</v>
      </c>
      <c r="G64" s="267">
        <f t="shared" si="3"/>
        <v>616</v>
      </c>
      <c r="H64" s="206">
        <v>10</v>
      </c>
      <c r="I64" s="206" t="s">
        <v>31</v>
      </c>
      <c r="J64" s="206">
        <v>519</v>
      </c>
      <c r="K64" s="206">
        <v>42</v>
      </c>
      <c r="L64" s="206">
        <v>45</v>
      </c>
      <c r="M64" s="203"/>
      <c r="N64" s="203"/>
    </row>
    <row r="65" spans="1:14" ht="15" customHeight="1">
      <c r="A65" s="207" t="s">
        <v>188</v>
      </c>
      <c r="B65" s="216">
        <v>216281</v>
      </c>
      <c r="C65" s="217">
        <v>58092</v>
      </c>
      <c r="D65" s="217">
        <v>73175</v>
      </c>
      <c r="E65" s="203"/>
      <c r="F65" s="207" t="s">
        <v>188</v>
      </c>
      <c r="G65" s="273">
        <f t="shared" si="3"/>
        <v>351</v>
      </c>
      <c r="H65" s="209">
        <v>18</v>
      </c>
      <c r="I65" s="209" t="s">
        <v>31</v>
      </c>
      <c r="J65" s="209">
        <v>136</v>
      </c>
      <c r="K65" s="209">
        <v>76</v>
      </c>
      <c r="L65" s="209">
        <v>121</v>
      </c>
      <c r="M65" s="203"/>
      <c r="N65" s="203"/>
    </row>
    <row r="66" spans="1:15" ht="15" customHeight="1">
      <c r="A66" s="181" t="s">
        <v>173</v>
      </c>
      <c r="B66" s="203"/>
      <c r="C66" s="203"/>
      <c r="D66" s="203"/>
      <c r="E66" s="203"/>
      <c r="F66" s="181" t="s">
        <v>173</v>
      </c>
      <c r="N66" s="203"/>
      <c r="O66" s="203"/>
    </row>
    <row r="67" spans="1:15" ht="15" customHeigh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</row>
    <row r="68" spans="1:15" ht="15" customHeigh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</row>
    <row r="69" spans="1:15" ht="15" customHeight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</row>
    <row r="70" spans="1:15" ht="15" customHeigh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</row>
    <row r="71" spans="1:15" ht="15" customHeight="1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</row>
    <row r="72" spans="1:15" ht="15" customHeight="1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</row>
    <row r="73" spans="1:15" ht="15" customHeight="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</row>
    <row r="74" spans="1:15" ht="15" customHeight="1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</row>
    <row r="75" spans="1:15" ht="15" customHeight="1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</row>
    <row r="76" spans="1:15" ht="15" customHeight="1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</row>
    <row r="77" spans="1:15" ht="15" customHeight="1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</row>
    <row r="78" spans="1:15" ht="15" customHeight="1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</row>
    <row r="79" spans="1:15" ht="15" customHeigh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</row>
    <row r="80" spans="1:15" ht="15" customHeight="1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</row>
    <row r="81" spans="1:15" ht="15" customHeight="1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</row>
    <row r="82" spans="1:15" ht="15" customHeight="1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</row>
    <row r="83" spans="1:15" ht="15" customHeight="1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</row>
    <row r="84" spans="1:15" ht="15" customHeight="1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</row>
    <row r="85" spans="1:15" ht="15" customHeight="1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</row>
    <row r="86" spans="1:15" ht="15" customHeight="1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</row>
    <row r="87" spans="1:15" ht="15" customHeight="1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</row>
    <row r="88" spans="1:15" ht="15" customHeight="1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</row>
    <row r="89" spans="1:15" ht="15" customHeight="1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</row>
    <row r="90" spans="1:15" ht="15" customHeight="1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</row>
    <row r="91" spans="1:15" ht="15" customHeight="1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</row>
    <row r="92" spans="1:15" ht="15" customHeight="1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</row>
    <row r="93" spans="1:15" ht="15" customHeight="1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</row>
    <row r="94" spans="1:15" ht="15" customHeight="1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</row>
    <row r="95" spans="2:15" ht="14.25"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</row>
    <row r="96" spans="2:15" ht="14.25"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</row>
    <row r="97" spans="2:15" ht="14.25"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</row>
    <row r="98" spans="2:15" ht="14.25"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</row>
    <row r="99" spans="2:15" ht="14.25"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</row>
    <row r="100" spans="2:15" ht="14.25"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</row>
    <row r="101" spans="2:15" ht="14.25"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</row>
    <row r="102" spans="2:15" ht="14.25"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</row>
    <row r="103" spans="2:15" ht="14.25"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</row>
    <row r="104" spans="2:15" ht="14.25"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</row>
    <row r="105" spans="2:15" ht="14.25"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</row>
    <row r="106" spans="2:15" ht="14.25"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</row>
    <row r="107" spans="2:15" ht="14.25"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</row>
    <row r="108" spans="2:15" ht="14.25"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</row>
    <row r="109" spans="2:15" ht="14.25"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</row>
    <row r="110" spans="2:15" ht="14.25"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</row>
    <row r="111" spans="2:15" ht="14.25"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</row>
    <row r="112" spans="2:15" ht="14.25"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</row>
    <row r="113" spans="2:15" ht="14.25"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</row>
    <row r="114" spans="2:15" ht="14.25"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</row>
    <row r="115" spans="2:15" ht="14.25"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</row>
    <row r="116" spans="2:15" ht="14.25"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</row>
    <row r="117" spans="2:15" ht="14.25">
      <c r="B117" s="219"/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</row>
    <row r="118" spans="2:15" ht="14.25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</row>
    <row r="119" spans="2:15" ht="14.25"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</row>
    <row r="120" spans="2:15" ht="14.25"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</row>
    <row r="121" spans="2:15" ht="14.25"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</row>
    <row r="122" spans="2:15" ht="14.25"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</row>
    <row r="123" spans="2:15" ht="14.25"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</row>
    <row r="124" spans="2:15" ht="14.25"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</row>
    <row r="125" spans="2:15" ht="14.25"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</row>
    <row r="126" spans="2:15" ht="14.25"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</row>
    <row r="127" spans="2:15" ht="14.25">
      <c r="B127" s="219"/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</row>
    <row r="128" spans="2:15" ht="14.25"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</row>
    <row r="129" spans="2:15" ht="14.25">
      <c r="B129" s="219"/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</row>
    <row r="130" spans="2:15" ht="14.25">
      <c r="B130" s="219"/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</row>
    <row r="131" spans="2:15" ht="14.25"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</row>
    <row r="132" spans="2:15" ht="14.25"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</row>
    <row r="133" spans="2:15" ht="14.25">
      <c r="B133" s="219"/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</row>
    <row r="134" spans="2:15" ht="14.25"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</row>
    <row r="135" spans="2:15" ht="14.25">
      <c r="B135" s="219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</row>
  </sheetData>
  <sheetProtection/>
  <mergeCells count="29">
    <mergeCell ref="A37:A39"/>
    <mergeCell ref="B37:B39"/>
    <mergeCell ref="C37:C39"/>
    <mergeCell ref="D37:D39"/>
    <mergeCell ref="H6:L6"/>
    <mergeCell ref="L7:L8"/>
    <mergeCell ref="F6:F8"/>
    <mergeCell ref="G6:G8"/>
    <mergeCell ref="A2:D2"/>
    <mergeCell ref="F2:L2"/>
    <mergeCell ref="F3:L3"/>
    <mergeCell ref="F4:L4"/>
    <mergeCell ref="A3:D3"/>
    <mergeCell ref="I38:I39"/>
    <mergeCell ref="J38:J39"/>
    <mergeCell ref="H7:H8"/>
    <mergeCell ref="I7:I8"/>
    <mergeCell ref="J7:J8"/>
    <mergeCell ref="K7:K8"/>
    <mergeCell ref="K38:K39"/>
    <mergeCell ref="L38:L39"/>
    <mergeCell ref="A6:A8"/>
    <mergeCell ref="B6:B8"/>
    <mergeCell ref="C6:C8"/>
    <mergeCell ref="D6:D8"/>
    <mergeCell ref="F37:F39"/>
    <mergeCell ref="G37:L37"/>
    <mergeCell ref="G38:G39"/>
    <mergeCell ref="H38:H39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90" zoomScaleNormal="90" zoomScalePageLayoutView="0" workbookViewId="0" topLeftCell="S1">
      <selection activeCell="V1" sqref="V1"/>
    </sheetView>
  </sheetViews>
  <sheetFormatPr defaultColWidth="10.59765625" defaultRowHeight="15"/>
  <cols>
    <col min="1" max="5" width="2.59765625" style="30" customWidth="1"/>
    <col min="6" max="6" width="12.59765625" style="30" customWidth="1"/>
    <col min="7" max="7" width="13.8984375" style="30" customWidth="1"/>
    <col min="8" max="8" width="14.5" style="30" customWidth="1"/>
    <col min="9" max="22" width="13.8984375" style="30" customWidth="1"/>
    <col min="23" max="16384" width="10.59765625" style="30" customWidth="1"/>
  </cols>
  <sheetData>
    <row r="1" spans="1:22" s="29" customFormat="1" ht="19.5" customHeight="1">
      <c r="A1" s="1" t="s">
        <v>51</v>
      </c>
      <c r="V1" s="3" t="s">
        <v>52</v>
      </c>
    </row>
    <row r="2" spans="1:22" ht="19.5" customHeight="1">
      <c r="A2" s="284" t="s">
        <v>53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</row>
    <row r="3" spans="1:22" ht="19.5" customHeight="1">
      <c r="A3" s="309" t="s">
        <v>54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</row>
    <row r="4" spans="1:22" ht="18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 t="s">
        <v>28</v>
      </c>
    </row>
    <row r="5" spans="1:22" ht="19.5" customHeight="1">
      <c r="A5" s="34"/>
      <c r="B5" s="34"/>
      <c r="C5" s="34"/>
      <c r="D5" s="34"/>
      <c r="E5" s="34"/>
      <c r="F5" s="35" t="s">
        <v>1</v>
      </c>
      <c r="G5" s="305" t="s">
        <v>29</v>
      </c>
      <c r="H5" s="305" t="s">
        <v>55</v>
      </c>
      <c r="I5" s="305" t="s">
        <v>56</v>
      </c>
      <c r="J5" s="305" t="s">
        <v>57</v>
      </c>
      <c r="K5" s="305" t="s">
        <v>58</v>
      </c>
      <c r="L5" s="305" t="s">
        <v>59</v>
      </c>
      <c r="M5" s="305" t="s">
        <v>60</v>
      </c>
      <c r="N5" s="305" t="s">
        <v>61</v>
      </c>
      <c r="O5" s="305" t="s">
        <v>62</v>
      </c>
      <c r="P5" s="305" t="s">
        <v>63</v>
      </c>
      <c r="Q5" s="305" t="s">
        <v>64</v>
      </c>
      <c r="R5" s="305" t="s">
        <v>65</v>
      </c>
      <c r="S5" s="305" t="s">
        <v>66</v>
      </c>
      <c r="T5" s="305" t="s">
        <v>67</v>
      </c>
      <c r="U5" s="305" t="s">
        <v>68</v>
      </c>
      <c r="V5" s="308" t="s">
        <v>69</v>
      </c>
    </row>
    <row r="6" spans="1:22" ht="19.5" customHeight="1">
      <c r="A6" s="36" t="s">
        <v>30</v>
      </c>
      <c r="B6" s="36"/>
      <c r="C6" s="36"/>
      <c r="D6" s="36"/>
      <c r="E6" s="36"/>
      <c r="F6" s="37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90"/>
    </row>
    <row r="7" spans="1:22" ht="19.5" customHeight="1">
      <c r="A7" s="306" t="s">
        <v>70</v>
      </c>
      <c r="B7" s="306"/>
      <c r="C7" s="306"/>
      <c r="D7" s="306"/>
      <c r="E7" s="306"/>
      <c r="F7" s="307"/>
      <c r="G7" s="26">
        <v>334210961</v>
      </c>
      <c r="H7" s="26">
        <v>327173250</v>
      </c>
      <c r="I7" s="26">
        <f>SUM(J7:U7)</f>
        <v>301749405</v>
      </c>
      <c r="J7" s="26">
        <v>24356796</v>
      </c>
      <c r="K7" s="26">
        <v>24653526</v>
      </c>
      <c r="L7" s="26">
        <v>25811324</v>
      </c>
      <c r="M7" s="26">
        <v>25568017</v>
      </c>
      <c r="N7" s="26">
        <v>24619380</v>
      </c>
      <c r="O7" s="26">
        <v>25799850</v>
      </c>
      <c r="P7" s="26">
        <v>25949398</v>
      </c>
      <c r="Q7" s="27">
        <v>23913382</v>
      </c>
      <c r="R7" s="27">
        <v>24968135</v>
      </c>
      <c r="S7" s="27">
        <v>25266408</v>
      </c>
      <c r="T7" s="27">
        <v>25664631</v>
      </c>
      <c r="U7" s="27">
        <v>25178558</v>
      </c>
      <c r="V7" s="27">
        <f>AVERAGE(J7:U7)</f>
        <v>25145783.75</v>
      </c>
    </row>
    <row r="8" spans="1:22" ht="19.5" customHeight="1">
      <c r="A8" s="38"/>
      <c r="B8" s="38"/>
      <c r="C8" s="38"/>
      <c r="D8" s="38"/>
      <c r="E8" s="38"/>
      <c r="F8" s="39"/>
      <c r="G8" s="31"/>
      <c r="H8" s="31"/>
      <c r="I8" s="31"/>
      <c r="J8" s="4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ht="19.5" customHeight="1">
      <c r="A9" s="38"/>
      <c r="B9" s="293" t="s">
        <v>71</v>
      </c>
      <c r="C9" s="293"/>
      <c r="D9" s="294"/>
      <c r="E9" s="294"/>
      <c r="F9" s="295"/>
      <c r="G9" s="43" t="s">
        <v>31</v>
      </c>
      <c r="H9" s="43" t="s">
        <v>31</v>
      </c>
      <c r="I9" s="43" t="s">
        <v>31</v>
      </c>
      <c r="J9" s="43" t="s">
        <v>31</v>
      </c>
      <c r="K9" s="43" t="s">
        <v>31</v>
      </c>
      <c r="L9" s="43" t="s">
        <v>31</v>
      </c>
      <c r="M9" s="43" t="s">
        <v>31</v>
      </c>
      <c r="N9" s="43" t="s">
        <v>31</v>
      </c>
      <c r="O9" s="43" t="s">
        <v>31</v>
      </c>
      <c r="P9" s="43" t="s">
        <v>31</v>
      </c>
      <c r="Q9" s="43" t="s">
        <v>31</v>
      </c>
      <c r="R9" s="43" t="s">
        <v>31</v>
      </c>
      <c r="S9" s="43" t="s">
        <v>31</v>
      </c>
      <c r="T9" s="43" t="s">
        <v>31</v>
      </c>
      <c r="U9" s="43" t="s">
        <v>31</v>
      </c>
      <c r="V9" s="43" t="s">
        <v>31</v>
      </c>
    </row>
    <row r="10" spans="1:22" ht="19.5" customHeight="1">
      <c r="A10" s="38"/>
      <c r="B10" s="38"/>
      <c r="C10" s="38"/>
      <c r="D10" s="38"/>
      <c r="E10" s="38"/>
      <c r="F10" s="3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ht="19.5" customHeight="1">
      <c r="A11" s="38"/>
      <c r="B11" s="293" t="s">
        <v>72</v>
      </c>
      <c r="C11" s="293"/>
      <c r="D11" s="294"/>
      <c r="E11" s="294"/>
      <c r="F11" s="295"/>
      <c r="G11" s="43">
        <v>2035918</v>
      </c>
      <c r="H11" s="43">
        <v>1880551</v>
      </c>
      <c r="I11" s="234">
        <f aca="true" t="shared" si="0" ref="I11:I17">SUM(J11:U11)</f>
        <v>1652166</v>
      </c>
      <c r="J11" s="43">
        <v>163290</v>
      </c>
      <c r="K11" s="43">
        <v>155609</v>
      </c>
      <c r="L11" s="43">
        <v>147130</v>
      </c>
      <c r="M11" s="43">
        <v>141842</v>
      </c>
      <c r="N11" s="43">
        <v>142049</v>
      </c>
      <c r="O11" s="43">
        <v>136625</v>
      </c>
      <c r="P11" s="43">
        <v>137068</v>
      </c>
      <c r="Q11" s="43">
        <v>131675</v>
      </c>
      <c r="R11" s="43">
        <v>126722</v>
      </c>
      <c r="S11" s="43">
        <v>122823</v>
      </c>
      <c r="T11" s="43">
        <v>124363</v>
      </c>
      <c r="U11" s="43">
        <v>122970</v>
      </c>
      <c r="V11" s="237">
        <f aca="true" t="shared" si="1" ref="V11:V17">AVERAGE(J11:U11)</f>
        <v>137680.5</v>
      </c>
    </row>
    <row r="12" spans="1:22" ht="19.5" customHeight="1">
      <c r="A12" s="38"/>
      <c r="B12" s="38"/>
      <c r="C12" s="298" t="s">
        <v>32</v>
      </c>
      <c r="E12" s="296" t="s">
        <v>33</v>
      </c>
      <c r="F12" s="297"/>
      <c r="G12" s="43">
        <v>41338</v>
      </c>
      <c r="H12" s="43">
        <v>44154</v>
      </c>
      <c r="I12" s="234">
        <f t="shared" si="0"/>
        <v>24643</v>
      </c>
      <c r="J12" s="43">
        <v>2780</v>
      </c>
      <c r="K12" s="43">
        <v>2981</v>
      </c>
      <c r="L12" s="43">
        <v>2751</v>
      </c>
      <c r="M12" s="43">
        <v>2140</v>
      </c>
      <c r="N12" s="43">
        <v>2030</v>
      </c>
      <c r="O12" s="43">
        <v>1800</v>
      </c>
      <c r="P12" s="43">
        <v>1740</v>
      </c>
      <c r="Q12" s="43">
        <v>1670</v>
      </c>
      <c r="R12" s="43">
        <v>1918</v>
      </c>
      <c r="S12" s="43">
        <v>1845</v>
      </c>
      <c r="T12" s="43">
        <v>1439</v>
      </c>
      <c r="U12" s="43">
        <v>1549</v>
      </c>
      <c r="V12" s="237">
        <f t="shared" si="1"/>
        <v>2053.5833333333335</v>
      </c>
    </row>
    <row r="13" spans="1:22" ht="19.5" customHeight="1">
      <c r="A13" s="38"/>
      <c r="B13" s="38"/>
      <c r="C13" s="299"/>
      <c r="D13" s="38"/>
      <c r="E13" s="296" t="s">
        <v>34</v>
      </c>
      <c r="F13" s="297"/>
      <c r="G13" s="43">
        <v>1247848</v>
      </c>
      <c r="H13" s="43">
        <v>1199502</v>
      </c>
      <c r="I13" s="234">
        <f t="shared" si="0"/>
        <v>1075568</v>
      </c>
      <c r="J13" s="43">
        <v>108158</v>
      </c>
      <c r="K13" s="43">
        <v>103130</v>
      </c>
      <c r="L13" s="43">
        <v>96973</v>
      </c>
      <c r="M13" s="43">
        <v>93593</v>
      </c>
      <c r="N13" s="43">
        <v>92862</v>
      </c>
      <c r="O13" s="43">
        <v>88478</v>
      </c>
      <c r="P13" s="43">
        <v>87738</v>
      </c>
      <c r="Q13" s="43">
        <v>84767</v>
      </c>
      <c r="R13" s="43">
        <v>79668</v>
      </c>
      <c r="S13" s="43">
        <v>78817</v>
      </c>
      <c r="T13" s="43">
        <v>81409</v>
      </c>
      <c r="U13" s="43">
        <v>79975</v>
      </c>
      <c r="V13" s="237">
        <f t="shared" si="1"/>
        <v>89630.66666666667</v>
      </c>
    </row>
    <row r="14" spans="1:22" ht="19.5" customHeight="1">
      <c r="A14" s="38"/>
      <c r="B14" s="38"/>
      <c r="C14" s="299"/>
      <c r="E14" s="296" t="s">
        <v>35</v>
      </c>
      <c r="F14" s="297"/>
      <c r="G14" s="43">
        <v>53752</v>
      </c>
      <c r="H14" s="43">
        <v>44259</v>
      </c>
      <c r="I14" s="234">
        <f t="shared" si="0"/>
        <v>41358</v>
      </c>
      <c r="J14" s="43">
        <v>4025</v>
      </c>
      <c r="K14" s="43">
        <v>3039</v>
      </c>
      <c r="L14" s="43">
        <v>2910</v>
      </c>
      <c r="M14" s="43">
        <v>3312</v>
      </c>
      <c r="N14" s="43">
        <v>3321</v>
      </c>
      <c r="O14" s="43">
        <v>3415</v>
      </c>
      <c r="P14" s="43">
        <v>4883</v>
      </c>
      <c r="Q14" s="43">
        <v>3947</v>
      </c>
      <c r="R14" s="43">
        <v>3366</v>
      </c>
      <c r="S14" s="43">
        <v>2931</v>
      </c>
      <c r="T14" s="43">
        <v>2942</v>
      </c>
      <c r="U14" s="43">
        <v>3267</v>
      </c>
      <c r="V14" s="237">
        <f t="shared" si="1"/>
        <v>3446.5</v>
      </c>
    </row>
    <row r="15" spans="1:22" ht="19.5" customHeight="1">
      <c r="A15" s="38"/>
      <c r="B15" s="38"/>
      <c r="C15" s="298" t="s">
        <v>36</v>
      </c>
      <c r="E15" s="296" t="s">
        <v>37</v>
      </c>
      <c r="F15" s="297"/>
      <c r="G15" s="43">
        <v>262920</v>
      </c>
      <c r="H15" s="43">
        <v>265582</v>
      </c>
      <c r="I15" s="234">
        <f t="shared" si="0"/>
        <v>248414</v>
      </c>
      <c r="J15" s="43">
        <v>26421</v>
      </c>
      <c r="K15" s="43">
        <v>24694</v>
      </c>
      <c r="L15" s="43">
        <v>22553</v>
      </c>
      <c r="M15" s="43">
        <v>21549</v>
      </c>
      <c r="N15" s="43">
        <v>22188</v>
      </c>
      <c r="O15" s="43">
        <v>20398</v>
      </c>
      <c r="P15" s="43">
        <v>20571</v>
      </c>
      <c r="Q15" s="43">
        <v>19812</v>
      </c>
      <c r="R15" s="43">
        <v>18098</v>
      </c>
      <c r="S15" s="43">
        <v>17172</v>
      </c>
      <c r="T15" s="43">
        <v>17378</v>
      </c>
      <c r="U15" s="43">
        <v>17580</v>
      </c>
      <c r="V15" s="237">
        <f t="shared" si="1"/>
        <v>20701.166666666668</v>
      </c>
    </row>
    <row r="16" spans="1:22" ht="19.5" customHeight="1">
      <c r="A16" s="38"/>
      <c r="B16" s="38"/>
      <c r="C16" s="299"/>
      <c r="E16" s="296" t="s">
        <v>35</v>
      </c>
      <c r="F16" s="297"/>
      <c r="G16" s="43">
        <v>57040</v>
      </c>
      <c r="H16" s="43" t="s">
        <v>38</v>
      </c>
      <c r="I16" s="235" t="s">
        <v>38</v>
      </c>
      <c r="J16" s="43" t="s">
        <v>38</v>
      </c>
      <c r="K16" s="43" t="s">
        <v>38</v>
      </c>
      <c r="L16" s="43" t="s">
        <v>38</v>
      </c>
      <c r="M16" s="43" t="s">
        <v>38</v>
      </c>
      <c r="N16" s="43" t="s">
        <v>38</v>
      </c>
      <c r="O16" s="43" t="s">
        <v>38</v>
      </c>
      <c r="P16" s="43" t="s">
        <v>38</v>
      </c>
      <c r="Q16" s="43" t="s">
        <v>38</v>
      </c>
      <c r="R16" s="43" t="s">
        <v>38</v>
      </c>
      <c r="S16" s="43" t="s">
        <v>38</v>
      </c>
      <c r="T16" s="43" t="s">
        <v>38</v>
      </c>
      <c r="U16" s="43" t="s">
        <v>38</v>
      </c>
      <c r="V16" s="235" t="s">
        <v>38</v>
      </c>
    </row>
    <row r="17" spans="1:22" ht="19.5" customHeight="1">
      <c r="A17" s="38"/>
      <c r="B17" s="38"/>
      <c r="C17" s="293" t="s">
        <v>39</v>
      </c>
      <c r="D17" s="294"/>
      <c r="E17" s="294"/>
      <c r="F17" s="295"/>
      <c r="G17" s="43">
        <v>373020</v>
      </c>
      <c r="H17" s="43">
        <v>282554</v>
      </c>
      <c r="I17" s="234">
        <f t="shared" si="0"/>
        <v>262183</v>
      </c>
      <c r="J17" s="43">
        <v>21906</v>
      </c>
      <c r="K17" s="43">
        <v>21765</v>
      </c>
      <c r="L17" s="43">
        <v>21943</v>
      </c>
      <c r="M17" s="43">
        <v>21248</v>
      </c>
      <c r="N17" s="43">
        <v>21648</v>
      </c>
      <c r="O17" s="43">
        <v>22534</v>
      </c>
      <c r="P17" s="43">
        <v>22136</v>
      </c>
      <c r="Q17" s="43">
        <v>21479</v>
      </c>
      <c r="R17" s="43">
        <v>23672</v>
      </c>
      <c r="S17" s="43">
        <v>22058</v>
      </c>
      <c r="T17" s="43">
        <v>21195</v>
      </c>
      <c r="U17" s="43">
        <v>20599</v>
      </c>
      <c r="V17" s="237">
        <f t="shared" si="1"/>
        <v>21848.583333333332</v>
      </c>
    </row>
    <row r="18" spans="1:22" ht="19.5" customHeight="1">
      <c r="A18" s="38"/>
      <c r="B18" s="38"/>
      <c r="C18" s="38"/>
      <c r="D18" s="38"/>
      <c r="E18" s="38"/>
      <c r="F18" s="39"/>
      <c r="G18" s="31"/>
      <c r="H18" s="31"/>
      <c r="I18" s="236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236"/>
    </row>
    <row r="19" spans="1:22" ht="19.5" customHeight="1">
      <c r="A19" s="38"/>
      <c r="B19" s="293" t="s">
        <v>73</v>
      </c>
      <c r="C19" s="293"/>
      <c r="D19" s="294"/>
      <c r="E19" s="294"/>
      <c r="F19" s="295"/>
      <c r="G19" s="43" t="s">
        <v>31</v>
      </c>
      <c r="H19" s="43" t="s">
        <v>31</v>
      </c>
      <c r="I19" s="235" t="s">
        <v>31</v>
      </c>
      <c r="J19" s="43" t="s">
        <v>31</v>
      </c>
      <c r="K19" s="43" t="s">
        <v>31</v>
      </c>
      <c r="L19" s="43" t="s">
        <v>31</v>
      </c>
      <c r="M19" s="43" t="s">
        <v>31</v>
      </c>
      <c r="N19" s="43" t="s">
        <v>31</v>
      </c>
      <c r="O19" s="43" t="s">
        <v>31</v>
      </c>
      <c r="P19" s="43" t="s">
        <v>31</v>
      </c>
      <c r="Q19" s="43" t="s">
        <v>31</v>
      </c>
      <c r="R19" s="43" t="s">
        <v>31</v>
      </c>
      <c r="S19" s="43" t="s">
        <v>31</v>
      </c>
      <c r="T19" s="43" t="s">
        <v>31</v>
      </c>
      <c r="U19" s="43" t="s">
        <v>31</v>
      </c>
      <c r="V19" s="235" t="s">
        <v>31</v>
      </c>
    </row>
    <row r="20" spans="1:22" ht="19.5" customHeight="1">
      <c r="A20" s="38"/>
      <c r="B20" s="38"/>
      <c r="C20" s="38"/>
      <c r="D20" s="38"/>
      <c r="E20" s="38"/>
      <c r="F20" s="39"/>
      <c r="G20" s="31"/>
      <c r="H20" s="31"/>
      <c r="I20" s="236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36"/>
    </row>
    <row r="21" spans="1:22" ht="19.5" customHeight="1">
      <c r="A21" s="38"/>
      <c r="B21" s="293" t="s">
        <v>74</v>
      </c>
      <c r="C21" s="293"/>
      <c r="D21" s="294"/>
      <c r="E21" s="294"/>
      <c r="F21" s="295"/>
      <c r="G21" s="43">
        <v>14987500</v>
      </c>
      <c r="H21" s="43">
        <v>15449200</v>
      </c>
      <c r="I21" s="234">
        <f>SUM(J21:U21)</f>
        <v>14117080</v>
      </c>
      <c r="J21" s="43">
        <v>1161500</v>
      </c>
      <c r="K21" s="43">
        <v>1171700</v>
      </c>
      <c r="L21" s="43">
        <v>1164500</v>
      </c>
      <c r="M21" s="43">
        <v>1203700</v>
      </c>
      <c r="N21" s="43">
        <v>1201900</v>
      </c>
      <c r="O21" s="43">
        <v>1196590</v>
      </c>
      <c r="P21" s="43">
        <v>1151690</v>
      </c>
      <c r="Q21" s="43">
        <v>1196500</v>
      </c>
      <c r="R21" s="43">
        <v>1196000</v>
      </c>
      <c r="S21" s="43">
        <v>992000</v>
      </c>
      <c r="T21" s="43">
        <v>1239000</v>
      </c>
      <c r="U21" s="43">
        <v>1242000</v>
      </c>
      <c r="V21" s="237">
        <f>AVERAGE(J21:U21)</f>
        <v>1176423.3333333333</v>
      </c>
    </row>
    <row r="22" spans="1:22" ht="19.5" customHeight="1">
      <c r="A22" s="38"/>
      <c r="B22" s="38"/>
      <c r="C22" s="38"/>
      <c r="D22" s="38"/>
      <c r="E22" s="38"/>
      <c r="F22" s="39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ht="19.5" customHeight="1">
      <c r="A23" s="38"/>
      <c r="B23" s="293" t="s">
        <v>40</v>
      </c>
      <c r="C23" s="293"/>
      <c r="D23" s="294"/>
      <c r="E23" s="294"/>
      <c r="F23" s="295"/>
      <c r="G23" s="43" t="s">
        <v>38</v>
      </c>
      <c r="H23" s="43" t="s">
        <v>75</v>
      </c>
      <c r="I23" s="43" t="s">
        <v>75</v>
      </c>
      <c r="J23" s="43" t="s">
        <v>75</v>
      </c>
      <c r="K23" s="43" t="s">
        <v>75</v>
      </c>
      <c r="L23" s="43" t="s">
        <v>75</v>
      </c>
      <c r="M23" s="43" t="s">
        <v>75</v>
      </c>
      <c r="N23" s="43" t="s">
        <v>75</v>
      </c>
      <c r="O23" s="43" t="s">
        <v>75</v>
      </c>
      <c r="P23" s="43" t="s">
        <v>75</v>
      </c>
      <c r="Q23" s="43" t="s">
        <v>75</v>
      </c>
      <c r="R23" s="43" t="s">
        <v>75</v>
      </c>
      <c r="S23" s="43" t="s">
        <v>75</v>
      </c>
      <c r="T23" s="43" t="s">
        <v>75</v>
      </c>
      <c r="U23" s="43" t="s">
        <v>75</v>
      </c>
      <c r="V23" s="43" t="s">
        <v>75</v>
      </c>
    </row>
    <row r="24" spans="1:22" ht="19.5" customHeight="1">
      <c r="A24" s="38"/>
      <c r="B24" s="38"/>
      <c r="C24" s="38"/>
      <c r="D24" s="38"/>
      <c r="E24" s="38"/>
      <c r="F24" s="39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ht="19.5" customHeight="1">
      <c r="A25" s="38"/>
      <c r="B25" s="293" t="s">
        <v>4</v>
      </c>
      <c r="C25" s="293"/>
      <c r="D25" s="294"/>
      <c r="E25" s="294"/>
      <c r="F25" s="29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9.5" customHeight="1">
      <c r="A26" s="38"/>
      <c r="B26" s="38"/>
      <c r="C26" s="38"/>
      <c r="D26" s="38"/>
      <c r="E26" s="38"/>
      <c r="F26" s="39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19.5" customHeight="1">
      <c r="A27" s="38"/>
      <c r="B27" s="293" t="s">
        <v>41</v>
      </c>
      <c r="C27" s="293"/>
      <c r="D27" s="294"/>
      <c r="E27" s="294"/>
      <c r="F27" s="295"/>
      <c r="G27" s="43" t="s">
        <v>38</v>
      </c>
      <c r="H27" s="43" t="s">
        <v>75</v>
      </c>
      <c r="I27" s="43" t="s">
        <v>75</v>
      </c>
      <c r="J27" s="43" t="s">
        <v>75</v>
      </c>
      <c r="K27" s="43" t="s">
        <v>75</v>
      </c>
      <c r="L27" s="43" t="s">
        <v>75</v>
      </c>
      <c r="M27" s="43" t="s">
        <v>75</v>
      </c>
      <c r="N27" s="43" t="s">
        <v>75</v>
      </c>
      <c r="O27" s="43" t="s">
        <v>75</v>
      </c>
      <c r="P27" s="43" t="s">
        <v>75</v>
      </c>
      <c r="Q27" s="43" t="s">
        <v>75</v>
      </c>
      <c r="R27" s="43" t="s">
        <v>75</v>
      </c>
      <c r="S27" s="43" t="s">
        <v>75</v>
      </c>
      <c r="T27" s="43" t="s">
        <v>75</v>
      </c>
      <c r="U27" s="43" t="s">
        <v>75</v>
      </c>
      <c r="V27" s="43" t="s">
        <v>75</v>
      </c>
    </row>
    <row r="28" spans="1:22" ht="19.5" customHeight="1">
      <c r="A28" s="38"/>
      <c r="B28" s="38"/>
      <c r="C28" s="38"/>
      <c r="D28" s="38"/>
      <c r="E28" s="38"/>
      <c r="F28" s="39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ht="19.5" customHeight="1">
      <c r="A29" s="38"/>
      <c r="B29" s="293" t="s">
        <v>42</v>
      </c>
      <c r="C29" s="293"/>
      <c r="D29" s="294"/>
      <c r="E29" s="294"/>
      <c r="F29" s="295"/>
      <c r="G29" s="43">
        <v>317187543</v>
      </c>
      <c r="H29" s="43">
        <v>309843499</v>
      </c>
      <c r="I29" s="234">
        <f>SUM(J29:U29)</f>
        <v>285980159</v>
      </c>
      <c r="J29" s="43">
        <v>23032006</v>
      </c>
      <c r="K29" s="43">
        <v>23326217</v>
      </c>
      <c r="L29" s="43">
        <v>24499694</v>
      </c>
      <c r="M29" s="43">
        <v>24222475</v>
      </c>
      <c r="N29" s="43">
        <v>23275431</v>
      </c>
      <c r="O29" s="43">
        <v>24466635</v>
      </c>
      <c r="P29" s="43">
        <v>24660640</v>
      </c>
      <c r="Q29" s="43">
        <v>22585207</v>
      </c>
      <c r="R29" s="43">
        <v>23645413</v>
      </c>
      <c r="S29" s="43">
        <v>24151585</v>
      </c>
      <c r="T29" s="43">
        <v>24301268</v>
      </c>
      <c r="U29" s="43">
        <v>23813588</v>
      </c>
      <c r="V29" s="237">
        <f>AVERAGE(J29:U29)</f>
        <v>23831679.916666668</v>
      </c>
    </row>
    <row r="30" spans="1:22" ht="19.5" customHeight="1">
      <c r="A30" s="38"/>
      <c r="C30" s="296" t="s">
        <v>76</v>
      </c>
      <c r="D30" s="296"/>
      <c r="E30" s="296"/>
      <c r="F30" s="297"/>
      <c r="G30" s="43">
        <v>58148811</v>
      </c>
      <c r="H30" s="43">
        <v>55260131</v>
      </c>
      <c r="I30" s="234">
        <f>SUM(J30:U30)</f>
        <v>54387526</v>
      </c>
      <c r="J30" s="43">
        <v>4316818</v>
      </c>
      <c r="K30" s="43">
        <v>4350268</v>
      </c>
      <c r="L30" s="43">
        <v>4593705</v>
      </c>
      <c r="M30" s="43">
        <v>4627380</v>
      </c>
      <c r="N30" s="43">
        <v>4425269</v>
      </c>
      <c r="O30" s="43">
        <v>4786850</v>
      </c>
      <c r="P30" s="43">
        <v>4665465</v>
      </c>
      <c r="Q30" s="43">
        <v>4348027</v>
      </c>
      <c r="R30" s="43">
        <v>4416635</v>
      </c>
      <c r="S30" s="43">
        <v>4661315</v>
      </c>
      <c r="T30" s="43">
        <v>4695823</v>
      </c>
      <c r="U30" s="43">
        <v>4499971</v>
      </c>
      <c r="V30" s="237">
        <f>AVERAGE(J30:U30)</f>
        <v>4532293.833333333</v>
      </c>
    </row>
    <row r="31" spans="1:22" ht="22.5" customHeight="1">
      <c r="A31" s="38"/>
      <c r="C31" s="47"/>
      <c r="D31" s="298" t="s">
        <v>43</v>
      </c>
      <c r="E31" s="38"/>
      <c r="F31" s="46" t="s">
        <v>77</v>
      </c>
      <c r="G31" s="43">
        <v>45637536</v>
      </c>
      <c r="H31" s="43">
        <v>40426350</v>
      </c>
      <c r="I31" s="234">
        <f>SUM(J31:U31)</f>
        <v>38798950</v>
      </c>
      <c r="J31" s="43">
        <v>3105350</v>
      </c>
      <c r="K31" s="43">
        <v>3025600</v>
      </c>
      <c r="L31" s="43">
        <v>3284700</v>
      </c>
      <c r="M31" s="43">
        <v>3333700</v>
      </c>
      <c r="N31" s="43">
        <v>3187180</v>
      </c>
      <c r="O31" s="43">
        <v>3356500</v>
      </c>
      <c r="P31" s="43">
        <v>3339050</v>
      </c>
      <c r="Q31" s="43">
        <v>3142700</v>
      </c>
      <c r="R31" s="43">
        <v>3190720</v>
      </c>
      <c r="S31" s="43">
        <v>3361650</v>
      </c>
      <c r="T31" s="43">
        <v>3286800</v>
      </c>
      <c r="U31" s="43">
        <v>3185000</v>
      </c>
      <c r="V31" s="237">
        <f>AVERAGE(J31:U31)</f>
        <v>3233245.8333333335</v>
      </c>
    </row>
    <row r="32" spans="1:22" ht="22.5" customHeight="1">
      <c r="A32" s="38"/>
      <c r="C32" s="47"/>
      <c r="D32" s="299"/>
      <c r="E32" s="38"/>
      <c r="F32" s="46" t="s">
        <v>78</v>
      </c>
      <c r="G32" s="43">
        <v>12511275</v>
      </c>
      <c r="H32" s="43">
        <v>14833781</v>
      </c>
      <c r="I32" s="234">
        <f>SUM(J32:U32)</f>
        <v>15588576</v>
      </c>
      <c r="J32" s="43">
        <v>1211468</v>
      </c>
      <c r="K32" s="43">
        <v>1324668</v>
      </c>
      <c r="L32" s="43">
        <v>1309005</v>
      </c>
      <c r="M32" s="43">
        <v>1293680</v>
      </c>
      <c r="N32" s="43">
        <v>1238089</v>
      </c>
      <c r="O32" s="43">
        <v>1430350</v>
      </c>
      <c r="P32" s="43">
        <v>1326415</v>
      </c>
      <c r="Q32" s="43">
        <v>1205327</v>
      </c>
      <c r="R32" s="43">
        <v>1225915</v>
      </c>
      <c r="S32" s="43">
        <v>1299665</v>
      </c>
      <c r="T32" s="43">
        <v>1409023</v>
      </c>
      <c r="U32" s="43">
        <v>1314971</v>
      </c>
      <c r="V32" s="237">
        <f>AVERAGE(J32:U32)</f>
        <v>1299048</v>
      </c>
    </row>
    <row r="33" spans="1:22" ht="19.5" customHeight="1">
      <c r="A33" s="38"/>
      <c r="B33" s="38"/>
      <c r="C33" s="38"/>
      <c r="D33" s="38"/>
      <c r="E33" s="38"/>
      <c r="F33" s="39"/>
      <c r="G33" s="31"/>
      <c r="H33" s="43"/>
      <c r="I33" s="23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237"/>
    </row>
    <row r="34" spans="1:22" ht="19.5" customHeight="1">
      <c r="A34" s="38"/>
      <c r="C34" s="296" t="s">
        <v>44</v>
      </c>
      <c r="D34" s="296"/>
      <c r="E34" s="296"/>
      <c r="F34" s="297"/>
      <c r="G34" s="43">
        <v>243440277</v>
      </c>
      <c r="H34" s="43">
        <v>240922680</v>
      </c>
      <c r="I34" s="234">
        <f aca="true" t="shared" si="2" ref="I34:I40">SUM(J34:U34)</f>
        <v>218318536</v>
      </c>
      <c r="J34" s="43">
        <v>17789500</v>
      </c>
      <c r="K34" s="43">
        <v>17928773</v>
      </c>
      <c r="L34" s="43">
        <v>18718889</v>
      </c>
      <c r="M34" s="43">
        <v>18434792</v>
      </c>
      <c r="N34" s="43">
        <v>17809101</v>
      </c>
      <c r="O34" s="43">
        <v>18424522</v>
      </c>
      <c r="P34" s="43">
        <v>18725974</v>
      </c>
      <c r="Q34" s="43">
        <v>17214643</v>
      </c>
      <c r="R34" s="43">
        <v>18064609</v>
      </c>
      <c r="S34" s="43">
        <v>18362161</v>
      </c>
      <c r="T34" s="43">
        <v>18532280</v>
      </c>
      <c r="U34" s="43">
        <v>18313292</v>
      </c>
      <c r="V34" s="237">
        <f aca="true" t="shared" si="3" ref="V34:V40">AVERAGE(J34:U34)</f>
        <v>18193211.333333332</v>
      </c>
    </row>
    <row r="35" spans="1:22" ht="19.5" customHeight="1">
      <c r="A35" s="38"/>
      <c r="C35" s="48"/>
      <c r="E35" s="44"/>
      <c r="F35" s="46" t="s">
        <v>79</v>
      </c>
      <c r="G35" s="43">
        <v>58082459</v>
      </c>
      <c r="H35" s="43">
        <v>59878954</v>
      </c>
      <c r="I35" s="234">
        <f t="shared" si="2"/>
        <v>54897343</v>
      </c>
      <c r="J35" s="43">
        <v>4437043</v>
      </c>
      <c r="K35" s="43">
        <v>4549809</v>
      </c>
      <c r="L35" s="43">
        <v>4975628</v>
      </c>
      <c r="M35" s="43">
        <v>4700139</v>
      </c>
      <c r="N35" s="43">
        <v>4513252</v>
      </c>
      <c r="O35" s="43">
        <v>4606884</v>
      </c>
      <c r="P35" s="43">
        <v>4593537</v>
      </c>
      <c r="Q35" s="43">
        <v>4235293</v>
      </c>
      <c r="R35" s="43">
        <v>4291088</v>
      </c>
      <c r="S35" s="43">
        <v>4551884</v>
      </c>
      <c r="T35" s="43">
        <v>4694661</v>
      </c>
      <c r="U35" s="43">
        <v>4748125</v>
      </c>
      <c r="V35" s="237">
        <f t="shared" si="3"/>
        <v>4574778.583333333</v>
      </c>
    </row>
    <row r="36" spans="1:22" ht="19.5" customHeight="1">
      <c r="A36" s="38"/>
      <c r="C36" s="48"/>
      <c r="D36" s="303" t="s">
        <v>43</v>
      </c>
      <c r="E36" s="44"/>
      <c r="F36" s="46" t="s">
        <v>80</v>
      </c>
      <c r="G36" s="43">
        <v>1411327</v>
      </c>
      <c r="H36" s="43">
        <v>1545080</v>
      </c>
      <c r="I36" s="234">
        <f t="shared" si="2"/>
        <v>1468928</v>
      </c>
      <c r="J36" s="43">
        <v>129157</v>
      </c>
      <c r="K36" s="43">
        <v>136852</v>
      </c>
      <c r="L36" s="43">
        <v>135392</v>
      </c>
      <c r="M36" s="43">
        <v>147617</v>
      </c>
      <c r="N36" s="43">
        <v>148690</v>
      </c>
      <c r="O36" s="43">
        <v>137322</v>
      </c>
      <c r="P36" s="43">
        <v>136228</v>
      </c>
      <c r="Q36" s="43">
        <v>109218</v>
      </c>
      <c r="R36" s="43">
        <v>95980</v>
      </c>
      <c r="S36" s="43">
        <v>98006</v>
      </c>
      <c r="T36" s="43">
        <v>94905</v>
      </c>
      <c r="U36" s="43">
        <v>99561</v>
      </c>
      <c r="V36" s="237">
        <f t="shared" si="3"/>
        <v>122410.66666666667</v>
      </c>
    </row>
    <row r="37" spans="1:22" ht="19.5" customHeight="1">
      <c r="A37" s="38"/>
      <c r="C37" s="48"/>
      <c r="D37" s="303"/>
      <c r="E37" s="44"/>
      <c r="F37" s="49" t="s">
        <v>45</v>
      </c>
      <c r="G37" s="43">
        <v>8316878</v>
      </c>
      <c r="H37" s="43">
        <v>8411657</v>
      </c>
      <c r="I37" s="234">
        <f t="shared" si="2"/>
        <v>7296047</v>
      </c>
      <c r="J37" s="43">
        <v>560115</v>
      </c>
      <c r="K37" s="43">
        <v>630950</v>
      </c>
      <c r="L37" s="43">
        <v>584540</v>
      </c>
      <c r="M37" s="43">
        <v>607194</v>
      </c>
      <c r="N37" s="43">
        <v>560036</v>
      </c>
      <c r="O37" s="43">
        <v>619822</v>
      </c>
      <c r="P37" s="43">
        <v>612210</v>
      </c>
      <c r="Q37" s="43">
        <v>600518</v>
      </c>
      <c r="R37" s="43">
        <v>625373</v>
      </c>
      <c r="S37" s="43">
        <v>615116</v>
      </c>
      <c r="T37" s="43">
        <v>653977</v>
      </c>
      <c r="U37" s="43">
        <v>626196</v>
      </c>
      <c r="V37" s="237">
        <f t="shared" si="3"/>
        <v>608003.9166666666</v>
      </c>
    </row>
    <row r="38" spans="1:22" ht="19.5" customHeight="1">
      <c r="A38" s="38"/>
      <c r="C38" s="48"/>
      <c r="D38" s="303"/>
      <c r="E38" s="44"/>
      <c r="F38" s="46" t="s">
        <v>81</v>
      </c>
      <c r="G38" s="43">
        <v>10121900</v>
      </c>
      <c r="H38" s="43">
        <v>10154900</v>
      </c>
      <c r="I38" s="234">
        <f t="shared" si="2"/>
        <v>4646500</v>
      </c>
      <c r="J38" s="43">
        <v>653600</v>
      </c>
      <c r="K38" s="43">
        <v>454900</v>
      </c>
      <c r="L38" s="43">
        <v>222000</v>
      </c>
      <c r="M38" s="43">
        <v>219000</v>
      </c>
      <c r="N38" s="43">
        <v>374000</v>
      </c>
      <c r="O38" s="43">
        <v>375000</v>
      </c>
      <c r="P38" s="43">
        <v>374000</v>
      </c>
      <c r="Q38" s="43">
        <v>377000</v>
      </c>
      <c r="R38" s="43">
        <v>374000</v>
      </c>
      <c r="S38" s="43">
        <v>382000</v>
      </c>
      <c r="T38" s="43">
        <v>421000</v>
      </c>
      <c r="U38" s="43">
        <v>420000</v>
      </c>
      <c r="V38" s="237">
        <f t="shared" si="3"/>
        <v>387208.3333333333</v>
      </c>
    </row>
    <row r="39" spans="1:22" ht="19.5" customHeight="1">
      <c r="A39" s="38"/>
      <c r="C39" s="48"/>
      <c r="D39" s="303"/>
      <c r="E39" s="44"/>
      <c r="F39" s="46" t="s">
        <v>46</v>
      </c>
      <c r="G39" s="43">
        <v>98066449</v>
      </c>
      <c r="H39" s="43">
        <v>92775524</v>
      </c>
      <c r="I39" s="234">
        <f t="shared" si="2"/>
        <v>87974658</v>
      </c>
      <c r="J39" s="43">
        <v>6943202</v>
      </c>
      <c r="K39" s="43">
        <v>7132593</v>
      </c>
      <c r="L39" s="43">
        <v>7694157</v>
      </c>
      <c r="M39" s="43">
        <v>7208676</v>
      </c>
      <c r="N39" s="43">
        <v>6786910</v>
      </c>
      <c r="O39" s="43">
        <v>7416624</v>
      </c>
      <c r="P39" s="43">
        <v>7750801</v>
      </c>
      <c r="Q39" s="43">
        <v>6712524</v>
      </c>
      <c r="R39" s="43">
        <v>7656066</v>
      </c>
      <c r="S39" s="43">
        <v>7869080</v>
      </c>
      <c r="T39" s="43">
        <v>7575215</v>
      </c>
      <c r="U39" s="43">
        <v>7228810</v>
      </c>
      <c r="V39" s="237">
        <f t="shared" si="3"/>
        <v>7331221.5</v>
      </c>
    </row>
    <row r="40" spans="1:22" ht="19.5" customHeight="1">
      <c r="A40" s="38"/>
      <c r="C40" s="48"/>
      <c r="D40" s="41"/>
      <c r="E40" s="44"/>
      <c r="F40" s="46" t="s">
        <v>82</v>
      </c>
      <c r="G40" s="43">
        <v>67441264</v>
      </c>
      <c r="H40" s="43">
        <v>68156565</v>
      </c>
      <c r="I40" s="234">
        <f t="shared" si="2"/>
        <v>62035060</v>
      </c>
      <c r="J40" s="43">
        <v>5066383</v>
      </c>
      <c r="K40" s="43">
        <v>5023669</v>
      </c>
      <c r="L40" s="43">
        <v>5107172</v>
      </c>
      <c r="M40" s="43">
        <v>5552166</v>
      </c>
      <c r="N40" s="43">
        <v>5426213</v>
      </c>
      <c r="O40" s="43">
        <v>5268870</v>
      </c>
      <c r="P40" s="43">
        <v>5259198</v>
      </c>
      <c r="Q40" s="43">
        <v>5180090</v>
      </c>
      <c r="R40" s="43">
        <v>5022102</v>
      </c>
      <c r="S40" s="43">
        <v>4846075</v>
      </c>
      <c r="T40" s="43">
        <v>5092522</v>
      </c>
      <c r="U40" s="43">
        <v>5190600</v>
      </c>
      <c r="V40" s="237">
        <f t="shared" si="3"/>
        <v>5169588.333333333</v>
      </c>
    </row>
    <row r="41" spans="1:22" ht="19.5" customHeight="1">
      <c r="A41" s="38"/>
      <c r="C41" s="296" t="s">
        <v>47</v>
      </c>
      <c r="D41" s="296"/>
      <c r="E41" s="296"/>
      <c r="F41" s="297"/>
      <c r="G41" s="43" t="s">
        <v>38</v>
      </c>
      <c r="H41" s="43" t="s">
        <v>83</v>
      </c>
      <c r="I41" s="43"/>
      <c r="J41" s="43" t="s">
        <v>83</v>
      </c>
      <c r="K41" s="43" t="s">
        <v>83</v>
      </c>
      <c r="L41" s="43" t="s">
        <v>83</v>
      </c>
      <c r="M41" s="43" t="s">
        <v>83</v>
      </c>
      <c r="N41" s="43" t="s">
        <v>83</v>
      </c>
      <c r="O41" s="43" t="s">
        <v>83</v>
      </c>
      <c r="P41" s="43" t="s">
        <v>83</v>
      </c>
      <c r="Q41" s="43" t="s">
        <v>83</v>
      </c>
      <c r="R41" s="43" t="s">
        <v>83</v>
      </c>
      <c r="S41" s="43" t="s">
        <v>83</v>
      </c>
      <c r="T41" s="43" t="s">
        <v>83</v>
      </c>
      <c r="U41" s="43" t="s">
        <v>83</v>
      </c>
      <c r="V41" s="43" t="s">
        <v>83</v>
      </c>
    </row>
    <row r="42" spans="1:22" ht="19.5" customHeight="1">
      <c r="A42" s="38"/>
      <c r="B42" s="38"/>
      <c r="C42" s="38"/>
      <c r="D42" s="38"/>
      <c r="E42" s="38"/>
      <c r="F42" s="39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9.5" customHeight="1">
      <c r="A43" s="50"/>
      <c r="B43" s="51"/>
      <c r="C43" s="296" t="s">
        <v>84</v>
      </c>
      <c r="D43" s="304"/>
      <c r="E43" s="304"/>
      <c r="F43" s="295"/>
      <c r="G43" s="43" t="s">
        <v>31</v>
      </c>
      <c r="H43" s="43" t="s">
        <v>31</v>
      </c>
      <c r="I43" s="43" t="s">
        <v>31</v>
      </c>
      <c r="J43" s="43" t="s">
        <v>31</v>
      </c>
      <c r="K43" s="43" t="s">
        <v>31</v>
      </c>
      <c r="L43" s="43" t="s">
        <v>31</v>
      </c>
      <c r="M43" s="43" t="s">
        <v>31</v>
      </c>
      <c r="N43" s="43" t="s">
        <v>31</v>
      </c>
      <c r="O43" s="43" t="s">
        <v>31</v>
      </c>
      <c r="P43" s="43" t="s">
        <v>31</v>
      </c>
      <c r="Q43" s="43" t="s">
        <v>31</v>
      </c>
      <c r="R43" s="43" t="s">
        <v>31</v>
      </c>
      <c r="S43" s="43" t="s">
        <v>31</v>
      </c>
      <c r="T43" s="43" t="s">
        <v>31</v>
      </c>
      <c r="U43" s="43" t="s">
        <v>31</v>
      </c>
      <c r="V43" s="43" t="s">
        <v>31</v>
      </c>
    </row>
    <row r="44" spans="1:22" ht="19.5" customHeight="1">
      <c r="A44" s="50"/>
      <c r="B44" s="51"/>
      <c r="C44" s="45"/>
      <c r="D44" s="52"/>
      <c r="E44" s="52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ht="19.5" customHeight="1">
      <c r="A45" s="36"/>
      <c r="B45" s="53"/>
      <c r="C45" s="300" t="s">
        <v>48</v>
      </c>
      <c r="D45" s="301"/>
      <c r="E45" s="301"/>
      <c r="F45" s="302"/>
      <c r="G45" s="54" t="s">
        <v>38</v>
      </c>
      <c r="H45" s="43" t="s">
        <v>38</v>
      </c>
      <c r="I45" s="43"/>
      <c r="J45" s="43" t="s">
        <v>38</v>
      </c>
      <c r="K45" s="43" t="s">
        <v>38</v>
      </c>
      <c r="L45" s="43" t="s">
        <v>38</v>
      </c>
      <c r="M45" s="43" t="s">
        <v>38</v>
      </c>
      <c r="N45" s="43" t="s">
        <v>38</v>
      </c>
      <c r="O45" s="43" t="s">
        <v>38</v>
      </c>
      <c r="P45" s="43" t="s">
        <v>38</v>
      </c>
      <c r="Q45" s="43" t="s">
        <v>38</v>
      </c>
      <c r="R45" s="43" t="s">
        <v>38</v>
      </c>
      <c r="S45" s="43" t="s">
        <v>38</v>
      </c>
      <c r="T45" s="43" t="s">
        <v>38</v>
      </c>
      <c r="U45" s="43" t="s">
        <v>38</v>
      </c>
      <c r="V45" s="43" t="s">
        <v>38</v>
      </c>
    </row>
    <row r="46" spans="1:30" ht="15" customHeight="1">
      <c r="A46" s="30" t="s">
        <v>49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1"/>
      <c r="X46" s="51"/>
      <c r="Y46" s="51"/>
      <c r="Z46" s="51"/>
      <c r="AA46" s="51"/>
      <c r="AB46" s="51"/>
      <c r="AC46" s="51"/>
      <c r="AD46" s="51"/>
    </row>
    <row r="47" spans="1:22" ht="14.25">
      <c r="A47" s="30" t="s">
        <v>50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8" ht="14.25">
      <c r="A48" s="38" t="s">
        <v>21</v>
      </c>
      <c r="G48" s="51"/>
      <c r="H48" s="51"/>
    </row>
  </sheetData>
  <sheetProtection/>
  <mergeCells count="42">
    <mergeCell ref="U5:U6"/>
    <mergeCell ref="V5:V6"/>
    <mergeCell ref="I5:I6"/>
    <mergeCell ref="A2:V2"/>
    <mergeCell ref="A3:V3"/>
    <mergeCell ref="G5:G6"/>
    <mergeCell ref="H5:H6"/>
    <mergeCell ref="J5:J6"/>
    <mergeCell ref="K5:K6"/>
    <mergeCell ref="L5:L6"/>
    <mergeCell ref="O5:O6"/>
    <mergeCell ref="P5:P6"/>
    <mergeCell ref="Q5:Q6"/>
    <mergeCell ref="R5:R6"/>
    <mergeCell ref="M5:M6"/>
    <mergeCell ref="N5:N6"/>
    <mergeCell ref="S5:S6"/>
    <mergeCell ref="T5:T6"/>
    <mergeCell ref="B23:F23"/>
    <mergeCell ref="B25:F25"/>
    <mergeCell ref="A7:F7"/>
    <mergeCell ref="B9:F9"/>
    <mergeCell ref="B11:F11"/>
    <mergeCell ref="C12:C14"/>
    <mergeCell ref="E12:F12"/>
    <mergeCell ref="E13:F13"/>
    <mergeCell ref="E14:F14"/>
    <mergeCell ref="C15:C16"/>
    <mergeCell ref="E15:F15"/>
    <mergeCell ref="E16:F16"/>
    <mergeCell ref="C17:F17"/>
    <mergeCell ref="B19:F19"/>
    <mergeCell ref="B21:F21"/>
    <mergeCell ref="B27:F27"/>
    <mergeCell ref="B29:F29"/>
    <mergeCell ref="C30:F30"/>
    <mergeCell ref="D31:D32"/>
    <mergeCell ref="C45:F45"/>
    <mergeCell ref="C34:F34"/>
    <mergeCell ref="D36:D39"/>
    <mergeCell ref="C41:F41"/>
    <mergeCell ref="C43:F43"/>
  </mergeCells>
  <printOptions/>
  <pageMargins left="0.94" right="0.5905511811023623" top="0.984251968503937" bottom="0.984251968503937" header="0.5118110236220472" footer="0.5118110236220472"/>
  <pageSetup fitToHeight="1" fitToWidth="1" horizontalDpi="600" verticalDpi="600" orientation="landscape" paperSize="8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75" zoomScaleNormal="75" zoomScalePageLayoutView="0" workbookViewId="0" topLeftCell="A1">
      <pane xSplit="3" ySplit="7" topLeftCell="M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1" sqref="S1"/>
    </sheetView>
  </sheetViews>
  <sheetFormatPr defaultColWidth="10.59765625" defaultRowHeight="15"/>
  <cols>
    <col min="1" max="1" width="2.59765625" style="60" customWidth="1"/>
    <col min="2" max="2" width="13.59765625" style="60" customWidth="1"/>
    <col min="3" max="3" width="5.59765625" style="60" customWidth="1"/>
    <col min="4" max="19" width="11.59765625" style="60" customWidth="1"/>
    <col min="20" max="16384" width="10.59765625" style="60" customWidth="1"/>
  </cols>
  <sheetData>
    <row r="1" spans="1:19" s="29" customFormat="1" ht="19.5" customHeight="1">
      <c r="A1" s="1" t="s">
        <v>85</v>
      </c>
      <c r="S1" s="3" t="s">
        <v>86</v>
      </c>
    </row>
    <row r="2" spans="1:20" ht="19.5" customHeight="1">
      <c r="A2" s="284" t="s">
        <v>100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56"/>
    </row>
    <row r="3" spans="1:19" ht="19.5" customHeight="1">
      <c r="A3" s="319" t="s">
        <v>101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</row>
    <row r="4" ht="18" customHeight="1" thickBot="1"/>
    <row r="5" spans="1:19" ht="13.5" customHeight="1">
      <c r="A5" s="61"/>
      <c r="B5" s="61" t="s">
        <v>102</v>
      </c>
      <c r="C5" s="320" t="s">
        <v>87</v>
      </c>
      <c r="D5" s="315" t="s">
        <v>29</v>
      </c>
      <c r="E5" s="315" t="s">
        <v>55</v>
      </c>
      <c r="F5" s="315" t="s">
        <v>88</v>
      </c>
      <c r="G5" s="315" t="s">
        <v>103</v>
      </c>
      <c r="H5" s="315" t="s">
        <v>104</v>
      </c>
      <c r="I5" s="315" t="s">
        <v>105</v>
      </c>
      <c r="J5" s="315" t="s">
        <v>106</v>
      </c>
      <c r="K5" s="315" t="s">
        <v>107</v>
      </c>
      <c r="L5" s="315" t="s">
        <v>108</v>
      </c>
      <c r="M5" s="315" t="s">
        <v>109</v>
      </c>
      <c r="N5" s="315" t="s">
        <v>110</v>
      </c>
      <c r="O5" s="315" t="s">
        <v>111</v>
      </c>
      <c r="P5" s="315" t="s">
        <v>112</v>
      </c>
      <c r="Q5" s="315" t="s">
        <v>113</v>
      </c>
      <c r="R5" s="315" t="s">
        <v>114</v>
      </c>
      <c r="S5" s="325" t="s">
        <v>115</v>
      </c>
    </row>
    <row r="6" spans="1:19" ht="13.5" customHeight="1">
      <c r="A6" s="62"/>
      <c r="B6" s="63" t="s">
        <v>116</v>
      </c>
      <c r="C6" s="321"/>
      <c r="D6" s="323"/>
      <c r="E6" s="318"/>
      <c r="F6" s="318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26"/>
    </row>
    <row r="7" spans="1:19" ht="13.5" customHeight="1">
      <c r="A7" s="65" t="s">
        <v>117</v>
      </c>
      <c r="B7" s="65"/>
      <c r="C7" s="322"/>
      <c r="D7" s="324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27"/>
    </row>
    <row r="8" spans="1:19" ht="21" customHeight="1">
      <c r="A8" s="310" t="s">
        <v>89</v>
      </c>
      <c r="B8" s="310"/>
      <c r="C8" s="67" t="s">
        <v>118</v>
      </c>
      <c r="D8" s="68">
        <v>8104931</v>
      </c>
      <c r="E8" s="68">
        <v>7441416</v>
      </c>
      <c r="F8" s="234">
        <f>SUM(G8:R8)</f>
        <v>7927720</v>
      </c>
      <c r="G8" s="233">
        <v>613019</v>
      </c>
      <c r="H8" s="233">
        <v>602877</v>
      </c>
      <c r="I8" s="233">
        <v>610777</v>
      </c>
      <c r="J8" s="233">
        <v>629957</v>
      </c>
      <c r="K8" s="233">
        <v>625612</v>
      </c>
      <c r="L8" s="233">
        <v>670344</v>
      </c>
      <c r="M8" s="233">
        <v>696489</v>
      </c>
      <c r="N8" s="233">
        <v>633690</v>
      </c>
      <c r="O8" s="233">
        <v>704824</v>
      </c>
      <c r="P8" s="233">
        <v>756613</v>
      </c>
      <c r="Q8" s="233">
        <v>721402</v>
      </c>
      <c r="R8" s="233">
        <v>662116</v>
      </c>
      <c r="S8" s="237">
        <f>AVERAGE(G8:R8)</f>
        <v>660643.3333333334</v>
      </c>
    </row>
    <row r="9" spans="2:19" ht="21" customHeight="1">
      <c r="B9" s="66" t="s">
        <v>90</v>
      </c>
      <c r="C9" s="64"/>
      <c r="D9" s="68">
        <v>1949453</v>
      </c>
      <c r="E9" s="68">
        <v>1887095</v>
      </c>
      <c r="F9" s="234">
        <f aca="true" t="shared" si="0" ref="F9:F22">SUM(G9:R9)</f>
        <v>2083435</v>
      </c>
      <c r="G9" s="233">
        <v>168629</v>
      </c>
      <c r="H9" s="233">
        <v>175403</v>
      </c>
      <c r="I9" s="233">
        <v>164671</v>
      </c>
      <c r="J9" s="233">
        <v>194312</v>
      </c>
      <c r="K9" s="233">
        <v>172097</v>
      </c>
      <c r="L9" s="233">
        <v>197869</v>
      </c>
      <c r="M9" s="233">
        <v>192620</v>
      </c>
      <c r="N9" s="233">
        <v>171157</v>
      </c>
      <c r="O9" s="233">
        <v>157409</v>
      </c>
      <c r="P9" s="233">
        <v>195310</v>
      </c>
      <c r="Q9" s="233">
        <v>152444</v>
      </c>
      <c r="R9" s="233">
        <v>141514</v>
      </c>
      <c r="S9" s="237">
        <f>AVERAGE(G9:R9)</f>
        <v>173619.58333333334</v>
      </c>
    </row>
    <row r="10" spans="2:19" ht="21" customHeight="1">
      <c r="B10" s="66" t="s">
        <v>91</v>
      </c>
      <c r="C10" s="64"/>
      <c r="D10" s="68">
        <v>6148027</v>
      </c>
      <c r="E10" s="68">
        <v>5554321</v>
      </c>
      <c r="F10" s="234">
        <f t="shared" si="0"/>
        <v>5844285</v>
      </c>
      <c r="G10" s="233">
        <v>444390</v>
      </c>
      <c r="H10" s="233">
        <v>427474</v>
      </c>
      <c r="I10" s="233">
        <v>446106</v>
      </c>
      <c r="J10" s="233">
        <v>435645</v>
      </c>
      <c r="K10" s="233">
        <v>453515</v>
      </c>
      <c r="L10" s="233">
        <v>472475</v>
      </c>
      <c r="M10" s="233">
        <v>503869</v>
      </c>
      <c r="N10" s="233">
        <v>462533</v>
      </c>
      <c r="O10" s="233">
        <v>547415</v>
      </c>
      <c r="P10" s="233">
        <v>561303</v>
      </c>
      <c r="Q10" s="233">
        <v>568958</v>
      </c>
      <c r="R10" s="233">
        <v>520602</v>
      </c>
      <c r="S10" s="237">
        <f>AVERAGE(G10:R10)</f>
        <v>487023.75</v>
      </c>
    </row>
    <row r="11" spans="1:19" ht="21" customHeight="1">
      <c r="A11" s="69"/>
      <c r="B11" s="69"/>
      <c r="C11" s="64"/>
      <c r="D11" s="63"/>
      <c r="E11" s="63"/>
      <c r="F11" s="238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</row>
    <row r="12" spans="1:19" ht="21" customHeight="1">
      <c r="A12" s="310" t="s">
        <v>119</v>
      </c>
      <c r="B12" s="310"/>
      <c r="C12" s="57" t="s">
        <v>120</v>
      </c>
      <c r="D12" s="68">
        <v>333958</v>
      </c>
      <c r="E12" s="68">
        <v>324050</v>
      </c>
      <c r="F12" s="234">
        <f t="shared" si="0"/>
        <v>348300</v>
      </c>
      <c r="G12" s="233">
        <v>26678</v>
      </c>
      <c r="H12" s="233">
        <v>25604</v>
      </c>
      <c r="I12" s="233">
        <v>26847</v>
      </c>
      <c r="J12" s="233">
        <v>30371</v>
      </c>
      <c r="K12" s="233">
        <v>30091</v>
      </c>
      <c r="L12" s="233">
        <v>31376</v>
      </c>
      <c r="M12" s="233">
        <v>31391</v>
      </c>
      <c r="N12" s="233">
        <v>30109</v>
      </c>
      <c r="O12" s="233">
        <v>29446</v>
      </c>
      <c r="P12" s="233">
        <v>28949</v>
      </c>
      <c r="Q12" s="233">
        <v>28663</v>
      </c>
      <c r="R12" s="233">
        <v>28775</v>
      </c>
      <c r="S12" s="237">
        <f>AVERAGE(G12:R12)</f>
        <v>29025</v>
      </c>
    </row>
    <row r="13" spans="1:19" ht="21" customHeight="1">
      <c r="A13" s="69"/>
      <c r="B13" s="69"/>
      <c r="C13" s="64"/>
      <c r="D13" s="63"/>
      <c r="E13" s="63"/>
      <c r="F13" s="238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</row>
    <row r="14" spans="1:19" ht="21" customHeight="1">
      <c r="A14" s="314" t="s">
        <v>92</v>
      </c>
      <c r="B14" s="314"/>
      <c r="C14" s="64" t="s">
        <v>121</v>
      </c>
      <c r="D14" s="68">
        <v>664095</v>
      </c>
      <c r="E14" s="68">
        <v>338211</v>
      </c>
      <c r="F14" s="234">
        <f t="shared" si="0"/>
        <v>365277</v>
      </c>
      <c r="G14" s="233">
        <v>22046</v>
      </c>
      <c r="H14" s="233">
        <v>32500</v>
      </c>
      <c r="I14" s="233">
        <v>30231</v>
      </c>
      <c r="J14" s="233">
        <v>46323</v>
      </c>
      <c r="K14" s="233">
        <v>27341</v>
      </c>
      <c r="L14" s="233">
        <v>26933</v>
      </c>
      <c r="M14" s="233">
        <v>30735</v>
      </c>
      <c r="N14" s="233">
        <v>33193</v>
      </c>
      <c r="O14" s="233">
        <v>33622</v>
      </c>
      <c r="P14" s="233">
        <v>35810</v>
      </c>
      <c r="Q14" s="233">
        <v>24353</v>
      </c>
      <c r="R14" s="233">
        <v>22190</v>
      </c>
      <c r="S14" s="237">
        <f>AVERAGE(G14:R14)</f>
        <v>30439.75</v>
      </c>
    </row>
    <row r="15" spans="1:19" ht="21" customHeight="1">
      <c r="A15" s="69"/>
      <c r="B15" s="69"/>
      <c r="C15" s="64"/>
      <c r="D15" s="63"/>
      <c r="E15" s="63"/>
      <c r="F15" s="238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</row>
    <row r="16" spans="1:19" ht="21" customHeight="1">
      <c r="A16" s="310" t="s">
        <v>122</v>
      </c>
      <c r="B16" s="310"/>
      <c r="C16" s="64" t="s">
        <v>123</v>
      </c>
      <c r="D16" s="68">
        <v>711985</v>
      </c>
      <c r="E16" s="68">
        <v>863681</v>
      </c>
      <c r="F16" s="234">
        <f t="shared" si="0"/>
        <v>823381</v>
      </c>
      <c r="G16" s="233">
        <v>55822</v>
      </c>
      <c r="H16" s="233">
        <v>50996</v>
      </c>
      <c r="I16" s="233">
        <v>68823</v>
      </c>
      <c r="J16" s="233">
        <v>80924</v>
      </c>
      <c r="K16" s="233">
        <v>71527</v>
      </c>
      <c r="L16" s="233">
        <v>64230</v>
      </c>
      <c r="M16" s="233">
        <v>64332</v>
      </c>
      <c r="N16" s="233">
        <v>65319</v>
      </c>
      <c r="O16" s="233">
        <v>65451</v>
      </c>
      <c r="P16" s="233">
        <v>63841</v>
      </c>
      <c r="Q16" s="233">
        <v>74017</v>
      </c>
      <c r="R16" s="233">
        <v>98099</v>
      </c>
      <c r="S16" s="237">
        <f>AVERAGE(G16:R16)</f>
        <v>68615.08333333333</v>
      </c>
    </row>
    <row r="17" spans="1:19" ht="21" customHeight="1">
      <c r="A17" s="69"/>
      <c r="B17" s="69"/>
      <c r="C17" s="64"/>
      <c r="D17" s="63"/>
      <c r="E17" s="63"/>
      <c r="F17" s="238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9"/>
    </row>
    <row r="18" spans="1:19" ht="21" customHeight="1">
      <c r="A18" s="310" t="s">
        <v>124</v>
      </c>
      <c r="B18" s="310"/>
      <c r="C18" s="64" t="s">
        <v>123</v>
      </c>
      <c r="D18" s="68">
        <v>342319</v>
      </c>
      <c r="E18" s="68">
        <v>322078</v>
      </c>
      <c r="F18" s="234">
        <f t="shared" si="0"/>
        <v>292728</v>
      </c>
      <c r="G18" s="233">
        <v>25653</v>
      </c>
      <c r="H18" s="233">
        <v>24636</v>
      </c>
      <c r="I18" s="233">
        <v>24214</v>
      </c>
      <c r="J18" s="233">
        <v>24097</v>
      </c>
      <c r="K18" s="233">
        <v>23897</v>
      </c>
      <c r="L18" s="233">
        <v>26741</v>
      </c>
      <c r="M18" s="233">
        <v>24260</v>
      </c>
      <c r="N18" s="233">
        <v>23597</v>
      </c>
      <c r="O18" s="233">
        <v>22768</v>
      </c>
      <c r="P18" s="233">
        <v>25071</v>
      </c>
      <c r="Q18" s="233">
        <v>23569</v>
      </c>
      <c r="R18" s="233">
        <v>24225</v>
      </c>
      <c r="S18" s="237">
        <f>AVERAGE(G18:R18)</f>
        <v>24394</v>
      </c>
    </row>
    <row r="19" spans="1:19" ht="21" customHeight="1">
      <c r="A19" s="69"/>
      <c r="B19" s="69"/>
      <c r="C19" s="64"/>
      <c r="D19" s="63"/>
      <c r="E19" s="63"/>
      <c r="F19" s="238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</row>
    <row r="20" spans="1:19" ht="21" customHeight="1">
      <c r="A20" s="310" t="s">
        <v>125</v>
      </c>
      <c r="B20" s="310"/>
      <c r="C20" s="64" t="s">
        <v>123</v>
      </c>
      <c r="D20" s="68">
        <v>555991</v>
      </c>
      <c r="E20" s="68">
        <v>526700</v>
      </c>
      <c r="F20" s="234">
        <f t="shared" si="0"/>
        <v>521300</v>
      </c>
      <c r="G20" s="233">
        <v>49400</v>
      </c>
      <c r="H20" s="233">
        <v>44500</v>
      </c>
      <c r="I20" s="233">
        <v>45200</v>
      </c>
      <c r="J20" s="233">
        <v>38400</v>
      </c>
      <c r="K20" s="233">
        <v>44900</v>
      </c>
      <c r="L20" s="233">
        <v>42700</v>
      </c>
      <c r="M20" s="233">
        <v>43300</v>
      </c>
      <c r="N20" s="233">
        <v>43400</v>
      </c>
      <c r="O20" s="233">
        <v>41400</v>
      </c>
      <c r="P20" s="233">
        <v>42500</v>
      </c>
      <c r="Q20" s="233">
        <v>42200</v>
      </c>
      <c r="R20" s="233">
        <v>43400</v>
      </c>
      <c r="S20" s="237">
        <f>AVERAGE(G20:R20)</f>
        <v>43441.666666666664</v>
      </c>
    </row>
    <row r="21" spans="1:19" ht="21" customHeight="1">
      <c r="A21" s="69"/>
      <c r="B21" s="69"/>
      <c r="C21" s="64"/>
      <c r="D21" s="63"/>
      <c r="E21" s="63"/>
      <c r="F21" s="238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</row>
    <row r="22" spans="1:19" ht="21" customHeight="1">
      <c r="A22" s="310" t="s">
        <v>93</v>
      </c>
      <c r="B22" s="310"/>
      <c r="C22" s="64" t="s">
        <v>94</v>
      </c>
      <c r="D22" s="68">
        <v>2813196</v>
      </c>
      <c r="E22" s="68">
        <v>2575365</v>
      </c>
      <c r="F22" s="234">
        <f t="shared" si="0"/>
        <v>2872576</v>
      </c>
      <c r="G22" s="233">
        <v>202351</v>
      </c>
      <c r="H22" s="233">
        <v>222961</v>
      </c>
      <c r="I22" s="233">
        <v>243748</v>
      </c>
      <c r="J22" s="233">
        <v>243568</v>
      </c>
      <c r="K22" s="233">
        <v>222420</v>
      </c>
      <c r="L22" s="233">
        <v>244144</v>
      </c>
      <c r="M22" s="233">
        <v>249836</v>
      </c>
      <c r="N22" s="233">
        <v>265296</v>
      </c>
      <c r="O22" s="233">
        <v>258382</v>
      </c>
      <c r="P22" s="233">
        <v>247470</v>
      </c>
      <c r="Q22" s="233">
        <v>225844</v>
      </c>
      <c r="R22" s="233">
        <v>246556</v>
      </c>
      <c r="S22" s="237">
        <f>AVERAGE(G22:R22)</f>
        <v>239381.33333333334</v>
      </c>
    </row>
    <row r="23" spans="2:19" ht="21" customHeight="1">
      <c r="B23" s="66" t="s">
        <v>126</v>
      </c>
      <c r="C23" s="64"/>
      <c r="D23" s="68">
        <v>1938178</v>
      </c>
      <c r="E23" s="68" t="s">
        <v>127</v>
      </c>
      <c r="F23" s="233" t="s">
        <v>372</v>
      </c>
      <c r="G23" s="233" t="s">
        <v>372</v>
      </c>
      <c r="H23" s="233" t="s">
        <v>372</v>
      </c>
      <c r="I23" s="233" t="s">
        <v>372</v>
      </c>
      <c r="J23" s="233" t="s">
        <v>372</v>
      </c>
      <c r="K23" s="233" t="s">
        <v>372</v>
      </c>
      <c r="L23" s="233" t="s">
        <v>372</v>
      </c>
      <c r="M23" s="233" t="s">
        <v>372</v>
      </c>
      <c r="N23" s="233" t="s">
        <v>372</v>
      </c>
      <c r="O23" s="233" t="s">
        <v>372</v>
      </c>
      <c r="P23" s="233" t="s">
        <v>372</v>
      </c>
      <c r="Q23" s="233" t="s">
        <v>372</v>
      </c>
      <c r="R23" s="233" t="s">
        <v>372</v>
      </c>
      <c r="S23" s="233" t="s">
        <v>372</v>
      </c>
    </row>
    <row r="24" spans="2:19" ht="21" customHeight="1">
      <c r="B24" s="66" t="s">
        <v>128</v>
      </c>
      <c r="C24" s="64"/>
      <c r="D24" s="68">
        <v>875018</v>
      </c>
      <c r="E24" s="68" t="s">
        <v>127</v>
      </c>
      <c r="F24" s="233" t="s">
        <v>372</v>
      </c>
      <c r="G24" s="233" t="s">
        <v>372</v>
      </c>
      <c r="H24" s="233" t="s">
        <v>372</v>
      </c>
      <c r="I24" s="233" t="s">
        <v>372</v>
      </c>
      <c r="J24" s="233" t="s">
        <v>372</v>
      </c>
      <c r="K24" s="233" t="s">
        <v>372</v>
      </c>
      <c r="L24" s="233" t="s">
        <v>372</v>
      </c>
      <c r="M24" s="233" t="s">
        <v>372</v>
      </c>
      <c r="N24" s="233" t="s">
        <v>372</v>
      </c>
      <c r="O24" s="233" t="s">
        <v>372</v>
      </c>
      <c r="P24" s="233" t="s">
        <v>372</v>
      </c>
      <c r="Q24" s="233" t="s">
        <v>372</v>
      </c>
      <c r="R24" s="233" t="s">
        <v>372</v>
      </c>
      <c r="S24" s="233" t="s">
        <v>372</v>
      </c>
    </row>
    <row r="25" spans="1:19" ht="21" customHeight="1">
      <c r="A25" s="69"/>
      <c r="B25" s="66"/>
      <c r="C25" s="64"/>
      <c r="D25" s="68"/>
      <c r="E25" s="68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</row>
    <row r="26" spans="1:19" ht="21" customHeight="1">
      <c r="A26" s="310" t="s">
        <v>129</v>
      </c>
      <c r="B26" s="310"/>
      <c r="C26" s="64" t="s">
        <v>123</v>
      </c>
      <c r="D26" s="68">
        <v>6521494</v>
      </c>
      <c r="E26" s="68">
        <v>6164736</v>
      </c>
      <c r="F26" s="234">
        <f>SUM(G26:R26)</f>
        <v>5407649</v>
      </c>
      <c r="G26" s="233">
        <v>482295</v>
      </c>
      <c r="H26" s="233">
        <v>481349</v>
      </c>
      <c r="I26" s="233">
        <v>460136</v>
      </c>
      <c r="J26" s="233">
        <v>452589</v>
      </c>
      <c r="K26" s="233">
        <v>425470</v>
      </c>
      <c r="L26" s="233">
        <v>463983</v>
      </c>
      <c r="M26" s="233">
        <v>461798</v>
      </c>
      <c r="N26" s="233">
        <v>416075</v>
      </c>
      <c r="O26" s="233">
        <v>441737</v>
      </c>
      <c r="P26" s="233">
        <v>472428</v>
      </c>
      <c r="Q26" s="233">
        <v>425006</v>
      </c>
      <c r="R26" s="233">
        <v>424783</v>
      </c>
      <c r="S26" s="237">
        <f>AVERAGE(G26:R26)</f>
        <v>450637.4166666667</v>
      </c>
    </row>
    <row r="27" spans="1:19" ht="21" customHeight="1">
      <c r="A27" s="69"/>
      <c r="B27" s="69"/>
      <c r="C27" s="64"/>
      <c r="D27" s="63"/>
      <c r="E27" s="63"/>
      <c r="F27" s="238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</row>
    <row r="28" spans="1:19" ht="21" customHeight="1">
      <c r="A28" s="310" t="s">
        <v>130</v>
      </c>
      <c r="B28" s="310"/>
      <c r="C28" s="64" t="s">
        <v>131</v>
      </c>
      <c r="D28" s="68">
        <v>4341</v>
      </c>
      <c r="E28" s="68">
        <v>4759</v>
      </c>
      <c r="F28" s="234">
        <f>SUM(G28:R28)</f>
        <v>4778</v>
      </c>
      <c r="G28" s="233">
        <v>376</v>
      </c>
      <c r="H28" s="233">
        <v>400</v>
      </c>
      <c r="I28" s="233">
        <v>443</v>
      </c>
      <c r="J28" s="233">
        <v>357</v>
      </c>
      <c r="K28" s="233">
        <v>368</v>
      </c>
      <c r="L28" s="233">
        <v>433</v>
      </c>
      <c r="M28" s="233">
        <v>366</v>
      </c>
      <c r="N28" s="233">
        <v>395</v>
      </c>
      <c r="O28" s="233">
        <v>440</v>
      </c>
      <c r="P28" s="233">
        <v>360</v>
      </c>
      <c r="Q28" s="233">
        <v>374</v>
      </c>
      <c r="R28" s="233">
        <v>466</v>
      </c>
      <c r="S28" s="237">
        <f>AVERAGE(G28:R28)</f>
        <v>398.1666666666667</v>
      </c>
    </row>
    <row r="29" spans="2:19" ht="21" customHeight="1">
      <c r="B29" s="66" t="s">
        <v>95</v>
      </c>
      <c r="C29" s="64"/>
      <c r="D29" s="68">
        <v>1893</v>
      </c>
      <c r="E29" s="68">
        <v>2375</v>
      </c>
      <c r="F29" s="234">
        <f>SUM(G29:R29)</f>
        <v>2192</v>
      </c>
      <c r="G29" s="233">
        <v>182</v>
      </c>
      <c r="H29" s="233">
        <v>185</v>
      </c>
      <c r="I29" s="233">
        <v>198</v>
      </c>
      <c r="J29" s="233">
        <v>158</v>
      </c>
      <c r="K29" s="233">
        <v>151</v>
      </c>
      <c r="L29" s="233">
        <v>179</v>
      </c>
      <c r="M29" s="233">
        <v>168</v>
      </c>
      <c r="N29" s="233">
        <v>200</v>
      </c>
      <c r="O29" s="233">
        <v>210</v>
      </c>
      <c r="P29" s="233">
        <v>159</v>
      </c>
      <c r="Q29" s="233">
        <v>177</v>
      </c>
      <c r="R29" s="233">
        <v>225</v>
      </c>
      <c r="S29" s="237">
        <f>AVERAGE(G29:R29)</f>
        <v>182.66666666666666</v>
      </c>
    </row>
    <row r="30" spans="2:19" ht="21" customHeight="1">
      <c r="B30" s="66" t="s">
        <v>96</v>
      </c>
      <c r="C30" s="64"/>
      <c r="D30" s="68">
        <v>2448</v>
      </c>
      <c r="E30" s="68">
        <v>2384</v>
      </c>
      <c r="F30" s="234">
        <f>SUM(G30:R30)</f>
        <v>2586</v>
      </c>
      <c r="G30" s="233">
        <v>194</v>
      </c>
      <c r="H30" s="233">
        <v>215</v>
      </c>
      <c r="I30" s="233">
        <v>245</v>
      </c>
      <c r="J30" s="233">
        <v>199</v>
      </c>
      <c r="K30" s="233">
        <v>217</v>
      </c>
      <c r="L30" s="233">
        <v>254</v>
      </c>
      <c r="M30" s="233">
        <v>198</v>
      </c>
      <c r="N30" s="233">
        <v>195</v>
      </c>
      <c r="O30" s="233">
        <v>230</v>
      </c>
      <c r="P30" s="233">
        <v>201</v>
      </c>
      <c r="Q30" s="233">
        <v>197</v>
      </c>
      <c r="R30" s="233">
        <v>241</v>
      </c>
      <c r="S30" s="237">
        <f>AVERAGE(G30:R30)</f>
        <v>215.5</v>
      </c>
    </row>
    <row r="31" spans="1:19" ht="21" customHeight="1">
      <c r="A31" s="69"/>
      <c r="B31" s="69"/>
      <c r="C31" s="64"/>
      <c r="D31" s="63"/>
      <c r="E31" s="63"/>
      <c r="F31" s="238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</row>
    <row r="32" spans="1:19" ht="21" customHeight="1">
      <c r="A32" s="310" t="s">
        <v>132</v>
      </c>
      <c r="B32" s="310"/>
      <c r="C32" s="64" t="s">
        <v>131</v>
      </c>
      <c r="D32" s="68">
        <v>8437</v>
      </c>
      <c r="E32" s="68">
        <v>8183</v>
      </c>
      <c r="F32" s="234">
        <f>SUM(G32:R32)</f>
        <v>10879</v>
      </c>
      <c r="G32" s="233">
        <v>621</v>
      </c>
      <c r="H32" s="233">
        <v>718</v>
      </c>
      <c r="I32" s="233">
        <v>892</v>
      </c>
      <c r="J32" s="233">
        <v>820</v>
      </c>
      <c r="K32" s="233">
        <v>856</v>
      </c>
      <c r="L32" s="233">
        <v>981</v>
      </c>
      <c r="M32" s="233">
        <v>998</v>
      </c>
      <c r="N32" s="233">
        <v>986</v>
      </c>
      <c r="O32" s="233">
        <v>951</v>
      </c>
      <c r="P32" s="233">
        <v>1056</v>
      </c>
      <c r="Q32" s="233">
        <v>1008</v>
      </c>
      <c r="R32" s="233">
        <v>992</v>
      </c>
      <c r="S32" s="237">
        <f>AVERAGE(G32:R32)</f>
        <v>906.5833333333334</v>
      </c>
    </row>
    <row r="33" spans="2:19" ht="21" customHeight="1">
      <c r="B33" s="66" t="s">
        <v>133</v>
      </c>
      <c r="C33" s="64"/>
      <c r="D33" s="68">
        <v>6687</v>
      </c>
      <c r="E33" s="68">
        <v>6672</v>
      </c>
      <c r="F33" s="234">
        <f>SUM(G33:R33)</f>
        <v>8779</v>
      </c>
      <c r="G33" s="233">
        <v>465</v>
      </c>
      <c r="H33" s="233">
        <v>576</v>
      </c>
      <c r="I33" s="233">
        <v>734</v>
      </c>
      <c r="J33" s="233">
        <v>697</v>
      </c>
      <c r="K33" s="233">
        <v>731</v>
      </c>
      <c r="L33" s="233">
        <v>806</v>
      </c>
      <c r="M33" s="233">
        <v>804</v>
      </c>
      <c r="N33" s="233">
        <v>804</v>
      </c>
      <c r="O33" s="233">
        <v>750</v>
      </c>
      <c r="P33" s="233">
        <v>830</v>
      </c>
      <c r="Q33" s="233">
        <v>802</v>
      </c>
      <c r="R33" s="233">
        <v>780</v>
      </c>
      <c r="S33" s="237">
        <f>AVERAGE(G33:R33)</f>
        <v>731.5833333333334</v>
      </c>
    </row>
    <row r="34" spans="2:19" ht="21" customHeight="1">
      <c r="B34" s="58" t="s">
        <v>97</v>
      </c>
      <c r="C34" s="64"/>
      <c r="D34" s="68">
        <v>1750</v>
      </c>
      <c r="E34" s="68">
        <v>1511</v>
      </c>
      <c r="F34" s="234">
        <f>SUM(G34:R34)</f>
        <v>2100</v>
      </c>
      <c r="G34" s="233">
        <v>156</v>
      </c>
      <c r="H34" s="233">
        <v>142</v>
      </c>
      <c r="I34" s="233">
        <v>158</v>
      </c>
      <c r="J34" s="233">
        <v>123</v>
      </c>
      <c r="K34" s="233">
        <v>125</v>
      </c>
      <c r="L34" s="233">
        <v>175</v>
      </c>
      <c r="M34" s="233">
        <v>194</v>
      </c>
      <c r="N34" s="233">
        <v>182</v>
      </c>
      <c r="O34" s="233">
        <v>201</v>
      </c>
      <c r="P34" s="233">
        <v>226</v>
      </c>
      <c r="Q34" s="233">
        <v>206</v>
      </c>
      <c r="R34" s="233">
        <v>212</v>
      </c>
      <c r="S34" s="237">
        <f>AVERAGE(G34:R34)</f>
        <v>175</v>
      </c>
    </row>
    <row r="35" spans="1:19" ht="21" customHeight="1">
      <c r="A35" s="69"/>
      <c r="B35" s="69"/>
      <c r="C35" s="64"/>
      <c r="D35" s="63"/>
      <c r="E35" s="63"/>
      <c r="F35" s="238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</row>
    <row r="36" spans="1:19" ht="21" customHeight="1">
      <c r="A36" s="310" t="s">
        <v>134</v>
      </c>
      <c r="B36" s="310"/>
      <c r="C36" s="64" t="s">
        <v>135</v>
      </c>
      <c r="D36" s="68">
        <v>21198211</v>
      </c>
      <c r="E36" s="68">
        <v>20964603</v>
      </c>
      <c r="F36" s="234">
        <f>SUM(G36:R36)</f>
        <v>19754464</v>
      </c>
      <c r="G36" s="233">
        <v>1471766</v>
      </c>
      <c r="H36" s="233">
        <v>1587610</v>
      </c>
      <c r="I36" s="233">
        <v>1817484</v>
      </c>
      <c r="J36" s="233">
        <v>1572797</v>
      </c>
      <c r="K36" s="233">
        <v>1434555</v>
      </c>
      <c r="L36" s="233">
        <v>1740957</v>
      </c>
      <c r="M36" s="233">
        <v>1744838</v>
      </c>
      <c r="N36" s="233">
        <v>1691641</v>
      </c>
      <c r="O36" s="233">
        <v>1741332</v>
      </c>
      <c r="P36" s="233">
        <v>1651917</v>
      </c>
      <c r="Q36" s="233">
        <v>1681991</v>
      </c>
      <c r="R36" s="233">
        <v>1617576</v>
      </c>
      <c r="S36" s="237">
        <f>AVERAGE(G36:R36)</f>
        <v>1646205.3333333333</v>
      </c>
    </row>
    <row r="37" spans="1:19" ht="21" customHeight="1">
      <c r="A37" s="69"/>
      <c r="B37" s="69"/>
      <c r="C37" s="64"/>
      <c r="D37" s="63"/>
      <c r="E37" s="63"/>
      <c r="F37" s="238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</row>
    <row r="38" spans="1:19" ht="21" customHeight="1">
      <c r="A38" s="310" t="s">
        <v>136</v>
      </c>
      <c r="B38" s="310"/>
      <c r="C38" s="64" t="s">
        <v>137</v>
      </c>
      <c r="D38" s="68">
        <v>27109</v>
      </c>
      <c r="E38" s="68">
        <v>28567</v>
      </c>
      <c r="F38" s="234">
        <f>SUM(G38:R38)</f>
        <v>32276</v>
      </c>
      <c r="G38" s="233">
        <v>2107</v>
      </c>
      <c r="H38" s="233">
        <v>2531</v>
      </c>
      <c r="I38" s="233">
        <v>2542</v>
      </c>
      <c r="J38" s="233">
        <v>2839</v>
      </c>
      <c r="K38" s="233">
        <v>2515</v>
      </c>
      <c r="L38" s="233">
        <v>2936</v>
      </c>
      <c r="M38" s="233">
        <v>2813</v>
      </c>
      <c r="N38" s="233">
        <v>2551</v>
      </c>
      <c r="O38" s="233">
        <v>2795</v>
      </c>
      <c r="P38" s="233">
        <v>2932</v>
      </c>
      <c r="Q38" s="233">
        <v>2831</v>
      </c>
      <c r="R38" s="233">
        <v>2884</v>
      </c>
      <c r="S38" s="237">
        <f>AVERAGE(G38:R38)</f>
        <v>2689.6666666666665</v>
      </c>
    </row>
    <row r="39" spans="1:19" ht="21" customHeight="1">
      <c r="A39" s="69"/>
      <c r="B39" s="69"/>
      <c r="C39" s="64"/>
      <c r="D39" s="63"/>
      <c r="E39" s="63"/>
      <c r="F39" s="238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</row>
    <row r="40" spans="1:19" ht="21" customHeight="1">
      <c r="A40" s="311" t="s">
        <v>98</v>
      </c>
      <c r="B40" s="312"/>
      <c r="C40" s="64" t="s">
        <v>137</v>
      </c>
      <c r="D40" s="68">
        <v>41535</v>
      </c>
      <c r="E40" s="68">
        <v>45455</v>
      </c>
      <c r="F40" s="234">
        <f>SUM(G40:R40)</f>
        <v>47516</v>
      </c>
      <c r="G40" s="233">
        <v>3694</v>
      </c>
      <c r="H40" s="233">
        <v>3928</v>
      </c>
      <c r="I40" s="233">
        <v>3990</v>
      </c>
      <c r="J40" s="233">
        <v>4041</v>
      </c>
      <c r="K40" s="233">
        <v>3950</v>
      </c>
      <c r="L40" s="233">
        <v>4463</v>
      </c>
      <c r="M40" s="233">
        <v>4053</v>
      </c>
      <c r="N40" s="233">
        <v>3537</v>
      </c>
      <c r="O40" s="233">
        <v>4332</v>
      </c>
      <c r="P40" s="233">
        <v>4070</v>
      </c>
      <c r="Q40" s="233">
        <v>3686</v>
      </c>
      <c r="R40" s="233">
        <v>3772</v>
      </c>
      <c r="S40" s="237">
        <f>AVERAGE(G40:R40)</f>
        <v>3959.6666666666665</v>
      </c>
    </row>
    <row r="41" spans="1:19" ht="21" customHeight="1">
      <c r="A41" s="69"/>
      <c r="B41" s="69"/>
      <c r="C41" s="64"/>
      <c r="D41" s="63"/>
      <c r="E41" s="63"/>
      <c r="F41" s="238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</row>
    <row r="42" spans="1:19" ht="21" customHeight="1">
      <c r="A42" s="313" t="s">
        <v>99</v>
      </c>
      <c r="B42" s="313"/>
      <c r="C42" s="70" t="s">
        <v>137</v>
      </c>
      <c r="D42" s="68">
        <v>82886</v>
      </c>
      <c r="E42" s="68">
        <v>100575</v>
      </c>
      <c r="F42" s="234">
        <f>SUM(G42:R42)</f>
        <v>100006</v>
      </c>
      <c r="G42" s="233">
        <v>8054</v>
      </c>
      <c r="H42" s="233">
        <v>8888</v>
      </c>
      <c r="I42" s="233">
        <v>9922</v>
      </c>
      <c r="J42" s="233">
        <v>10520</v>
      </c>
      <c r="K42" s="233">
        <v>7451</v>
      </c>
      <c r="L42" s="233">
        <v>7358</v>
      </c>
      <c r="M42" s="233">
        <v>8118</v>
      </c>
      <c r="N42" s="233">
        <v>7412</v>
      </c>
      <c r="O42" s="233">
        <v>8726</v>
      </c>
      <c r="P42" s="233">
        <v>8830</v>
      </c>
      <c r="Q42" s="233">
        <v>7470</v>
      </c>
      <c r="R42" s="233">
        <v>7257</v>
      </c>
      <c r="S42" s="237">
        <f>AVERAGE(G42:R42)</f>
        <v>8333.833333333334</v>
      </c>
    </row>
    <row r="43" spans="1:19" ht="15" customHeight="1">
      <c r="A43" s="69" t="s">
        <v>21</v>
      </c>
      <c r="B43" s="69"/>
      <c r="C43" s="69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5" spans="4:19" ht="21" customHeight="1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3"/>
    </row>
    <row r="46" spans="4:19" ht="21" customHeight="1">
      <c r="D46" s="72"/>
      <c r="E46" s="73"/>
      <c r="F46" s="73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3"/>
    </row>
    <row r="47" spans="4:19" ht="21" customHeight="1">
      <c r="D47" s="72"/>
      <c r="E47" s="73"/>
      <c r="F47" s="73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3"/>
    </row>
    <row r="48" spans="4:19" ht="21" customHeight="1">
      <c r="D48" s="72"/>
      <c r="E48" s="73"/>
      <c r="F48" s="73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3"/>
    </row>
  </sheetData>
  <sheetProtection/>
  <mergeCells count="33">
    <mergeCell ref="P5:P7"/>
    <mergeCell ref="Q5:Q7"/>
    <mergeCell ref="M5:M7"/>
    <mergeCell ref="N5:N7"/>
    <mergeCell ref="O5:O7"/>
    <mergeCell ref="L5:L7"/>
    <mergeCell ref="A2:S2"/>
    <mergeCell ref="A3:S3"/>
    <mergeCell ref="C5:C7"/>
    <mergeCell ref="D5:D7"/>
    <mergeCell ref="E5:E7"/>
    <mergeCell ref="G5:G7"/>
    <mergeCell ref="H5:H7"/>
    <mergeCell ref="R5:R7"/>
    <mergeCell ref="K5:K7"/>
    <mergeCell ref="S5:S7"/>
    <mergeCell ref="A22:B22"/>
    <mergeCell ref="A38:B38"/>
    <mergeCell ref="J5:J7"/>
    <mergeCell ref="F5:F7"/>
    <mergeCell ref="I5:I7"/>
    <mergeCell ref="A16:B16"/>
    <mergeCell ref="A8:B8"/>
    <mergeCell ref="A12:B12"/>
    <mergeCell ref="A40:B40"/>
    <mergeCell ref="A42:B42"/>
    <mergeCell ref="A26:B26"/>
    <mergeCell ref="A28:B28"/>
    <mergeCell ref="A32:B32"/>
    <mergeCell ref="A36:B36"/>
    <mergeCell ref="A14:B14"/>
    <mergeCell ref="A18:B18"/>
    <mergeCell ref="A20:B20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="75" zoomScaleNormal="75" zoomScaleSheetLayoutView="75" zoomScalePageLayoutView="0" workbookViewId="0" topLeftCell="K1">
      <selection activeCell="U1" sqref="U1"/>
    </sheetView>
  </sheetViews>
  <sheetFormatPr defaultColWidth="10.59765625" defaultRowHeight="15"/>
  <cols>
    <col min="1" max="1" width="22.59765625" style="89" customWidth="1"/>
    <col min="2" max="3" width="11.59765625" style="89" customWidth="1"/>
    <col min="4" max="4" width="10.59765625" style="89" customWidth="1"/>
    <col min="5" max="5" width="10.59765625" style="91" customWidth="1"/>
    <col min="6" max="7" width="11.59765625" style="89" customWidth="1"/>
    <col min="8" max="8" width="10.59765625" style="89" customWidth="1"/>
    <col min="9" max="9" width="10.59765625" style="91" customWidth="1"/>
    <col min="10" max="10" width="15.5" style="89" customWidth="1"/>
    <col min="11" max="11" width="14.19921875" style="89" customWidth="1"/>
    <col min="12" max="12" width="10.59765625" style="89" customWidth="1"/>
    <col min="13" max="13" width="11.5" style="91" customWidth="1"/>
    <col min="14" max="14" width="14.69921875" style="89" customWidth="1"/>
    <col min="15" max="15" width="14.5" style="89" customWidth="1"/>
    <col min="16" max="16" width="10.59765625" style="89" customWidth="1"/>
    <col min="17" max="17" width="10.59765625" style="91" customWidth="1"/>
    <col min="18" max="19" width="14.59765625" style="89" customWidth="1"/>
    <col min="20" max="20" width="10.59765625" style="89" customWidth="1"/>
    <col min="21" max="21" width="10.69921875" style="91" customWidth="1"/>
    <col min="22" max="22" width="20.5" style="77" customWidth="1"/>
    <col min="23" max="16384" width="10.59765625" style="89" customWidth="1"/>
  </cols>
  <sheetData>
    <row r="1" spans="1:22" s="87" customFormat="1" ht="19.5" customHeight="1">
      <c r="A1" s="74" t="s">
        <v>138</v>
      </c>
      <c r="E1" s="88"/>
      <c r="I1" s="88"/>
      <c r="M1" s="88"/>
      <c r="Q1" s="88"/>
      <c r="U1" s="75" t="s">
        <v>139</v>
      </c>
      <c r="V1" s="76"/>
    </row>
    <row r="2" spans="1:21" ht="19.5" customHeight="1">
      <c r="A2" s="328" t="s">
        <v>140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19.5" customHeight="1">
      <c r="A3" s="335" t="s">
        <v>181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</row>
    <row r="4" spans="1:21" ht="18" customHeight="1" thickBot="1">
      <c r="A4" s="90" t="s">
        <v>141</v>
      </c>
      <c r="U4" s="92"/>
    </row>
    <row r="5" spans="1:21" ht="21.75" customHeight="1">
      <c r="A5" s="334" t="s">
        <v>182</v>
      </c>
      <c r="B5" s="330" t="s">
        <v>142</v>
      </c>
      <c r="C5" s="331"/>
      <c r="D5" s="331"/>
      <c r="E5" s="332"/>
      <c r="F5" s="330" t="s">
        <v>143</v>
      </c>
      <c r="G5" s="331"/>
      <c r="H5" s="331"/>
      <c r="I5" s="332"/>
      <c r="J5" s="330" t="s">
        <v>144</v>
      </c>
      <c r="K5" s="331"/>
      <c r="L5" s="331"/>
      <c r="M5" s="332"/>
      <c r="N5" s="330" t="s">
        <v>175</v>
      </c>
      <c r="O5" s="331"/>
      <c r="P5" s="331"/>
      <c r="Q5" s="332"/>
      <c r="R5" s="330" t="s">
        <v>145</v>
      </c>
      <c r="S5" s="333"/>
      <c r="T5" s="333"/>
      <c r="U5" s="333"/>
    </row>
    <row r="6" spans="1:21" ht="21.75" customHeight="1">
      <c r="A6" s="287"/>
      <c r="B6" s="93" t="s">
        <v>146</v>
      </c>
      <c r="C6" s="93" t="s">
        <v>56</v>
      </c>
      <c r="D6" s="93" t="s">
        <v>147</v>
      </c>
      <c r="E6" s="94" t="s">
        <v>148</v>
      </c>
      <c r="F6" s="93" t="s">
        <v>146</v>
      </c>
      <c r="G6" s="93" t="s">
        <v>56</v>
      </c>
      <c r="H6" s="93" t="s">
        <v>147</v>
      </c>
      <c r="I6" s="94" t="s">
        <v>148</v>
      </c>
      <c r="J6" s="93" t="s">
        <v>146</v>
      </c>
      <c r="K6" s="93" t="s">
        <v>56</v>
      </c>
      <c r="L6" s="93" t="s">
        <v>147</v>
      </c>
      <c r="M6" s="94" t="s">
        <v>148</v>
      </c>
      <c r="N6" s="93" t="s">
        <v>146</v>
      </c>
      <c r="O6" s="93" t="s">
        <v>56</v>
      </c>
      <c r="P6" s="93" t="s">
        <v>147</v>
      </c>
      <c r="Q6" s="94" t="s">
        <v>148</v>
      </c>
      <c r="R6" s="93" t="s">
        <v>146</v>
      </c>
      <c r="S6" s="93" t="s">
        <v>56</v>
      </c>
      <c r="T6" s="93" t="s">
        <v>147</v>
      </c>
      <c r="U6" s="95" t="s">
        <v>148</v>
      </c>
    </row>
    <row r="7" spans="1:21" ht="21.75" customHeight="1">
      <c r="A7" s="96"/>
      <c r="B7" s="97"/>
      <c r="C7" s="97"/>
      <c r="D7" s="98" t="s">
        <v>149</v>
      </c>
      <c r="E7" s="99" t="s">
        <v>149</v>
      </c>
      <c r="F7" s="98" t="s">
        <v>150</v>
      </c>
      <c r="G7" s="98" t="s">
        <v>150</v>
      </c>
      <c r="H7" s="98" t="s">
        <v>149</v>
      </c>
      <c r="I7" s="99" t="s">
        <v>149</v>
      </c>
      <c r="J7" s="98" t="s">
        <v>151</v>
      </c>
      <c r="K7" s="98" t="s">
        <v>151</v>
      </c>
      <c r="L7" s="98" t="s">
        <v>149</v>
      </c>
      <c r="M7" s="99" t="s">
        <v>149</v>
      </c>
      <c r="N7" s="98" t="s">
        <v>151</v>
      </c>
      <c r="O7" s="98" t="s">
        <v>151</v>
      </c>
      <c r="P7" s="98" t="s">
        <v>149</v>
      </c>
      <c r="Q7" s="99" t="s">
        <v>149</v>
      </c>
      <c r="R7" s="98" t="s">
        <v>151</v>
      </c>
      <c r="S7" s="98" t="s">
        <v>151</v>
      </c>
      <c r="T7" s="98" t="s">
        <v>149</v>
      </c>
      <c r="U7" s="99" t="s">
        <v>149</v>
      </c>
    </row>
    <row r="8" spans="1:22" s="82" customFormat="1" ht="21.75" customHeight="1">
      <c r="A8" s="79" t="s">
        <v>183</v>
      </c>
      <c r="B8" s="240">
        <f>SUM(B10:B33)</f>
        <v>4021</v>
      </c>
      <c r="C8" s="240">
        <f>SUM(C10:C33)</f>
        <v>3757</v>
      </c>
      <c r="D8" s="241">
        <f>SUM(D10:D33)</f>
        <v>100</v>
      </c>
      <c r="E8" s="242">
        <f>(C8-B8)/B8*100</f>
        <v>-6.565530962447152</v>
      </c>
      <c r="F8" s="240">
        <f>SUM(F10:F33)</f>
        <v>97453</v>
      </c>
      <c r="G8" s="240">
        <f>SUM(G10:G33)</f>
        <v>99917</v>
      </c>
      <c r="H8" s="241">
        <f>SUM(H10:H33)</f>
        <v>99.99999999999999</v>
      </c>
      <c r="I8" s="242">
        <f>(G8-F8)/F8*100</f>
        <v>2.5283983048238636</v>
      </c>
      <c r="J8" s="82">
        <v>249125742</v>
      </c>
      <c r="K8" s="82">
        <v>265529484</v>
      </c>
      <c r="L8" s="81">
        <v>100</v>
      </c>
      <c r="M8" s="81">
        <v>6.584523087943277</v>
      </c>
      <c r="N8" s="82">
        <v>249399510</v>
      </c>
      <c r="O8" s="82">
        <v>267442656</v>
      </c>
      <c r="P8" s="81">
        <v>100</v>
      </c>
      <c r="Q8" s="81">
        <v>7.2346357055793735</v>
      </c>
      <c r="R8" s="82">
        <v>90722586</v>
      </c>
      <c r="S8" s="82">
        <v>97123711</v>
      </c>
      <c r="T8" s="81">
        <v>100</v>
      </c>
      <c r="U8" s="81">
        <v>7.0557126755624004</v>
      </c>
      <c r="V8" s="83"/>
    </row>
    <row r="9" spans="1:21" ht="21.75" customHeight="1">
      <c r="A9" s="78"/>
      <c r="B9" s="80"/>
      <c r="C9" s="80"/>
      <c r="D9" s="100"/>
      <c r="E9" s="81"/>
      <c r="H9" s="100"/>
      <c r="I9" s="81"/>
      <c r="J9" s="82"/>
      <c r="K9" s="82"/>
      <c r="L9" s="84"/>
      <c r="M9" s="81"/>
      <c r="P9" s="100"/>
      <c r="Q9" s="81"/>
      <c r="R9" s="82"/>
      <c r="S9" s="82"/>
      <c r="T9" s="84"/>
      <c r="U9" s="81"/>
    </row>
    <row r="10" spans="1:21" ht="21.75" customHeight="1">
      <c r="A10" s="46" t="s">
        <v>152</v>
      </c>
      <c r="B10" s="90">
        <v>510</v>
      </c>
      <c r="C10" s="90">
        <v>482</v>
      </c>
      <c r="D10" s="243">
        <f>C10/$C$8*100</f>
        <v>12.829385147724249</v>
      </c>
      <c r="E10" s="244">
        <f>(C10-B10)/B10*100</f>
        <v>-5.490196078431373</v>
      </c>
      <c r="F10" s="245">
        <v>11971</v>
      </c>
      <c r="G10" s="245">
        <v>11968</v>
      </c>
      <c r="H10" s="243">
        <f>G10/$G$8*100</f>
        <v>11.97794169160403</v>
      </c>
      <c r="I10" s="244">
        <f aca="true" t="shared" si="0" ref="I10:I33">(G10-F10)/F10*100</f>
        <v>-0.025060563027316015</v>
      </c>
      <c r="J10" s="89">
        <v>14728362</v>
      </c>
      <c r="K10" s="89">
        <v>14903709</v>
      </c>
      <c r="L10" s="101">
        <v>5.612826408384841</v>
      </c>
      <c r="M10" s="102">
        <v>1.1905397219324185</v>
      </c>
      <c r="N10" s="89">
        <v>14736926</v>
      </c>
      <c r="O10" s="89">
        <v>14924054</v>
      </c>
      <c r="P10" s="101">
        <v>5.580281853018989</v>
      </c>
      <c r="Q10" s="102">
        <v>1.2697899141245603</v>
      </c>
      <c r="R10" s="89">
        <v>6331584</v>
      </c>
      <c r="S10" s="89">
        <v>6233255</v>
      </c>
      <c r="T10" s="101">
        <v>6.417850940642085</v>
      </c>
      <c r="U10" s="102">
        <v>-1.5529921106629874</v>
      </c>
    </row>
    <row r="11" spans="1:21" ht="21.75" customHeight="1">
      <c r="A11" s="46" t="s">
        <v>153</v>
      </c>
      <c r="B11" s="90">
        <v>42</v>
      </c>
      <c r="C11" s="90">
        <v>41</v>
      </c>
      <c r="D11" s="243">
        <f aca="true" t="shared" si="1" ref="D11:D33">C11/$C$8*100</f>
        <v>1.0912962470055896</v>
      </c>
      <c r="E11" s="244">
        <f>(C11-B11)/B11*100</f>
        <v>-2.380952380952381</v>
      </c>
      <c r="F11" s="245">
        <v>804</v>
      </c>
      <c r="G11" s="245">
        <v>784</v>
      </c>
      <c r="H11" s="243">
        <f aca="true" t="shared" si="2" ref="H11:H33">G11/$G$8*100</f>
        <v>0.7846512605462534</v>
      </c>
      <c r="I11" s="244">
        <f t="shared" si="0"/>
        <v>-2.4875621890547266</v>
      </c>
      <c r="J11" s="89">
        <v>14968715</v>
      </c>
      <c r="K11" s="89">
        <v>11440000</v>
      </c>
      <c r="L11" s="101">
        <v>4.308372775657561</v>
      </c>
      <c r="M11" s="102">
        <v>-23.573934035085845</v>
      </c>
      <c r="N11" s="89">
        <v>14804395</v>
      </c>
      <c r="O11" s="89">
        <v>11445284</v>
      </c>
      <c r="P11" s="101">
        <v>4.279528243991115</v>
      </c>
      <c r="Q11" s="102">
        <v>-22.68995794829846</v>
      </c>
      <c r="R11" s="89">
        <v>3697797</v>
      </c>
      <c r="S11" s="89">
        <v>2989152</v>
      </c>
      <c r="T11" s="101">
        <v>3.077674822371645</v>
      </c>
      <c r="U11" s="102">
        <v>-19.16397790360044</v>
      </c>
    </row>
    <row r="12" spans="1:21" ht="21.75" customHeight="1">
      <c r="A12" s="46" t="s">
        <v>154</v>
      </c>
      <c r="B12" s="90">
        <v>769</v>
      </c>
      <c r="C12" s="90">
        <v>674</v>
      </c>
      <c r="D12" s="243">
        <f t="shared" si="1"/>
        <v>17.93984562150652</v>
      </c>
      <c r="E12" s="244">
        <f aca="true" t="shared" si="3" ref="E12:E18">(C12-B12)/B12*100</f>
        <v>-12.35370611183355</v>
      </c>
      <c r="F12" s="245">
        <v>10606</v>
      </c>
      <c r="G12" s="245">
        <v>10297</v>
      </c>
      <c r="H12" s="243">
        <f t="shared" si="2"/>
        <v>10.305553609495883</v>
      </c>
      <c r="I12" s="244">
        <f t="shared" si="0"/>
        <v>-2.91344521968697</v>
      </c>
      <c r="J12" s="89">
        <v>16101220</v>
      </c>
      <c r="K12" s="89">
        <v>16081485</v>
      </c>
      <c r="L12" s="101">
        <v>6.056383930607119</v>
      </c>
      <c r="M12" s="102">
        <v>-0.1225683519633916</v>
      </c>
      <c r="N12" s="89">
        <v>16132389</v>
      </c>
      <c r="O12" s="89">
        <v>16067718</v>
      </c>
      <c r="P12" s="101">
        <v>6.00791146794474</v>
      </c>
      <c r="Q12" s="102">
        <v>-0.40087677032831276</v>
      </c>
      <c r="R12" s="89">
        <v>7174700</v>
      </c>
      <c r="S12" s="89">
        <v>7286429</v>
      </c>
      <c r="T12" s="101">
        <v>7.50221436658243</v>
      </c>
      <c r="U12" s="102">
        <v>1.557263718343624</v>
      </c>
    </row>
    <row r="13" spans="1:21" ht="21.75" customHeight="1">
      <c r="A13" s="46" t="s">
        <v>155</v>
      </c>
      <c r="B13" s="90">
        <v>151</v>
      </c>
      <c r="C13" s="90">
        <v>145</v>
      </c>
      <c r="D13" s="243">
        <f t="shared" si="1"/>
        <v>3.8594623369709877</v>
      </c>
      <c r="E13" s="244">
        <f t="shared" si="3"/>
        <v>-3.9735099337748347</v>
      </c>
      <c r="F13" s="245">
        <v>3151</v>
      </c>
      <c r="G13" s="245">
        <v>3077</v>
      </c>
      <c r="H13" s="243">
        <f t="shared" si="2"/>
        <v>3.07955603150615</v>
      </c>
      <c r="I13" s="244">
        <f t="shared" si="0"/>
        <v>-2.348460806093304</v>
      </c>
      <c r="J13" s="89">
        <v>2713817</v>
      </c>
      <c r="K13" s="89">
        <v>2630467</v>
      </c>
      <c r="L13" s="101">
        <v>0.9906496861945471</v>
      </c>
      <c r="M13" s="102">
        <v>-3.071319842126422</v>
      </c>
      <c r="N13" s="89">
        <v>2706034</v>
      </c>
      <c r="O13" s="89">
        <v>2653852</v>
      </c>
      <c r="P13" s="101">
        <v>0.9923069265360571</v>
      </c>
      <c r="Q13" s="102">
        <v>-1.9283571455495383</v>
      </c>
      <c r="R13" s="89">
        <v>1311060</v>
      </c>
      <c r="S13" s="89">
        <v>1232765</v>
      </c>
      <c r="T13" s="101">
        <v>1.269272958484875</v>
      </c>
      <c r="U13" s="102">
        <v>-5.971885344682929</v>
      </c>
    </row>
    <row r="14" spans="1:21" ht="21.75" customHeight="1">
      <c r="A14" s="46" t="s">
        <v>156</v>
      </c>
      <c r="B14" s="90">
        <v>110</v>
      </c>
      <c r="C14" s="90">
        <v>99</v>
      </c>
      <c r="D14" s="243">
        <f t="shared" si="1"/>
        <v>2.6350811817939848</v>
      </c>
      <c r="E14" s="244">
        <f t="shared" si="3"/>
        <v>-10</v>
      </c>
      <c r="F14" s="245">
        <v>1284</v>
      </c>
      <c r="G14" s="245">
        <v>1240</v>
      </c>
      <c r="H14" s="243">
        <f t="shared" si="2"/>
        <v>1.2410300549456048</v>
      </c>
      <c r="I14" s="244">
        <f t="shared" si="0"/>
        <v>-3.4267912772585665</v>
      </c>
      <c r="J14" s="89">
        <v>2072735</v>
      </c>
      <c r="K14" s="89">
        <v>2141657</v>
      </c>
      <c r="L14" s="101">
        <v>0.8065609015381509</v>
      </c>
      <c r="M14" s="102">
        <v>3.3251718140524473</v>
      </c>
      <c r="N14" s="89">
        <v>2085873</v>
      </c>
      <c r="O14" s="89">
        <v>2104540</v>
      </c>
      <c r="P14" s="101">
        <v>0.7869126157646296</v>
      </c>
      <c r="Q14" s="102">
        <v>0.8949250505663576</v>
      </c>
      <c r="R14" s="89">
        <v>832278</v>
      </c>
      <c r="S14" s="89">
        <v>820135</v>
      </c>
      <c r="T14" s="101">
        <v>0.8444230472206731</v>
      </c>
      <c r="U14" s="102">
        <v>-1.4590076873352413</v>
      </c>
    </row>
    <row r="15" spans="1:21" ht="21.75" customHeight="1">
      <c r="A15" s="46" t="s">
        <v>157</v>
      </c>
      <c r="B15" s="90">
        <v>127</v>
      </c>
      <c r="C15" s="90">
        <v>111</v>
      </c>
      <c r="D15" s="243">
        <f t="shared" si="1"/>
        <v>2.954484961405377</v>
      </c>
      <c r="E15" s="244">
        <f t="shared" si="3"/>
        <v>-12.598425196850393</v>
      </c>
      <c r="F15" s="245">
        <v>2232</v>
      </c>
      <c r="G15" s="245">
        <v>2201</v>
      </c>
      <c r="H15" s="243">
        <f t="shared" si="2"/>
        <v>2.2028283475284485</v>
      </c>
      <c r="I15" s="244">
        <f t="shared" si="0"/>
        <v>-1.3888888888888888</v>
      </c>
      <c r="J15" s="89">
        <v>6562414</v>
      </c>
      <c r="K15" s="89">
        <v>6719701</v>
      </c>
      <c r="L15" s="101">
        <v>2.5306797944894135</v>
      </c>
      <c r="M15" s="102">
        <v>2.3967856950201556</v>
      </c>
      <c r="N15" s="89">
        <v>6568497</v>
      </c>
      <c r="O15" s="89">
        <v>6671431</v>
      </c>
      <c r="P15" s="101">
        <v>2.49452764932158</v>
      </c>
      <c r="Q15" s="102">
        <v>1.5670860472342456</v>
      </c>
      <c r="R15" s="89">
        <v>3918979</v>
      </c>
      <c r="S15" s="89">
        <v>3842008</v>
      </c>
      <c r="T15" s="101">
        <v>3.9557878920009553</v>
      </c>
      <c r="U15" s="102">
        <v>-1.9640574751740185</v>
      </c>
    </row>
    <row r="16" spans="1:21" ht="21.75" customHeight="1">
      <c r="A16" s="46" t="s">
        <v>158</v>
      </c>
      <c r="B16" s="90">
        <v>80</v>
      </c>
      <c r="C16" s="90">
        <v>77</v>
      </c>
      <c r="D16" s="243">
        <f t="shared" si="1"/>
        <v>2.0495075858397658</v>
      </c>
      <c r="E16" s="244">
        <f t="shared" si="3"/>
        <v>-3.75</v>
      </c>
      <c r="F16" s="245">
        <v>1276</v>
      </c>
      <c r="G16" s="245">
        <v>1267</v>
      </c>
      <c r="H16" s="243">
        <f t="shared" si="2"/>
        <v>1.268052483561356</v>
      </c>
      <c r="I16" s="244">
        <f t="shared" si="0"/>
        <v>-0.7053291536050157</v>
      </c>
      <c r="J16" s="89">
        <v>2194162</v>
      </c>
      <c r="K16" s="89">
        <v>2185590</v>
      </c>
      <c r="L16" s="101">
        <v>0.8231063334571163</v>
      </c>
      <c r="M16" s="102">
        <v>-0.39067306789562484</v>
      </c>
      <c r="N16" s="89">
        <v>2204611</v>
      </c>
      <c r="O16" s="89">
        <v>2182879</v>
      </c>
      <c r="P16" s="101">
        <v>0.8162045025457719</v>
      </c>
      <c r="Q16" s="102">
        <v>-0.9857521349571421</v>
      </c>
      <c r="R16" s="89">
        <v>921758</v>
      </c>
      <c r="S16" s="89">
        <v>881327</v>
      </c>
      <c r="T16" s="101">
        <v>0.9074272295876339</v>
      </c>
      <c r="U16" s="102">
        <v>-4.386292280620293</v>
      </c>
    </row>
    <row r="17" spans="1:21" ht="21.75" customHeight="1">
      <c r="A17" s="46" t="s">
        <v>184</v>
      </c>
      <c r="B17" s="90">
        <v>192</v>
      </c>
      <c r="C17" s="90">
        <v>181</v>
      </c>
      <c r="D17" s="243">
        <f t="shared" si="1"/>
        <v>4.817673675805164</v>
      </c>
      <c r="E17" s="244">
        <f t="shared" si="3"/>
        <v>-5.729166666666666</v>
      </c>
      <c r="F17" s="245">
        <v>4464</v>
      </c>
      <c r="G17" s="245">
        <v>4394</v>
      </c>
      <c r="H17" s="243">
        <f t="shared" si="2"/>
        <v>4.397650049541119</v>
      </c>
      <c r="I17" s="244">
        <f t="shared" si="0"/>
        <v>-1.568100358422939</v>
      </c>
      <c r="J17" s="89">
        <v>8012596</v>
      </c>
      <c r="K17" s="89">
        <v>7744825</v>
      </c>
      <c r="L17" s="101">
        <v>2.916747655789517</v>
      </c>
      <c r="M17" s="102">
        <v>-3.3418757166840813</v>
      </c>
      <c r="N17" s="89">
        <v>8010159</v>
      </c>
      <c r="O17" s="89">
        <v>7748799</v>
      </c>
      <c r="P17" s="101">
        <v>2.897368398854071</v>
      </c>
      <c r="Q17" s="102">
        <v>-3.262856580000472</v>
      </c>
      <c r="R17" s="89">
        <v>3892688</v>
      </c>
      <c r="S17" s="89">
        <v>3811062</v>
      </c>
      <c r="T17" s="101">
        <v>3.9239254356745077</v>
      </c>
      <c r="U17" s="102">
        <v>-2.096905788493709</v>
      </c>
    </row>
    <row r="18" spans="1:21" ht="21.75" customHeight="1">
      <c r="A18" s="46" t="s">
        <v>159</v>
      </c>
      <c r="B18" s="90">
        <v>24</v>
      </c>
      <c r="C18" s="90">
        <v>25</v>
      </c>
      <c r="D18" s="243">
        <f t="shared" si="1"/>
        <v>0.6654245408570668</v>
      </c>
      <c r="E18" s="244">
        <f t="shared" si="3"/>
        <v>4.166666666666666</v>
      </c>
      <c r="F18" s="245">
        <v>1473</v>
      </c>
      <c r="G18" s="245">
        <v>1565</v>
      </c>
      <c r="H18" s="243">
        <f t="shared" si="2"/>
        <v>1.56630002902409</v>
      </c>
      <c r="I18" s="244">
        <f t="shared" si="0"/>
        <v>6.245756958587916</v>
      </c>
      <c r="J18" s="89">
        <v>12030839</v>
      </c>
      <c r="K18" s="89">
        <v>14315647</v>
      </c>
      <c r="L18" s="101">
        <v>5.391358723839496</v>
      </c>
      <c r="M18" s="102">
        <v>18.991260709248955</v>
      </c>
      <c r="N18" s="89">
        <v>12077235</v>
      </c>
      <c r="O18" s="89">
        <v>14102680</v>
      </c>
      <c r="P18" s="101">
        <v>5.273160314411475</v>
      </c>
      <c r="Q18" s="102">
        <v>16.770767481132893</v>
      </c>
      <c r="R18" s="89">
        <v>6662682</v>
      </c>
      <c r="S18" s="89">
        <v>8201181</v>
      </c>
      <c r="T18" s="101">
        <v>8.444056467323412</v>
      </c>
      <c r="U18" s="102">
        <v>23.0912866620379</v>
      </c>
    </row>
    <row r="19" spans="1:21" ht="21.75" customHeight="1">
      <c r="A19" s="46" t="s">
        <v>160</v>
      </c>
      <c r="B19" s="90">
        <v>9</v>
      </c>
      <c r="C19" s="90">
        <v>9</v>
      </c>
      <c r="D19" s="243">
        <f t="shared" si="1"/>
        <v>0.23955283470854402</v>
      </c>
      <c r="E19" s="244" t="s">
        <v>373</v>
      </c>
      <c r="F19" s="246">
        <v>87</v>
      </c>
      <c r="G19" s="246">
        <v>93</v>
      </c>
      <c r="H19" s="243">
        <f t="shared" si="2"/>
        <v>0.09307725412092036</v>
      </c>
      <c r="I19" s="244">
        <f t="shared" si="0"/>
        <v>6.896551724137931</v>
      </c>
      <c r="J19" s="98" t="s">
        <v>186</v>
      </c>
      <c r="K19" s="98" t="s">
        <v>161</v>
      </c>
      <c r="L19" s="98" t="s">
        <v>186</v>
      </c>
      <c r="M19" s="102" t="s">
        <v>186</v>
      </c>
      <c r="N19" s="98" t="s">
        <v>186</v>
      </c>
      <c r="O19" s="98" t="s">
        <v>161</v>
      </c>
      <c r="P19" s="98" t="s">
        <v>186</v>
      </c>
      <c r="Q19" s="102" t="s">
        <v>186</v>
      </c>
      <c r="R19" s="98" t="s">
        <v>186</v>
      </c>
      <c r="S19" s="98" t="s">
        <v>161</v>
      </c>
      <c r="T19" s="98" t="s">
        <v>186</v>
      </c>
      <c r="U19" s="102" t="s">
        <v>186</v>
      </c>
    </row>
    <row r="20" spans="1:21" ht="21.75" customHeight="1">
      <c r="A20" s="46" t="s">
        <v>98</v>
      </c>
      <c r="B20" s="90">
        <v>144</v>
      </c>
      <c r="C20" s="90">
        <v>132</v>
      </c>
      <c r="D20" s="243">
        <f t="shared" si="1"/>
        <v>3.513441575725313</v>
      </c>
      <c r="E20" s="244">
        <f aca="true" t="shared" si="4" ref="E20:E30">(C20-B20)/B20*100</f>
        <v>-8.333333333333332</v>
      </c>
      <c r="F20" s="245">
        <v>3227</v>
      </c>
      <c r="G20" s="245">
        <v>3343</v>
      </c>
      <c r="H20" s="243">
        <f t="shared" si="2"/>
        <v>3.345776994905772</v>
      </c>
      <c r="I20" s="244">
        <f t="shared" si="0"/>
        <v>3.594669972110319</v>
      </c>
      <c r="J20" s="89">
        <v>6076243</v>
      </c>
      <c r="K20" s="89">
        <v>7332214</v>
      </c>
      <c r="L20" s="101">
        <v>2.761355872630702</v>
      </c>
      <c r="M20" s="102">
        <v>20.67019044498385</v>
      </c>
      <c r="N20" s="89">
        <v>6047929</v>
      </c>
      <c r="O20" s="89">
        <v>7355992</v>
      </c>
      <c r="P20" s="101">
        <v>2.7504931748808237</v>
      </c>
      <c r="Q20" s="102">
        <v>21.62827969706655</v>
      </c>
      <c r="R20" s="89">
        <v>2334787</v>
      </c>
      <c r="S20" s="89">
        <v>2729137</v>
      </c>
      <c r="T20" s="101">
        <v>2.8099595576614655</v>
      </c>
      <c r="U20" s="102">
        <v>16.8901916962875</v>
      </c>
    </row>
    <row r="21" spans="1:21" ht="21.75" customHeight="1">
      <c r="A21" s="46" t="s">
        <v>162</v>
      </c>
      <c r="B21" s="90">
        <v>19</v>
      </c>
      <c r="C21" s="90">
        <v>18</v>
      </c>
      <c r="D21" s="243">
        <f t="shared" si="1"/>
        <v>0.47910566941708804</v>
      </c>
      <c r="E21" s="244">
        <f t="shared" si="4"/>
        <v>-5.263157894736842</v>
      </c>
      <c r="F21" s="245">
        <v>262</v>
      </c>
      <c r="G21" s="245">
        <v>275</v>
      </c>
      <c r="H21" s="243">
        <f t="shared" si="2"/>
        <v>0.27522843960487203</v>
      </c>
      <c r="I21" s="244">
        <f t="shared" si="0"/>
        <v>4.961832061068702</v>
      </c>
      <c r="J21" s="89">
        <v>313672</v>
      </c>
      <c r="K21" s="89">
        <v>306594</v>
      </c>
      <c r="L21" s="101">
        <v>0.11546514359964635</v>
      </c>
      <c r="M21" s="102">
        <v>-2.2564972327781887</v>
      </c>
      <c r="N21" s="89">
        <v>313672</v>
      </c>
      <c r="O21" s="89">
        <v>306594</v>
      </c>
      <c r="P21" s="101">
        <v>0.11463915464554764</v>
      </c>
      <c r="Q21" s="102">
        <v>-2.2564972327781887</v>
      </c>
      <c r="R21" s="89">
        <v>161997</v>
      </c>
      <c r="S21" s="89">
        <v>147985</v>
      </c>
      <c r="T21" s="101">
        <v>0.152367530519916</v>
      </c>
      <c r="U21" s="102">
        <v>-8.64954289276962</v>
      </c>
    </row>
    <row r="22" spans="1:21" ht="21.75" customHeight="1">
      <c r="A22" s="46" t="s">
        <v>163</v>
      </c>
      <c r="B22" s="90">
        <v>1</v>
      </c>
      <c r="C22" s="90">
        <v>2</v>
      </c>
      <c r="D22" s="243">
        <f t="shared" si="1"/>
        <v>0.053233963268565346</v>
      </c>
      <c r="E22" s="244">
        <f t="shared" si="4"/>
        <v>100</v>
      </c>
      <c r="F22" s="246">
        <v>20</v>
      </c>
      <c r="G22" s="246">
        <v>28</v>
      </c>
      <c r="H22" s="243">
        <f t="shared" si="2"/>
        <v>0.028023259305223334</v>
      </c>
      <c r="I22" s="244">
        <f t="shared" si="0"/>
        <v>40</v>
      </c>
      <c r="J22" s="98" t="s">
        <v>187</v>
      </c>
      <c r="K22" s="98" t="s">
        <v>161</v>
      </c>
      <c r="L22" s="98" t="s">
        <v>187</v>
      </c>
      <c r="M22" s="102" t="s">
        <v>187</v>
      </c>
      <c r="N22" s="98" t="s">
        <v>187</v>
      </c>
      <c r="O22" s="98" t="s">
        <v>161</v>
      </c>
      <c r="P22" s="98" t="s">
        <v>187</v>
      </c>
      <c r="Q22" s="102" t="s">
        <v>187</v>
      </c>
      <c r="R22" s="98" t="s">
        <v>187</v>
      </c>
      <c r="S22" s="98" t="s">
        <v>161</v>
      </c>
      <c r="T22" s="98" t="s">
        <v>187</v>
      </c>
      <c r="U22" s="102" t="s">
        <v>187</v>
      </c>
    </row>
    <row r="23" spans="1:21" ht="21.75" customHeight="1">
      <c r="A23" s="46" t="s">
        <v>164</v>
      </c>
      <c r="B23" s="90">
        <v>234</v>
      </c>
      <c r="C23" s="90">
        <v>218</v>
      </c>
      <c r="D23" s="243">
        <f t="shared" si="1"/>
        <v>5.802501996273623</v>
      </c>
      <c r="E23" s="244">
        <f t="shared" si="4"/>
        <v>-6.837606837606838</v>
      </c>
      <c r="F23" s="245">
        <v>3564</v>
      </c>
      <c r="G23" s="245">
        <v>3471</v>
      </c>
      <c r="H23" s="243">
        <f t="shared" si="2"/>
        <v>3.4738833231582213</v>
      </c>
      <c r="I23" s="244">
        <f t="shared" si="0"/>
        <v>-2.6094276094276094</v>
      </c>
      <c r="J23" s="89">
        <v>6081872</v>
      </c>
      <c r="K23" s="89">
        <v>5949005</v>
      </c>
      <c r="L23" s="101">
        <v>2.2404310475743627</v>
      </c>
      <c r="M23" s="102">
        <v>-2.1846398608849382</v>
      </c>
      <c r="N23" s="89">
        <v>6064617</v>
      </c>
      <c r="O23" s="89">
        <v>5926080</v>
      </c>
      <c r="P23" s="101">
        <v>2.215832017462465</v>
      </c>
      <c r="Q23" s="102">
        <v>-2.284348706604226</v>
      </c>
      <c r="R23" s="89">
        <v>3300416</v>
      </c>
      <c r="S23" s="89">
        <v>3150853</v>
      </c>
      <c r="T23" s="101">
        <v>3.244164548037091</v>
      </c>
      <c r="U23" s="102">
        <v>-4.531640859818883</v>
      </c>
    </row>
    <row r="24" spans="1:21" ht="21.75" customHeight="1">
      <c r="A24" s="46" t="s">
        <v>165</v>
      </c>
      <c r="B24" s="90">
        <v>52</v>
      </c>
      <c r="C24" s="90">
        <v>54</v>
      </c>
      <c r="D24" s="243">
        <f t="shared" si="1"/>
        <v>1.4373170082512643</v>
      </c>
      <c r="E24" s="244">
        <f t="shared" si="4"/>
        <v>3.8461538461538463</v>
      </c>
      <c r="F24" s="245">
        <v>1010</v>
      </c>
      <c r="G24" s="245">
        <v>1084</v>
      </c>
      <c r="H24" s="243">
        <f t="shared" si="2"/>
        <v>1.0849004673879319</v>
      </c>
      <c r="I24" s="244">
        <f t="shared" si="0"/>
        <v>7.326732673267326</v>
      </c>
      <c r="J24" s="89">
        <v>3553801</v>
      </c>
      <c r="K24" s="89">
        <v>4199055</v>
      </c>
      <c r="L24" s="101">
        <v>1.5813893571231432</v>
      </c>
      <c r="M24" s="102">
        <v>18.156728528130866</v>
      </c>
      <c r="N24" s="89">
        <v>3578826</v>
      </c>
      <c r="O24" s="89">
        <v>4229892</v>
      </c>
      <c r="P24" s="101">
        <v>1.5816070866421548</v>
      </c>
      <c r="Q24" s="102">
        <v>18.19216692848437</v>
      </c>
      <c r="R24" s="89">
        <v>1440014</v>
      </c>
      <c r="S24" s="89">
        <v>1648587</v>
      </c>
      <c r="T24" s="101">
        <v>1.6974093998529358</v>
      </c>
      <c r="U24" s="102">
        <v>14.48409529351798</v>
      </c>
    </row>
    <row r="25" spans="1:21" ht="21.75" customHeight="1">
      <c r="A25" s="46" t="s">
        <v>166</v>
      </c>
      <c r="B25" s="90">
        <v>20</v>
      </c>
      <c r="C25" s="90">
        <v>22</v>
      </c>
      <c r="D25" s="243">
        <f t="shared" si="1"/>
        <v>0.5855735959542188</v>
      </c>
      <c r="E25" s="244">
        <f t="shared" si="4"/>
        <v>10</v>
      </c>
      <c r="F25" s="245">
        <v>832</v>
      </c>
      <c r="G25" s="245">
        <v>893</v>
      </c>
      <c r="H25" s="243">
        <f t="shared" si="2"/>
        <v>0.89374180569873</v>
      </c>
      <c r="I25" s="244">
        <f t="shared" si="0"/>
        <v>7.331730769230769</v>
      </c>
      <c r="J25" s="89">
        <v>3952121</v>
      </c>
      <c r="K25" s="89">
        <v>3991413</v>
      </c>
      <c r="L25" s="101">
        <v>1.5031901316088876</v>
      </c>
      <c r="M25" s="102">
        <v>0.9942003293927488</v>
      </c>
      <c r="N25" s="89">
        <v>3983427</v>
      </c>
      <c r="O25" s="89">
        <v>3975851</v>
      </c>
      <c r="P25" s="101">
        <v>1.486618125718883</v>
      </c>
      <c r="Q25" s="102">
        <v>-0.19018799641615122</v>
      </c>
      <c r="R25" s="89">
        <v>1198243</v>
      </c>
      <c r="S25" s="89">
        <v>1331254</v>
      </c>
      <c r="T25" s="101">
        <v>1.370678680101093</v>
      </c>
      <c r="U25" s="102">
        <v>11.100502986456002</v>
      </c>
    </row>
    <row r="26" spans="1:21" ht="21.75" customHeight="1">
      <c r="A26" s="46" t="s">
        <v>167</v>
      </c>
      <c r="B26" s="90">
        <v>389</v>
      </c>
      <c r="C26" s="90">
        <v>349</v>
      </c>
      <c r="D26" s="243">
        <f t="shared" si="1"/>
        <v>9.289326590364652</v>
      </c>
      <c r="E26" s="244">
        <f t="shared" si="4"/>
        <v>-10.282776349614396</v>
      </c>
      <c r="F26" s="245">
        <v>6960</v>
      </c>
      <c r="G26" s="245">
        <v>6813</v>
      </c>
      <c r="H26" s="243">
        <f t="shared" si="2"/>
        <v>6.8186594873745205</v>
      </c>
      <c r="I26" s="244">
        <f t="shared" si="0"/>
        <v>-2.1120689655172415</v>
      </c>
      <c r="J26" s="89">
        <v>12258107</v>
      </c>
      <c r="K26" s="89">
        <v>12734765</v>
      </c>
      <c r="L26" s="101">
        <v>4.795989058601116</v>
      </c>
      <c r="M26" s="102">
        <v>3.8885123127086425</v>
      </c>
      <c r="N26" s="89">
        <v>12370727</v>
      </c>
      <c r="O26" s="89">
        <v>12903478</v>
      </c>
      <c r="P26" s="101">
        <v>4.824764378648708</v>
      </c>
      <c r="Q26" s="102">
        <v>4.306545605605879</v>
      </c>
      <c r="R26" s="89">
        <v>5627286</v>
      </c>
      <c r="S26" s="89">
        <v>5580090</v>
      </c>
      <c r="T26" s="101">
        <v>5.745342658910552</v>
      </c>
      <c r="U26" s="102">
        <v>-0.8386991526643572</v>
      </c>
    </row>
    <row r="27" spans="1:21" ht="21.75" customHeight="1">
      <c r="A27" s="46" t="s">
        <v>168</v>
      </c>
      <c r="B27" s="90">
        <v>641</v>
      </c>
      <c r="C27" s="90">
        <v>630</v>
      </c>
      <c r="D27" s="243">
        <f t="shared" si="1"/>
        <v>16.768698429598082</v>
      </c>
      <c r="E27" s="244">
        <f t="shared" si="4"/>
        <v>-1.71606864274571</v>
      </c>
      <c r="F27" s="245">
        <v>20954</v>
      </c>
      <c r="G27" s="245">
        <v>22221</v>
      </c>
      <c r="H27" s="243">
        <f t="shared" si="2"/>
        <v>22.239458750763134</v>
      </c>
      <c r="I27" s="244">
        <f t="shared" si="0"/>
        <v>6.046578218955808</v>
      </c>
      <c r="J27" s="89">
        <v>66288595</v>
      </c>
      <c r="K27" s="89">
        <v>76014048</v>
      </c>
      <c r="L27" s="101">
        <v>28.627347462476145</v>
      </c>
      <c r="M27" s="102">
        <v>14.671382007719428</v>
      </c>
      <c r="N27" s="89">
        <v>66595775</v>
      </c>
      <c r="O27" s="89">
        <v>77841244</v>
      </c>
      <c r="P27" s="101">
        <v>29.105769873897753</v>
      </c>
      <c r="Q27" s="102">
        <v>16.886159820198802</v>
      </c>
      <c r="R27" s="89">
        <v>21539775</v>
      </c>
      <c r="S27" s="89">
        <v>25333420</v>
      </c>
      <c r="T27" s="101">
        <v>26.08366148612258</v>
      </c>
      <c r="U27" s="102">
        <v>17.612277751276416</v>
      </c>
    </row>
    <row r="28" spans="1:21" ht="21.75" customHeight="1">
      <c r="A28" s="46" t="s">
        <v>169</v>
      </c>
      <c r="B28" s="90">
        <v>121</v>
      </c>
      <c r="C28" s="90">
        <v>126</v>
      </c>
      <c r="D28" s="243">
        <f t="shared" si="1"/>
        <v>3.353739685919617</v>
      </c>
      <c r="E28" s="244">
        <f t="shared" si="4"/>
        <v>4.132231404958678</v>
      </c>
      <c r="F28" s="245">
        <v>4794</v>
      </c>
      <c r="G28" s="245">
        <v>5004</v>
      </c>
      <c r="H28" s="243">
        <f t="shared" si="2"/>
        <v>5.008156770119198</v>
      </c>
      <c r="I28" s="244">
        <f t="shared" si="0"/>
        <v>4.380475594493117</v>
      </c>
      <c r="J28" s="89">
        <v>8851339</v>
      </c>
      <c r="K28" s="89">
        <v>10380345</v>
      </c>
      <c r="L28" s="101">
        <v>3.909300332161983</v>
      </c>
      <c r="M28" s="102">
        <v>17.274290364429607</v>
      </c>
      <c r="N28" s="89">
        <v>8892003</v>
      </c>
      <c r="O28" s="89">
        <v>10418808</v>
      </c>
      <c r="P28" s="101">
        <v>3.8957166204631175</v>
      </c>
      <c r="Q28" s="102">
        <v>17.170540765674506</v>
      </c>
      <c r="R28" s="89">
        <v>2917893</v>
      </c>
      <c r="S28" s="89">
        <v>3402728</v>
      </c>
      <c r="T28" s="101">
        <v>3.5034987491365523</v>
      </c>
      <c r="U28" s="102">
        <v>16.615928000101444</v>
      </c>
    </row>
    <row r="29" spans="1:21" ht="21.75" customHeight="1">
      <c r="A29" s="46" t="s">
        <v>170</v>
      </c>
      <c r="B29" s="90">
        <v>29</v>
      </c>
      <c r="C29" s="90">
        <v>22</v>
      </c>
      <c r="D29" s="243">
        <f t="shared" si="1"/>
        <v>0.5855735959542188</v>
      </c>
      <c r="E29" s="244">
        <f t="shared" si="4"/>
        <v>-24.137931034482758</v>
      </c>
      <c r="F29" s="245">
        <v>3079</v>
      </c>
      <c r="G29" s="245">
        <v>2994</v>
      </c>
      <c r="H29" s="243">
        <f t="shared" si="2"/>
        <v>2.996487084279952</v>
      </c>
      <c r="I29" s="244">
        <f t="shared" si="0"/>
        <v>-2.7606365703150373</v>
      </c>
      <c r="J29" s="89">
        <v>22845816</v>
      </c>
      <c r="K29" s="89">
        <v>23388778</v>
      </c>
      <c r="L29" s="101">
        <v>8.808354404816303</v>
      </c>
      <c r="M29" s="102">
        <v>2.3766364922137164</v>
      </c>
      <c r="N29" s="89">
        <v>22585253</v>
      </c>
      <c r="O29" s="89">
        <v>23532629</v>
      </c>
      <c r="P29" s="101">
        <v>8.79913075646392</v>
      </c>
      <c r="Q29" s="102">
        <v>4.194666316113439</v>
      </c>
      <c r="R29" s="89">
        <v>4819837</v>
      </c>
      <c r="S29" s="89">
        <v>4264272</v>
      </c>
      <c r="T29" s="101">
        <v>4.390557111228997</v>
      </c>
      <c r="U29" s="102">
        <v>-11.526634614407085</v>
      </c>
    </row>
    <row r="30" spans="1:21" ht="21.75" customHeight="1">
      <c r="A30" s="46" t="s">
        <v>171</v>
      </c>
      <c r="B30" s="90">
        <v>44</v>
      </c>
      <c r="C30" s="90">
        <v>46</v>
      </c>
      <c r="D30" s="243">
        <f t="shared" si="1"/>
        <v>1.224381155177003</v>
      </c>
      <c r="E30" s="244">
        <f t="shared" si="4"/>
        <v>4.545454545454546</v>
      </c>
      <c r="F30" s="245">
        <v>8475</v>
      </c>
      <c r="G30" s="245">
        <v>9969</v>
      </c>
      <c r="H30" s="243">
        <f t="shared" si="2"/>
        <v>9.97728114334898</v>
      </c>
      <c r="I30" s="244">
        <f t="shared" si="0"/>
        <v>17.628318584070797</v>
      </c>
      <c r="J30" s="89">
        <v>24537898</v>
      </c>
      <c r="K30" s="89">
        <v>27197609</v>
      </c>
      <c r="L30" s="101">
        <v>10.2427830575681</v>
      </c>
      <c r="M30" s="102">
        <v>10.839196576658686</v>
      </c>
      <c r="N30" s="89">
        <v>24675952</v>
      </c>
      <c r="O30" s="89">
        <v>27230861</v>
      </c>
      <c r="P30" s="101">
        <v>10.181943825744835</v>
      </c>
      <c r="Q30" s="102">
        <v>10.353841667385314</v>
      </c>
      <c r="R30" s="89">
        <v>6905180</v>
      </c>
      <c r="S30" s="89">
        <v>8512935</v>
      </c>
      <c r="T30" s="101">
        <v>8.765042966696361</v>
      </c>
      <c r="U30" s="102">
        <v>23.283317741174017</v>
      </c>
    </row>
    <row r="31" spans="1:21" ht="21.75" customHeight="1">
      <c r="A31" s="46" t="s">
        <v>9</v>
      </c>
      <c r="B31" s="90">
        <v>88</v>
      </c>
      <c r="C31" s="90">
        <v>88</v>
      </c>
      <c r="D31" s="243">
        <f t="shared" si="1"/>
        <v>2.342294383816875</v>
      </c>
      <c r="E31" s="244" t="s">
        <v>185</v>
      </c>
      <c r="F31" s="245">
        <v>3801</v>
      </c>
      <c r="G31" s="245">
        <v>3893</v>
      </c>
      <c r="H31" s="243">
        <f t="shared" si="2"/>
        <v>3.8962338741155156</v>
      </c>
      <c r="I31" s="244">
        <f t="shared" si="0"/>
        <v>2.4204156800841883</v>
      </c>
      <c r="J31" s="89">
        <v>9914615</v>
      </c>
      <c r="K31" s="89">
        <v>11070613</v>
      </c>
      <c r="L31" s="101">
        <v>4.169259410755304</v>
      </c>
      <c r="M31" s="102">
        <v>11.659534939077313</v>
      </c>
      <c r="N31" s="89">
        <v>9918055</v>
      </c>
      <c r="O31" s="89">
        <v>11021228</v>
      </c>
      <c r="P31" s="101">
        <v>4.120968646078657</v>
      </c>
      <c r="Q31" s="102">
        <v>11.122876410747873</v>
      </c>
      <c r="R31" s="89">
        <v>3278461</v>
      </c>
      <c r="S31" s="89">
        <v>3315876</v>
      </c>
      <c r="T31" s="101">
        <v>3.41407465371664</v>
      </c>
      <c r="U31" s="102">
        <v>1.1412366961205274</v>
      </c>
    </row>
    <row r="32" spans="1:21" ht="21.75" customHeight="1">
      <c r="A32" s="46" t="s">
        <v>10</v>
      </c>
      <c r="B32" s="98">
        <v>16</v>
      </c>
      <c r="C32" s="98">
        <v>17</v>
      </c>
      <c r="D32" s="243">
        <f t="shared" si="1"/>
        <v>0.4524886877828055</v>
      </c>
      <c r="E32" s="244">
        <f>(C32-B32)/B32*100</f>
        <v>6.25</v>
      </c>
      <c r="F32" s="245">
        <v>556</v>
      </c>
      <c r="G32" s="245">
        <v>636</v>
      </c>
      <c r="H32" s="243">
        <f t="shared" si="2"/>
        <v>0.6365283185043586</v>
      </c>
      <c r="I32" s="244">
        <f t="shared" si="0"/>
        <v>14.388489208633093</v>
      </c>
      <c r="J32" s="89">
        <v>900536</v>
      </c>
      <c r="K32" s="89">
        <v>1119826</v>
      </c>
      <c r="L32" s="101">
        <v>0.42173320383509655</v>
      </c>
      <c r="M32" s="102">
        <v>24.351053150568106</v>
      </c>
      <c r="N32" s="89">
        <v>906703</v>
      </c>
      <c r="O32" s="89">
        <v>1121733</v>
      </c>
      <c r="P32" s="101">
        <v>0.4194293523618013</v>
      </c>
      <c r="Q32" s="102">
        <v>23.715593750103398</v>
      </c>
      <c r="R32" s="89">
        <v>541454</v>
      </c>
      <c r="S32" s="89">
        <v>660104</v>
      </c>
      <c r="T32" s="101">
        <v>0.6796527780945273</v>
      </c>
      <c r="U32" s="102">
        <v>21.91321885146291</v>
      </c>
    </row>
    <row r="33" spans="1:21" ht="21.75" customHeight="1">
      <c r="A33" s="46" t="s">
        <v>188</v>
      </c>
      <c r="B33" s="90">
        <v>209</v>
      </c>
      <c r="C33" s="90">
        <v>189</v>
      </c>
      <c r="D33" s="243">
        <f t="shared" si="1"/>
        <v>5.030609528879425</v>
      </c>
      <c r="E33" s="244">
        <f>(C33-B33)/B33*100</f>
        <v>-9.569377990430622</v>
      </c>
      <c r="F33" s="245">
        <v>2571</v>
      </c>
      <c r="G33" s="245">
        <v>2407</v>
      </c>
      <c r="H33" s="243">
        <f t="shared" si="2"/>
        <v>2.4089994695597348</v>
      </c>
      <c r="I33" s="244">
        <f t="shared" si="0"/>
        <v>-6.3788409179307655</v>
      </c>
      <c r="J33" s="89">
        <v>3677082</v>
      </c>
      <c r="K33" s="89">
        <v>3128898</v>
      </c>
      <c r="L33" s="101">
        <v>1.1783617972910307</v>
      </c>
      <c r="M33" s="102">
        <v>-14.908125519093673</v>
      </c>
      <c r="N33" s="89">
        <v>3651267</v>
      </c>
      <c r="O33" s="89">
        <v>3123789</v>
      </c>
      <c r="P33" s="101">
        <v>1.1680219777655814</v>
      </c>
      <c r="Q33" s="102">
        <v>-14.446437359962994</v>
      </c>
      <c r="R33" s="89">
        <v>1722949</v>
      </c>
      <c r="S33" s="89">
        <v>1538996</v>
      </c>
      <c r="T33" s="101">
        <v>1.5845728959018053</v>
      </c>
      <c r="U33" s="102">
        <v>-10.676636394925213</v>
      </c>
    </row>
    <row r="34" spans="1:21" ht="15" customHeight="1">
      <c r="A34" s="103" t="s">
        <v>172</v>
      </c>
      <c r="B34" s="104"/>
      <c r="C34" s="103"/>
      <c r="D34" s="103"/>
      <c r="E34" s="105"/>
      <c r="F34" s="104"/>
      <c r="G34" s="104"/>
      <c r="H34" s="104"/>
      <c r="I34" s="106"/>
      <c r="J34" s="104"/>
      <c r="K34" s="103"/>
      <c r="L34" s="103"/>
      <c r="M34" s="107"/>
      <c r="N34" s="103"/>
      <c r="O34" s="103"/>
      <c r="P34" s="103"/>
      <c r="Q34" s="107"/>
      <c r="R34" s="103"/>
      <c r="S34" s="103"/>
      <c r="T34" s="103"/>
      <c r="U34" s="107"/>
    </row>
    <row r="35" spans="1:21" ht="15" customHeight="1">
      <c r="A35" s="90" t="s">
        <v>173</v>
      </c>
      <c r="B35" s="108"/>
      <c r="C35" s="90"/>
      <c r="D35" s="90"/>
      <c r="E35" s="109"/>
      <c r="F35" s="90"/>
      <c r="G35" s="90"/>
      <c r="H35" s="90"/>
      <c r="I35" s="109"/>
      <c r="J35" s="90"/>
      <c r="K35" s="90"/>
      <c r="L35" s="90"/>
      <c r="M35" s="109"/>
      <c r="N35" s="90"/>
      <c r="O35" s="90"/>
      <c r="P35" s="90"/>
      <c r="Q35" s="109"/>
      <c r="R35" s="90"/>
      <c r="S35" s="90"/>
      <c r="T35" s="90"/>
      <c r="U35" s="109"/>
    </row>
    <row r="36" spans="1:21" ht="19.5" customHeight="1">
      <c r="A36" s="97"/>
      <c r="B36" s="97"/>
      <c r="C36" s="97"/>
      <c r="D36" s="97"/>
      <c r="E36" s="110"/>
      <c r="F36" s="97"/>
      <c r="G36" s="97"/>
      <c r="H36" s="97"/>
      <c r="I36" s="110"/>
      <c r="J36" s="97"/>
      <c r="K36" s="97"/>
      <c r="L36" s="97"/>
      <c r="M36" s="110"/>
      <c r="N36" s="97"/>
      <c r="O36" s="97"/>
      <c r="P36" s="97"/>
      <c r="Q36" s="110"/>
      <c r="R36" s="97"/>
      <c r="S36" s="97"/>
      <c r="T36" s="97"/>
      <c r="U36" s="110"/>
    </row>
    <row r="37" spans="1:21" ht="19.5" customHeight="1">
      <c r="A37" s="97"/>
      <c r="B37" s="97"/>
      <c r="C37" s="97"/>
      <c r="D37" s="97"/>
      <c r="E37" s="110"/>
      <c r="F37" s="97"/>
      <c r="G37" s="97"/>
      <c r="H37" s="97"/>
      <c r="I37" s="110"/>
      <c r="J37" s="97"/>
      <c r="K37" s="97"/>
      <c r="L37" s="97"/>
      <c r="M37" s="110"/>
      <c r="N37" s="97"/>
      <c r="O37" s="97"/>
      <c r="P37" s="97"/>
      <c r="Q37" s="110"/>
      <c r="R37" s="97"/>
      <c r="S37" s="97"/>
      <c r="T37" s="97"/>
      <c r="U37" s="110"/>
    </row>
    <row r="38" spans="1:21" ht="19.5" customHeight="1">
      <c r="A38" s="97"/>
      <c r="B38" s="97"/>
      <c r="C38" s="97"/>
      <c r="D38" s="97"/>
      <c r="E38" s="110"/>
      <c r="F38" s="97"/>
      <c r="G38" s="97"/>
      <c r="H38" s="97"/>
      <c r="I38" s="110"/>
      <c r="J38" s="97"/>
      <c r="K38" s="97"/>
      <c r="L38" s="97"/>
      <c r="M38" s="110"/>
      <c r="N38" s="97"/>
      <c r="O38" s="97"/>
      <c r="P38" s="97"/>
      <c r="Q38" s="110"/>
      <c r="R38" s="97"/>
      <c r="S38" s="97"/>
      <c r="T38" s="97"/>
      <c r="U38" s="110"/>
    </row>
    <row r="39" spans="1:21" ht="19.5" customHeight="1">
      <c r="A39" s="97"/>
      <c r="B39" s="97"/>
      <c r="C39" s="97"/>
      <c r="D39" s="97"/>
      <c r="E39" s="110"/>
      <c r="F39" s="97"/>
      <c r="G39" s="97"/>
      <c r="H39" s="97"/>
      <c r="I39" s="110"/>
      <c r="J39" s="97"/>
      <c r="K39" s="97"/>
      <c r="L39" s="97"/>
      <c r="M39" s="110"/>
      <c r="N39" s="97"/>
      <c r="O39" s="97"/>
      <c r="P39" s="97"/>
      <c r="Q39" s="110"/>
      <c r="R39" s="97"/>
      <c r="S39" s="97"/>
      <c r="T39" s="97"/>
      <c r="U39" s="110"/>
    </row>
    <row r="40" spans="1:21" ht="19.5" customHeight="1">
      <c r="A40" s="328" t="s">
        <v>189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</row>
    <row r="41" spans="1:21" ht="19.5" customHeight="1">
      <c r="A41" s="329" t="s">
        <v>190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</row>
    <row r="42" spans="1:21" ht="18" customHeight="1" thickBot="1">
      <c r="A42" s="90" t="s">
        <v>174</v>
      </c>
      <c r="B42" s="97"/>
      <c r="C42" s="97"/>
      <c r="D42" s="97"/>
      <c r="E42" s="110"/>
      <c r="F42" s="97"/>
      <c r="G42" s="97"/>
      <c r="H42" s="97"/>
      <c r="I42" s="110"/>
      <c r="J42" s="97"/>
      <c r="K42" s="97"/>
      <c r="L42" s="97"/>
      <c r="M42" s="110"/>
      <c r="N42" s="97"/>
      <c r="O42" s="97"/>
      <c r="P42" s="97"/>
      <c r="Q42" s="110"/>
      <c r="R42" s="97"/>
      <c r="S42" s="97"/>
      <c r="T42" s="97"/>
      <c r="U42" s="110"/>
    </row>
    <row r="43" spans="1:21" ht="21.75" customHeight="1">
      <c r="A43" s="334" t="s">
        <v>191</v>
      </c>
      <c r="B43" s="330" t="s">
        <v>142</v>
      </c>
      <c r="C43" s="331"/>
      <c r="D43" s="331"/>
      <c r="E43" s="332"/>
      <c r="F43" s="330" t="s">
        <v>143</v>
      </c>
      <c r="G43" s="331"/>
      <c r="H43" s="331"/>
      <c r="I43" s="332"/>
      <c r="J43" s="330" t="s">
        <v>144</v>
      </c>
      <c r="K43" s="331"/>
      <c r="L43" s="331"/>
      <c r="M43" s="332"/>
      <c r="N43" s="330" t="s">
        <v>192</v>
      </c>
      <c r="O43" s="331"/>
      <c r="P43" s="331"/>
      <c r="Q43" s="332"/>
      <c r="R43" s="330" t="s">
        <v>145</v>
      </c>
      <c r="S43" s="333"/>
      <c r="T43" s="333"/>
      <c r="U43" s="333"/>
    </row>
    <row r="44" spans="1:21" ht="21.75" customHeight="1">
      <c r="A44" s="287"/>
      <c r="B44" s="93" t="s">
        <v>146</v>
      </c>
      <c r="C44" s="93" t="s">
        <v>56</v>
      </c>
      <c r="D44" s="93" t="s">
        <v>147</v>
      </c>
      <c r="E44" s="94" t="s">
        <v>148</v>
      </c>
      <c r="F44" s="93" t="s">
        <v>146</v>
      </c>
      <c r="G44" s="93" t="s">
        <v>56</v>
      </c>
      <c r="H44" s="93" t="s">
        <v>147</v>
      </c>
      <c r="I44" s="94" t="s">
        <v>148</v>
      </c>
      <c r="J44" s="93" t="s">
        <v>146</v>
      </c>
      <c r="K44" s="93" t="s">
        <v>56</v>
      </c>
      <c r="L44" s="93" t="s">
        <v>147</v>
      </c>
      <c r="M44" s="94" t="s">
        <v>148</v>
      </c>
      <c r="N44" s="93" t="s">
        <v>146</v>
      </c>
      <c r="O44" s="93" t="s">
        <v>56</v>
      </c>
      <c r="P44" s="93" t="s">
        <v>147</v>
      </c>
      <c r="Q44" s="94" t="s">
        <v>148</v>
      </c>
      <c r="R44" s="93" t="s">
        <v>146</v>
      </c>
      <c r="S44" s="93" t="s">
        <v>56</v>
      </c>
      <c r="T44" s="93" t="s">
        <v>147</v>
      </c>
      <c r="U44" s="95" t="s">
        <v>148</v>
      </c>
    </row>
    <row r="45" spans="1:21" ht="21.75" customHeight="1">
      <c r="A45" s="111"/>
      <c r="B45" s="97"/>
      <c r="C45" s="97"/>
      <c r="D45" s="98" t="s">
        <v>149</v>
      </c>
      <c r="E45" s="99" t="s">
        <v>149</v>
      </c>
      <c r="F45" s="98" t="s">
        <v>150</v>
      </c>
      <c r="G45" s="98" t="s">
        <v>150</v>
      </c>
      <c r="H45" s="98" t="s">
        <v>149</v>
      </c>
      <c r="I45" s="99" t="s">
        <v>149</v>
      </c>
      <c r="J45" s="98" t="s">
        <v>151</v>
      </c>
      <c r="K45" s="98" t="s">
        <v>151</v>
      </c>
      <c r="L45" s="98" t="s">
        <v>149</v>
      </c>
      <c r="M45" s="99" t="s">
        <v>149</v>
      </c>
      <c r="N45" s="98" t="s">
        <v>151</v>
      </c>
      <c r="O45" s="98" t="s">
        <v>151</v>
      </c>
      <c r="P45" s="98" t="s">
        <v>149</v>
      </c>
      <c r="Q45" s="99" t="s">
        <v>149</v>
      </c>
      <c r="R45" s="98" t="s">
        <v>151</v>
      </c>
      <c r="S45" s="98" t="s">
        <v>151</v>
      </c>
      <c r="T45" s="98" t="s">
        <v>149</v>
      </c>
      <c r="U45" s="99" t="s">
        <v>149</v>
      </c>
    </row>
    <row r="46" spans="1:22" ht="21.75" customHeight="1">
      <c r="A46" s="79" t="s">
        <v>193</v>
      </c>
      <c r="B46" s="247">
        <f>SUM(B48:B51)</f>
        <v>4021</v>
      </c>
      <c r="C46" s="247">
        <f>SUM(C48:C51)</f>
        <v>3757</v>
      </c>
      <c r="D46" s="248">
        <f>SUM(D48:D51)</f>
        <v>100</v>
      </c>
      <c r="E46" s="249">
        <f>(C46-B46)/B46*100</f>
        <v>-6.565530962447152</v>
      </c>
      <c r="F46" s="247">
        <f>SUM(F48:F51)</f>
        <v>97453</v>
      </c>
      <c r="G46" s="247">
        <f>SUM(G48:G51)</f>
        <v>99917</v>
      </c>
      <c r="H46" s="248">
        <f>SUM(H48:H51)</f>
        <v>100</v>
      </c>
      <c r="I46" s="249">
        <f>(G46-F46)/F46*100</f>
        <v>2.5283983048238636</v>
      </c>
      <c r="J46" s="247">
        <f>SUM(J48:J51)</f>
        <v>249125742</v>
      </c>
      <c r="K46" s="247">
        <f>SUM(K48:K51)</f>
        <v>265529484</v>
      </c>
      <c r="L46" s="248">
        <f>SUM(L48:L51)</f>
        <v>100</v>
      </c>
      <c r="M46" s="249">
        <f>(K46-J46)/J46*100</f>
        <v>6.584523087943277</v>
      </c>
      <c r="N46" s="247">
        <f>SUM(N48:N51)</f>
        <v>249399510</v>
      </c>
      <c r="O46" s="247">
        <f>SUM(O48:O51)</f>
        <v>267442656</v>
      </c>
      <c r="P46" s="248">
        <f>SUM(P48:P51)</f>
        <v>100.00000000000001</v>
      </c>
      <c r="Q46" s="249">
        <f>(O46-N46)/N46*100</f>
        <v>7.2346357055793735</v>
      </c>
      <c r="R46" s="247">
        <f>SUM(R48:R51)</f>
        <v>90722586</v>
      </c>
      <c r="S46" s="247">
        <f>SUM(S48:S51)</f>
        <v>97123711</v>
      </c>
      <c r="T46" s="248">
        <f>SUM(T48:T51)</f>
        <v>100</v>
      </c>
      <c r="U46" s="249">
        <f>(S46-R46)/R46*100</f>
        <v>7.0557126755624004</v>
      </c>
      <c r="V46" s="89"/>
    </row>
    <row r="47" spans="1:21" s="114" customFormat="1" ht="21.75" customHeight="1">
      <c r="A47" s="96"/>
      <c r="B47" s="80"/>
      <c r="C47" s="80"/>
      <c r="D47" s="85"/>
      <c r="E47" s="112"/>
      <c r="F47" s="80"/>
      <c r="G47" s="80"/>
      <c r="H47" s="85"/>
      <c r="I47" s="112"/>
      <c r="J47" s="80"/>
      <c r="K47" s="80"/>
      <c r="L47" s="85"/>
      <c r="M47" s="112"/>
      <c r="N47" s="113"/>
      <c r="O47" s="113"/>
      <c r="P47" s="85"/>
      <c r="Q47" s="112"/>
      <c r="R47" s="80"/>
      <c r="S47" s="80"/>
      <c r="T47" s="85"/>
      <c r="U47" s="112"/>
    </row>
    <row r="48" spans="1:21" s="114" customFormat="1" ht="21.75" customHeight="1">
      <c r="A48" s="115" t="s">
        <v>176</v>
      </c>
      <c r="B48" s="250">
        <v>2261</v>
      </c>
      <c r="C48" s="250">
        <v>1936</v>
      </c>
      <c r="D48" s="243">
        <f>C48/$C$46*100</f>
        <v>51.53047644397125</v>
      </c>
      <c r="E48" s="244">
        <f>(C48-B48)/B48*100</f>
        <v>-14.374170720919945</v>
      </c>
      <c r="F48" s="250">
        <v>13055</v>
      </c>
      <c r="G48" s="250">
        <v>11373</v>
      </c>
      <c r="H48" s="243">
        <f>G48/$G$46*100</f>
        <v>11.382447431368035</v>
      </c>
      <c r="I48" s="244">
        <f aca="true" t="shared" si="5" ref="I48:I56">(G48-F48)/F48*100</f>
        <v>-12.883952508617389</v>
      </c>
      <c r="J48" s="250">
        <v>12308107</v>
      </c>
      <c r="K48" s="250">
        <v>11069466</v>
      </c>
      <c r="L48" s="243">
        <f>K48/$K$46*100</f>
        <v>4.168827443659703</v>
      </c>
      <c r="M48" s="244">
        <f aca="true" t="shared" si="6" ref="M48:M56">(K48-J48)/J48*100</f>
        <v>-10.063619043935839</v>
      </c>
      <c r="N48" s="250">
        <v>12308107</v>
      </c>
      <c r="O48" s="250">
        <v>11069466</v>
      </c>
      <c r="P48" s="243">
        <f>O48/$O$46*100</f>
        <v>4.1390054098176465</v>
      </c>
      <c r="Q48" s="244">
        <f>(O48-N48)/N48*100</f>
        <v>-10.063619043935839</v>
      </c>
      <c r="R48" s="250">
        <v>6873610</v>
      </c>
      <c r="S48" s="250">
        <v>6140517</v>
      </c>
      <c r="T48" s="243">
        <f>S48/$S$46*100</f>
        <v>6.322366533132162</v>
      </c>
      <c r="U48" s="244">
        <f>(S48-R48)/R48*100</f>
        <v>-10.665327244344674</v>
      </c>
    </row>
    <row r="49" spans="1:21" s="114" customFormat="1" ht="21.75" customHeight="1">
      <c r="A49" s="115" t="s">
        <v>177</v>
      </c>
      <c r="B49" s="250">
        <v>782</v>
      </c>
      <c r="C49" s="250">
        <v>829</v>
      </c>
      <c r="D49" s="243">
        <f>C49/$C$46*100</f>
        <v>22.065477774820337</v>
      </c>
      <c r="E49" s="244">
        <f aca="true" t="shared" si="7" ref="E49:E56">(C49-B49)/B49*100</f>
        <v>6.010230179028133</v>
      </c>
      <c r="F49" s="250">
        <v>10838</v>
      </c>
      <c r="G49" s="250">
        <v>11346</v>
      </c>
      <c r="H49" s="243">
        <f>G49/$G$46*100</f>
        <v>11.355425002752284</v>
      </c>
      <c r="I49" s="244">
        <f t="shared" si="5"/>
        <v>4.687211662668389</v>
      </c>
      <c r="J49" s="250">
        <v>14982147</v>
      </c>
      <c r="K49" s="250">
        <v>16165741</v>
      </c>
      <c r="L49" s="243">
        <f>K49/$K$46*100</f>
        <v>6.088115246742241</v>
      </c>
      <c r="M49" s="244">
        <f t="shared" si="6"/>
        <v>7.900029281517529</v>
      </c>
      <c r="N49" s="250">
        <v>14982147</v>
      </c>
      <c r="O49" s="250">
        <v>16165741</v>
      </c>
      <c r="P49" s="243">
        <f>O49/$O$46*100</f>
        <v>6.044563437180343</v>
      </c>
      <c r="Q49" s="244">
        <f aca="true" t="shared" si="8" ref="Q49:Q56">(O49-N49)/N49*100</f>
        <v>7.900029281517529</v>
      </c>
      <c r="R49" s="250">
        <v>7707025</v>
      </c>
      <c r="S49" s="250">
        <v>8071689</v>
      </c>
      <c r="T49" s="243">
        <f>S49/$S$46*100</f>
        <v>8.310729601343178</v>
      </c>
      <c r="U49" s="244">
        <f>(S49-R49)/R49*100</f>
        <v>4.731579305893</v>
      </c>
    </row>
    <row r="50" spans="1:21" s="114" customFormat="1" ht="21.75" customHeight="1">
      <c r="A50" s="115" t="s">
        <v>178</v>
      </c>
      <c r="B50" s="250">
        <v>392</v>
      </c>
      <c r="C50" s="250">
        <v>382</v>
      </c>
      <c r="D50" s="243">
        <f>C50/$C$46*100</f>
        <v>10.16768698429598</v>
      </c>
      <c r="E50" s="244">
        <f t="shared" si="7"/>
        <v>-2.5510204081632653</v>
      </c>
      <c r="F50" s="250">
        <v>9544</v>
      </c>
      <c r="G50" s="250">
        <v>9275</v>
      </c>
      <c r="H50" s="243">
        <f>G50/$G$46*100</f>
        <v>9.28270464485523</v>
      </c>
      <c r="I50" s="244">
        <f t="shared" si="5"/>
        <v>-2.8185247275775356</v>
      </c>
      <c r="J50" s="250">
        <v>16493699</v>
      </c>
      <c r="K50" s="250">
        <v>16488618</v>
      </c>
      <c r="L50" s="243">
        <f>K50/$K$46*100</f>
        <v>6.209712666032974</v>
      </c>
      <c r="M50" s="244">
        <f t="shared" si="6"/>
        <v>-0.03080570343862829</v>
      </c>
      <c r="N50" s="250">
        <v>16493699</v>
      </c>
      <c r="O50" s="250">
        <v>16488618</v>
      </c>
      <c r="P50" s="243">
        <f>O50/$O$46*100</f>
        <v>6.165290999802216</v>
      </c>
      <c r="Q50" s="244">
        <f t="shared" si="8"/>
        <v>-0.03080570343862829</v>
      </c>
      <c r="R50" s="250">
        <v>7645423</v>
      </c>
      <c r="S50" s="250">
        <v>7704882</v>
      </c>
      <c r="T50" s="243">
        <f>S50/$S$46*100</f>
        <v>7.933059724210908</v>
      </c>
      <c r="U50" s="244">
        <f>(S50-R50)/R50*100</f>
        <v>0.7777071327511899</v>
      </c>
    </row>
    <row r="51" spans="1:21" s="114" customFormat="1" ht="21.75" customHeight="1">
      <c r="A51" s="115" t="s">
        <v>179</v>
      </c>
      <c r="B51" s="250">
        <f>SUM(B52:B56)</f>
        <v>586</v>
      </c>
      <c r="C51" s="250">
        <f>SUM(C52:C56)</f>
        <v>610</v>
      </c>
      <c r="D51" s="243">
        <f>SUM(D52:D56)</f>
        <v>16.23635879691243</v>
      </c>
      <c r="E51" s="244">
        <f t="shared" si="7"/>
        <v>4.09556313993174</v>
      </c>
      <c r="F51" s="250">
        <f>SUM(F52:F56)</f>
        <v>64016</v>
      </c>
      <c r="G51" s="250">
        <f>SUM(G52:G56)</f>
        <v>67923</v>
      </c>
      <c r="H51" s="243">
        <f>SUM(H52:H56)</f>
        <v>67.97942292102445</v>
      </c>
      <c r="I51" s="244">
        <f t="shared" si="5"/>
        <v>6.103161709572607</v>
      </c>
      <c r="J51" s="250">
        <f>SUM(J52:J56)</f>
        <v>205341789</v>
      </c>
      <c r="K51" s="250">
        <f>SUM(K52:K56)</f>
        <v>221805659</v>
      </c>
      <c r="L51" s="243">
        <f>SUM(L52:L56)</f>
        <v>83.53334464356507</v>
      </c>
      <c r="M51" s="244">
        <f t="shared" si="6"/>
        <v>8.01778833240807</v>
      </c>
      <c r="N51" s="250">
        <f>SUM(N52:N56)</f>
        <v>205615557</v>
      </c>
      <c r="O51" s="250">
        <f>SUM(O52:O56)</f>
        <v>223718831</v>
      </c>
      <c r="P51" s="243">
        <f>SUM(P52:P56)</f>
        <v>83.6511401531998</v>
      </c>
      <c r="Q51" s="244">
        <f>(O51-N51)/N51*100</f>
        <v>8.804428159100821</v>
      </c>
      <c r="R51" s="250">
        <f>SUM(R52:R56)</f>
        <v>68496528</v>
      </c>
      <c r="S51" s="250">
        <f>SUM(S52:S56)</f>
        <v>75206623</v>
      </c>
      <c r="T51" s="243">
        <f>SUM(T52:T56)</f>
        <v>77.43384414131376</v>
      </c>
      <c r="U51" s="244">
        <f aca="true" t="shared" si="9" ref="U51:U56">(S51-R51)/R51*100</f>
        <v>9.796255658388992</v>
      </c>
    </row>
    <row r="52" spans="1:21" s="114" customFormat="1" ht="21.75" customHeight="1">
      <c r="A52" s="115" t="s">
        <v>194</v>
      </c>
      <c r="B52" s="250">
        <v>229</v>
      </c>
      <c r="C52" s="250">
        <v>233</v>
      </c>
      <c r="D52" s="243">
        <f>C52/$C$46*100</f>
        <v>6.201756720787863</v>
      </c>
      <c r="E52" s="244">
        <f t="shared" si="7"/>
        <v>1.7467248908296942</v>
      </c>
      <c r="F52" s="250">
        <v>8989</v>
      </c>
      <c r="G52" s="250">
        <v>9033</v>
      </c>
      <c r="H52" s="243">
        <f>G52/$G$46*100</f>
        <v>9.040503618002942</v>
      </c>
      <c r="I52" s="244">
        <f t="shared" si="5"/>
        <v>0.4894871509622872</v>
      </c>
      <c r="J52" s="250">
        <v>17263297</v>
      </c>
      <c r="K52" s="250">
        <v>17217412</v>
      </c>
      <c r="L52" s="243">
        <f>K52/$K$46*100</f>
        <v>6.484180867839144</v>
      </c>
      <c r="M52" s="244">
        <f t="shared" si="6"/>
        <v>-0.26579511433997804</v>
      </c>
      <c r="N52" s="250">
        <v>17456172</v>
      </c>
      <c r="O52" s="250">
        <v>16954254</v>
      </c>
      <c r="P52" s="243">
        <f>O52/$O$46*100</f>
        <v>6.339397855815491</v>
      </c>
      <c r="Q52" s="244">
        <f t="shared" si="8"/>
        <v>-2.8753039326147793</v>
      </c>
      <c r="R52" s="250">
        <v>7152078</v>
      </c>
      <c r="S52" s="250">
        <v>6729914</v>
      </c>
      <c r="T52" s="243">
        <f>S52/$S$46*100</f>
        <v>6.929218345044497</v>
      </c>
      <c r="U52" s="244">
        <f t="shared" si="9"/>
        <v>-5.902676117346594</v>
      </c>
    </row>
    <row r="53" spans="1:21" s="114" customFormat="1" ht="21.75" customHeight="1">
      <c r="A53" s="115" t="s">
        <v>195</v>
      </c>
      <c r="B53" s="250">
        <v>202</v>
      </c>
      <c r="C53" s="250">
        <v>210</v>
      </c>
      <c r="D53" s="243">
        <f>C53/$C$46*100</f>
        <v>5.589566143199361</v>
      </c>
      <c r="E53" s="244">
        <f t="shared" si="7"/>
        <v>3.9603960396039604</v>
      </c>
      <c r="F53" s="250">
        <v>14174</v>
      </c>
      <c r="G53" s="250">
        <v>14693</v>
      </c>
      <c r="H53" s="243">
        <f>G53/$G$46*100</f>
        <v>14.705205320415946</v>
      </c>
      <c r="I53" s="244">
        <f t="shared" si="5"/>
        <v>3.6616339777056583</v>
      </c>
      <c r="J53" s="250">
        <v>32821533</v>
      </c>
      <c r="K53" s="250">
        <v>35035427</v>
      </c>
      <c r="L53" s="243">
        <f>K53/$K$46*100</f>
        <v>13.194552436218347</v>
      </c>
      <c r="M53" s="244">
        <f t="shared" si="6"/>
        <v>6.7452486146823185</v>
      </c>
      <c r="N53" s="250">
        <v>32960236</v>
      </c>
      <c r="O53" s="250">
        <v>35361918</v>
      </c>
      <c r="P53" s="243">
        <f>O53/$O$46*100</f>
        <v>13.222243051609539</v>
      </c>
      <c r="Q53" s="244">
        <f t="shared" si="8"/>
        <v>7.286604379895824</v>
      </c>
      <c r="R53" s="250">
        <v>12166560</v>
      </c>
      <c r="S53" s="250">
        <v>12814609</v>
      </c>
      <c r="T53" s="243">
        <f>S53/$S$46*100</f>
        <v>13.194109726717507</v>
      </c>
      <c r="U53" s="244">
        <f t="shared" si="9"/>
        <v>5.326476834865401</v>
      </c>
    </row>
    <row r="54" spans="1:21" s="114" customFormat="1" ht="21.75" customHeight="1">
      <c r="A54" s="115" t="s">
        <v>196</v>
      </c>
      <c r="B54" s="250">
        <v>99</v>
      </c>
      <c r="C54" s="250">
        <v>105</v>
      </c>
      <c r="D54" s="243">
        <f>C54/$C$46*100</f>
        <v>2.7947830715996806</v>
      </c>
      <c r="E54" s="244">
        <f t="shared" si="7"/>
        <v>6.0606060606060606</v>
      </c>
      <c r="F54" s="250">
        <v>13729</v>
      </c>
      <c r="G54" s="250">
        <v>14351</v>
      </c>
      <c r="H54" s="243">
        <f>G54/$G$46*100</f>
        <v>14.362921224616432</v>
      </c>
      <c r="I54" s="244">
        <f t="shared" si="5"/>
        <v>4.53055575788477</v>
      </c>
      <c r="J54" s="250">
        <v>46502399</v>
      </c>
      <c r="K54" s="250">
        <v>43473845</v>
      </c>
      <c r="L54" s="243">
        <f>K54/$K$46*100</f>
        <v>16.37251138559061</v>
      </c>
      <c r="M54" s="244">
        <f t="shared" si="6"/>
        <v>-6.5126833564006015</v>
      </c>
      <c r="N54" s="250">
        <v>46495321</v>
      </c>
      <c r="O54" s="250">
        <v>43568690</v>
      </c>
      <c r="P54" s="243">
        <f>O54/$O$46*100</f>
        <v>16.290853019347818</v>
      </c>
      <c r="Q54" s="244">
        <f t="shared" si="8"/>
        <v>-6.294463479454201</v>
      </c>
      <c r="R54" s="250">
        <v>15639268</v>
      </c>
      <c r="S54" s="250">
        <v>14356488</v>
      </c>
      <c r="T54" s="243">
        <f>S54/$S$46*100</f>
        <v>14.781651001782665</v>
      </c>
      <c r="U54" s="244">
        <f t="shared" si="9"/>
        <v>-8.202302051477089</v>
      </c>
    </row>
    <row r="55" spans="1:21" ht="21.75" customHeight="1">
      <c r="A55" s="115" t="s">
        <v>197</v>
      </c>
      <c r="B55" s="250">
        <v>18</v>
      </c>
      <c r="C55" s="250">
        <v>22</v>
      </c>
      <c r="D55" s="243">
        <f>C55/$C$46*100</f>
        <v>0.5855735959542188</v>
      </c>
      <c r="E55" s="244">
        <f t="shared" si="7"/>
        <v>22.22222222222222</v>
      </c>
      <c r="F55" s="250">
        <v>4498</v>
      </c>
      <c r="G55" s="250">
        <v>5276</v>
      </c>
      <c r="H55" s="243">
        <f>G55/$G$46*100</f>
        <v>5.280382717655654</v>
      </c>
      <c r="I55" s="244">
        <f t="shared" si="5"/>
        <v>17.296576256113827</v>
      </c>
      <c r="J55" s="250">
        <v>10410010</v>
      </c>
      <c r="K55" s="250">
        <v>14715423</v>
      </c>
      <c r="L55" s="243">
        <f>K55/$K$46*100</f>
        <v>5.541916768836112</v>
      </c>
      <c r="M55" s="244">
        <f t="shared" si="6"/>
        <v>41.35839446840109</v>
      </c>
      <c r="N55" s="250">
        <v>10453976</v>
      </c>
      <c r="O55" s="250">
        <v>14846897</v>
      </c>
      <c r="P55" s="243">
        <f>O55/$O$46*100</f>
        <v>5.551431930140568</v>
      </c>
      <c r="Q55" s="244">
        <f t="shared" si="8"/>
        <v>42.02153324247157</v>
      </c>
      <c r="R55" s="250">
        <v>3943143</v>
      </c>
      <c r="S55" s="250">
        <v>5409449</v>
      </c>
      <c r="T55" s="243">
        <f>S55/$S$46*100</f>
        <v>5.569648177879035</v>
      </c>
      <c r="U55" s="244">
        <f t="shared" si="9"/>
        <v>37.18622428859415</v>
      </c>
    </row>
    <row r="56" spans="1:21" ht="21.75" customHeight="1">
      <c r="A56" s="116" t="s">
        <v>198</v>
      </c>
      <c r="B56" s="251">
        <v>38</v>
      </c>
      <c r="C56" s="251">
        <v>40</v>
      </c>
      <c r="D56" s="243">
        <f>C56/$C$46*100</f>
        <v>1.0646792653713069</v>
      </c>
      <c r="E56" s="244">
        <f t="shared" si="7"/>
        <v>5.263157894736842</v>
      </c>
      <c r="F56" s="250">
        <v>22626</v>
      </c>
      <c r="G56" s="250">
        <v>24570</v>
      </c>
      <c r="H56" s="243">
        <f>G56/$G$46*100</f>
        <v>24.590410040333477</v>
      </c>
      <c r="I56" s="244">
        <f t="shared" si="5"/>
        <v>8.591885441527445</v>
      </c>
      <c r="J56" s="250">
        <v>98344550</v>
      </c>
      <c r="K56" s="250">
        <v>111363552</v>
      </c>
      <c r="L56" s="243">
        <f>K56/$K$46*100</f>
        <v>41.94018318508087</v>
      </c>
      <c r="M56" s="244">
        <f t="shared" si="6"/>
        <v>13.238153003903113</v>
      </c>
      <c r="N56" s="250">
        <v>98249852</v>
      </c>
      <c r="O56" s="250">
        <v>112987072</v>
      </c>
      <c r="P56" s="243">
        <f>O56/$O$46*100</f>
        <v>42.24721429628638</v>
      </c>
      <c r="Q56" s="244">
        <f t="shared" si="8"/>
        <v>14.999737607747235</v>
      </c>
      <c r="R56" s="250">
        <v>29595479</v>
      </c>
      <c r="S56" s="250">
        <v>35896163</v>
      </c>
      <c r="T56" s="243">
        <f>S56/$S$46*100</f>
        <v>36.95921688989005</v>
      </c>
      <c r="U56" s="244">
        <f t="shared" si="9"/>
        <v>21.28934625454111</v>
      </c>
    </row>
    <row r="57" spans="1:21" ht="15" customHeight="1">
      <c r="A57" s="103" t="s">
        <v>180</v>
      </c>
      <c r="B57" s="104"/>
      <c r="C57" s="86"/>
      <c r="D57" s="103"/>
      <c r="E57" s="105"/>
      <c r="F57" s="104"/>
      <c r="G57" s="104"/>
      <c r="H57" s="104"/>
      <c r="I57" s="106"/>
      <c r="J57" s="104"/>
      <c r="K57" s="104"/>
      <c r="L57" s="104"/>
      <c r="M57" s="106"/>
      <c r="N57" s="104"/>
      <c r="O57" s="104"/>
      <c r="P57" s="104"/>
      <c r="Q57" s="106"/>
      <c r="R57" s="104"/>
      <c r="S57" s="104"/>
      <c r="T57" s="104"/>
      <c r="U57" s="106"/>
    </row>
    <row r="58" spans="1:21" ht="15" customHeight="1">
      <c r="A58" s="90" t="s">
        <v>173</v>
      </c>
      <c r="B58" s="108"/>
      <c r="C58" s="90"/>
      <c r="D58" s="90"/>
      <c r="E58" s="99"/>
      <c r="F58" s="108"/>
      <c r="G58" s="108"/>
      <c r="H58" s="108"/>
      <c r="I58" s="117"/>
      <c r="J58" s="108"/>
      <c r="K58" s="108"/>
      <c r="L58" s="108"/>
      <c r="M58" s="117"/>
      <c r="N58" s="108"/>
      <c r="O58" s="108"/>
      <c r="P58" s="108"/>
      <c r="Q58" s="117"/>
      <c r="R58" s="108"/>
      <c r="S58" s="108"/>
      <c r="T58" s="108"/>
      <c r="U58" s="117"/>
    </row>
    <row r="59" spans="3:5" ht="17.25">
      <c r="C59" s="90"/>
      <c r="D59" s="97"/>
      <c r="E59" s="118"/>
    </row>
    <row r="60" spans="3:5" ht="17.25">
      <c r="C60" s="97"/>
      <c r="D60" s="97"/>
      <c r="E60" s="118"/>
    </row>
    <row r="61" spans="3:5" ht="17.25">
      <c r="C61" s="97"/>
      <c r="D61" s="97"/>
      <c r="E61" s="118"/>
    </row>
    <row r="62" spans="3:5" ht="17.25">
      <c r="C62" s="97"/>
      <c r="D62" s="97"/>
      <c r="E62" s="118"/>
    </row>
    <row r="63" spans="3:5" ht="17.25">
      <c r="C63" s="97"/>
      <c r="D63" s="97"/>
      <c r="E63" s="118"/>
    </row>
    <row r="64" spans="3:5" ht="17.25">
      <c r="C64" s="97"/>
      <c r="D64" s="97"/>
      <c r="E64" s="118"/>
    </row>
    <row r="65" spans="3:5" ht="17.25">
      <c r="C65" s="97"/>
      <c r="D65" s="97"/>
      <c r="E65" s="118"/>
    </row>
    <row r="66" spans="3:5" ht="17.25">
      <c r="C66" s="97"/>
      <c r="D66" s="97"/>
      <c r="E66" s="118"/>
    </row>
    <row r="67" spans="3:5" ht="17.25">
      <c r="C67" s="97"/>
      <c r="D67" s="97"/>
      <c r="E67" s="118"/>
    </row>
    <row r="68" spans="3:5" ht="17.25">
      <c r="C68" s="97"/>
      <c r="D68" s="97"/>
      <c r="E68" s="118"/>
    </row>
    <row r="69" ht="17.25">
      <c r="C69" s="97"/>
    </row>
  </sheetData>
  <sheetProtection/>
  <mergeCells count="16">
    <mergeCell ref="A2:U2"/>
    <mergeCell ref="A3:U3"/>
    <mergeCell ref="A5:A6"/>
    <mergeCell ref="B5:E5"/>
    <mergeCell ref="F5:I5"/>
    <mergeCell ref="J5:M5"/>
    <mergeCell ref="N5:Q5"/>
    <mergeCell ref="R5:U5"/>
    <mergeCell ref="A40:U40"/>
    <mergeCell ref="A41:U41"/>
    <mergeCell ref="N43:Q43"/>
    <mergeCell ref="R43:U43"/>
    <mergeCell ref="A43:A44"/>
    <mergeCell ref="B43:E43"/>
    <mergeCell ref="F43:I43"/>
    <mergeCell ref="J43:M43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J1">
      <selection activeCell="Q1" sqref="Q1"/>
    </sheetView>
  </sheetViews>
  <sheetFormatPr defaultColWidth="10.59765625" defaultRowHeight="15"/>
  <cols>
    <col min="1" max="1" width="23.59765625" style="4" customWidth="1"/>
    <col min="2" max="2" width="15.09765625" style="4" customWidth="1"/>
    <col min="3" max="10" width="11.59765625" style="4" customWidth="1"/>
    <col min="11" max="11" width="14.19921875" style="4" customWidth="1"/>
    <col min="12" max="12" width="15.69921875" style="4" customWidth="1"/>
    <col min="13" max="16" width="15.69921875" style="121" customWidth="1"/>
    <col min="17" max="17" width="14.5" style="121" bestFit="1" customWidth="1"/>
    <col min="18" max="16384" width="10.59765625" style="4" customWidth="1"/>
  </cols>
  <sheetData>
    <row r="1" spans="1:17" s="29" customFormat="1" ht="19.5" customHeight="1">
      <c r="A1" s="1" t="s">
        <v>199</v>
      </c>
      <c r="M1" s="129"/>
      <c r="N1" s="129"/>
      <c r="O1" s="129"/>
      <c r="P1" s="129"/>
      <c r="Q1" s="119" t="s">
        <v>200</v>
      </c>
    </row>
    <row r="2" spans="1:17" s="30" customFormat="1" ht="19.5" customHeight="1">
      <c r="A2" s="350" t="s">
        <v>201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</row>
    <row r="3" spans="2:17" s="30" customFormat="1" ht="19.5" customHeight="1">
      <c r="B3" s="130"/>
      <c r="C3" s="130"/>
      <c r="D3" s="130" t="s">
        <v>222</v>
      </c>
      <c r="E3" s="130"/>
      <c r="F3" s="130"/>
      <c r="G3" s="130"/>
      <c r="H3" s="130"/>
      <c r="I3" s="130"/>
      <c r="J3" s="130"/>
      <c r="K3" s="130"/>
      <c r="L3" s="130"/>
      <c r="M3" s="131"/>
      <c r="N3" s="131"/>
      <c r="O3" s="131"/>
      <c r="P3" s="131"/>
      <c r="Q3" s="131"/>
    </row>
    <row r="4" spans="1:17" s="30" customFormat="1" ht="18" customHeight="1" thickBot="1">
      <c r="A4" s="90" t="s">
        <v>141</v>
      </c>
      <c r="M4" s="132"/>
      <c r="N4" s="132"/>
      <c r="O4" s="132"/>
      <c r="P4" s="132"/>
      <c r="Q4" s="133"/>
    </row>
    <row r="5" spans="1:17" s="30" customFormat="1" ht="15" customHeight="1">
      <c r="A5" s="285" t="s">
        <v>202</v>
      </c>
      <c r="B5" s="351" t="s">
        <v>203</v>
      </c>
      <c r="C5" s="305" t="s">
        <v>204</v>
      </c>
      <c r="D5" s="354" t="s">
        <v>205</v>
      </c>
      <c r="E5" s="355"/>
      <c r="F5" s="355"/>
      <c r="G5" s="355"/>
      <c r="H5" s="355"/>
      <c r="I5" s="355"/>
      <c r="J5" s="356"/>
      <c r="K5" s="351" t="s">
        <v>206</v>
      </c>
      <c r="L5" s="351" t="s">
        <v>207</v>
      </c>
      <c r="M5" s="346" t="s">
        <v>208</v>
      </c>
      <c r="N5" s="347"/>
      <c r="O5" s="347"/>
      <c r="P5" s="347"/>
      <c r="Q5" s="347"/>
    </row>
    <row r="6" spans="1:17" s="30" customFormat="1" ht="15" customHeight="1">
      <c r="A6" s="286"/>
      <c r="B6" s="281"/>
      <c r="C6" s="352"/>
      <c r="D6" s="278" t="s">
        <v>209</v>
      </c>
      <c r="E6" s="339" t="s">
        <v>210</v>
      </c>
      <c r="F6" s="340"/>
      <c r="G6" s="341"/>
      <c r="H6" s="339" t="s">
        <v>211</v>
      </c>
      <c r="I6" s="340"/>
      <c r="J6" s="341"/>
      <c r="K6" s="281"/>
      <c r="L6" s="281"/>
      <c r="M6" s="342" t="s">
        <v>212</v>
      </c>
      <c r="N6" s="344" t="s">
        <v>213</v>
      </c>
      <c r="O6" s="344" t="s">
        <v>214</v>
      </c>
      <c r="P6" s="348" t="s">
        <v>215</v>
      </c>
      <c r="Q6" s="348" t="s">
        <v>216</v>
      </c>
    </row>
    <row r="7" spans="1:17" s="30" customFormat="1" ht="15" customHeight="1">
      <c r="A7" s="287"/>
      <c r="B7" s="282"/>
      <c r="C7" s="353"/>
      <c r="D7" s="279"/>
      <c r="E7" s="134" t="s">
        <v>212</v>
      </c>
      <c r="F7" s="134" t="s">
        <v>217</v>
      </c>
      <c r="G7" s="134" t="s">
        <v>218</v>
      </c>
      <c r="H7" s="134" t="s">
        <v>212</v>
      </c>
      <c r="I7" s="134" t="s">
        <v>217</v>
      </c>
      <c r="J7" s="134" t="s">
        <v>218</v>
      </c>
      <c r="K7" s="282"/>
      <c r="L7" s="282"/>
      <c r="M7" s="343"/>
      <c r="N7" s="345"/>
      <c r="O7" s="345"/>
      <c r="P7" s="349"/>
      <c r="Q7" s="349"/>
    </row>
    <row r="8" spans="1:17" s="30" customFormat="1" ht="15" customHeight="1">
      <c r="A8" s="39"/>
      <c r="B8" s="25" t="s">
        <v>223</v>
      </c>
      <c r="C8" s="122">
        <f aca="true" t="shared" si="0" ref="C8:Q8">SUM(C10:C13)</f>
        <v>3757</v>
      </c>
      <c r="D8" s="122">
        <f t="shared" si="0"/>
        <v>99917</v>
      </c>
      <c r="E8" s="122">
        <f t="shared" si="0"/>
        <v>98783</v>
      </c>
      <c r="F8" s="122">
        <f t="shared" si="0"/>
        <v>62152</v>
      </c>
      <c r="G8" s="122">
        <f t="shared" si="0"/>
        <v>36631</v>
      </c>
      <c r="H8" s="122">
        <f t="shared" si="0"/>
        <v>1134</v>
      </c>
      <c r="I8" s="122">
        <f t="shared" si="0"/>
        <v>737</v>
      </c>
      <c r="J8" s="122">
        <f t="shared" si="0"/>
        <v>397</v>
      </c>
      <c r="K8" s="122">
        <f t="shared" si="0"/>
        <v>39712657</v>
      </c>
      <c r="L8" s="122">
        <f t="shared" si="0"/>
        <v>152857354</v>
      </c>
      <c r="M8" s="122">
        <f t="shared" si="0"/>
        <v>265529484</v>
      </c>
      <c r="N8" s="122">
        <f t="shared" si="0"/>
        <v>245980939</v>
      </c>
      <c r="O8" s="122">
        <f t="shared" si="0"/>
        <v>18607895</v>
      </c>
      <c r="P8" s="122">
        <f t="shared" si="0"/>
        <v>786756</v>
      </c>
      <c r="Q8" s="122">
        <f t="shared" si="0"/>
        <v>153894</v>
      </c>
    </row>
    <row r="9" spans="1:17" s="30" customFormat="1" ht="15" customHeight="1">
      <c r="A9" s="39"/>
      <c r="B9" s="2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52"/>
      <c r="N9" s="252"/>
      <c r="O9" s="252"/>
      <c r="P9" s="252"/>
      <c r="Q9" s="252"/>
    </row>
    <row r="10" spans="1:17" s="30" customFormat="1" ht="15" customHeight="1">
      <c r="A10" s="336" t="s">
        <v>224</v>
      </c>
      <c r="B10" s="39" t="s">
        <v>225</v>
      </c>
      <c r="C10" s="233">
        <f>SUM(C17,C24,C31,C38,C45,C52,C59,'９０'!C10,'９０'!C17,'９０'!C24,'９０'!C31,'９０'!C38,'９０'!C45,'９０'!C52,'９０'!C59,'９２'!C10,'９２'!C17,'９２'!C24,'９２'!C31,'９２'!C38,'９２'!C45,'９２'!C52,'９２'!C59,'９２'!C66)</f>
        <v>1936</v>
      </c>
      <c r="D10" s="233">
        <f>SUM(D17,D24,D31,D38,D45,D52,D59,'９０'!D10,'９０'!D17,'９０'!D24,'９０'!D31,'９０'!D38,'９０'!D45,'９０'!D52,'９０'!D59,'９２'!D10,'９２'!D17,'９２'!D24,'９２'!D31,'９２'!D38,'９２'!D45,'９２'!D52,'９２'!D59,'９２'!D66)</f>
        <v>11373</v>
      </c>
      <c r="E10" s="233">
        <f>SUM(E17,E24,E31,E38,E45,E52,E59,'９０'!E10,'９０'!E17,'９０'!E24,'９０'!E31,'９０'!E38,'９０'!E45,'９０'!E52,'９０'!E59,'９２'!E10,'９２'!E17,'９２'!E24,'９２'!E31,'９２'!E38,'９２'!E45,'９２'!E52,'９２'!E59,'９２'!E66)</f>
        <v>10331</v>
      </c>
      <c r="F10" s="233">
        <f>SUM(F17,F24,F31,F38,F45,F52,F59,'９０'!F10,'９０'!F17,'９０'!F24,'９０'!F31,'９０'!F38,'９０'!F45,'９０'!F52,'９０'!F59,'９２'!F10,'９２'!F17,'９２'!F24,'９２'!F31,'９２'!F38,'９２'!F45,'９２'!F52,'９２'!F59,'９２'!F66)</f>
        <v>5484</v>
      </c>
      <c r="G10" s="233">
        <f>SUM(G17,G24,G31,G38,G45,G52,G59,'９０'!G10,'９０'!G17,'９０'!G24,'９０'!G31,'９０'!G38,'９０'!G45,'９０'!G52,'９０'!G59,'９２'!G10,'９２'!G17,'９２'!G24,'９２'!G31,'９２'!G38,'９２'!G45,'９２'!G52,'９２'!G59,'９２'!G66)</f>
        <v>4847</v>
      </c>
      <c r="H10" s="233">
        <f>SUM(H17,H24,H31,H38,H45,H52,H59,'９０'!H10,'９０'!H17,'９０'!H24,'９０'!H31,'９０'!H38,'９０'!H45,'９０'!H52,'９０'!H59,'９２'!H10,'９２'!H17,'９２'!H24,'９２'!H31,'９２'!H38,'９２'!H45,'９２'!H52,'９２'!H59,'９２'!H66)</f>
        <v>1042</v>
      </c>
      <c r="I10" s="233">
        <f>SUM(I17,I24,I31,I38,I45,I52,I59,'９０'!I10,'９０'!I17,'９０'!I24,'９０'!I31,'９０'!I38,'９０'!I45,'９０'!I52,'９０'!I59,'９２'!I10,'９２'!I17,'９２'!I24,'９２'!I31,'９２'!I38,'９２'!I45,'９２'!I52,'９２'!I59,'９２'!I66)</f>
        <v>676</v>
      </c>
      <c r="J10" s="233">
        <f>SUM(J17,J24,J31,J38,J45,J52,J59,'９０'!J10,'９０'!J17,'９０'!J24,'９０'!J31,'９０'!J38,'９０'!J45,'９０'!J52,'９０'!J59,'９２'!J10,'９２'!J17,'９２'!J24,'９２'!J31,'９２'!J38,'９２'!J45,'９２'!J52,'９２'!J59,'９２'!J66)</f>
        <v>366</v>
      </c>
      <c r="K10" s="233">
        <v>3040526</v>
      </c>
      <c r="L10" s="233">
        <v>4610535</v>
      </c>
      <c r="M10" s="252">
        <f>SUM(N10,O10,P10,Q10)</f>
        <v>11069466</v>
      </c>
      <c r="N10" s="252">
        <v>8297350</v>
      </c>
      <c r="O10" s="252">
        <v>2713888</v>
      </c>
      <c r="P10" s="233">
        <f>SUM(P17,P24,P31,P38,P45,P52,P59,'９０'!P10,'９０'!P17,'９０'!P24,'９０'!P31,'９０'!P38,'９０'!P45,'９０'!P52,'９０'!P59,'９２'!P10,'９２'!P17,'９２'!P24,'９２'!P31,'９２'!P38,'９２'!P45,'９２'!P52,'９２'!P59,'９２'!P66)</f>
        <v>55975</v>
      </c>
      <c r="Q10" s="233">
        <f>SUM(Q17,Q24,Q31,Q38,Q45,Q52,Q59,'９０'!Q10,'９０'!Q17,'９０'!Q24,'９０'!Q31,'９０'!Q38,'９０'!Q45,'９０'!Q52,'９０'!Q59,'９２'!Q10,'９２'!Q17,'９２'!Q24,'９２'!Q31,'９２'!Q38,'９２'!Q45,'９２'!Q52,'９２'!Q59,'９２'!Q66)</f>
        <v>2253</v>
      </c>
    </row>
    <row r="11" spans="1:17" s="30" customFormat="1" ht="15" customHeight="1">
      <c r="A11" s="337"/>
      <c r="B11" s="39" t="s">
        <v>219</v>
      </c>
      <c r="C11" s="233">
        <f>SUM(C18,C25,C32,C39,C46,C53,C60,'９０'!C11,'９０'!C18,'９０'!C25,'９０'!C32,'９０'!C39,'９０'!C46,'９０'!C53,'９０'!C60,'９２'!C11,'９２'!C18,'９２'!C25,'９２'!C32,'９２'!C39,'９２'!C46,'９２'!C53,'９２'!C60,'９２'!C67)</f>
        <v>829</v>
      </c>
      <c r="D11" s="233">
        <f>SUM(D18,D25,D32,D39,D46,D53,D60,'９０'!D11,'９０'!D18,'９０'!D25,'９０'!D32,'９０'!D39,'９０'!D46,'９０'!D53,'９０'!D60,'９２'!D11,'９２'!D18,'９２'!D25,'９２'!D32,'９２'!D39,'９２'!D46,'９２'!D53,'９２'!D60,'９２'!D67)</f>
        <v>11346</v>
      </c>
      <c r="E11" s="233">
        <f>SUM(E18,E25,E32,E39,E46,E53,E60,'９０'!E11,'９０'!E18,'９０'!E25,'９０'!E32,'９０'!E39,'９０'!E46,'９０'!E53,'９０'!E60,'９２'!E11,'９２'!E18,'９２'!E25,'９２'!E32,'９２'!E39,'９２'!E46,'９２'!E53,'９２'!E60,'９２'!E67)</f>
        <v>11262</v>
      </c>
      <c r="F11" s="233">
        <f>SUM(F18,F25,F32,F39,F46,F53,F60,'９０'!F11,'９０'!F18,'９０'!F25,'９０'!F32,'９０'!F39,'９０'!F46,'９０'!F53,'９０'!F60,'９２'!F11,'９２'!F18,'９２'!F25,'９２'!F32,'９２'!F39,'９２'!F46,'９２'!F53,'９２'!F60,'９２'!F67)</f>
        <v>6386</v>
      </c>
      <c r="G11" s="233">
        <f>SUM(G18,G25,G32,G39,G46,G53,G60,'９０'!G11,'９０'!G18,'９０'!G25,'９０'!G32,'９０'!G39,'９０'!G46,'９０'!G53,'９０'!G60,'９２'!G11,'９２'!G18,'９２'!G25,'９２'!G32,'９２'!G39,'９２'!G46,'９２'!G53,'９２'!G60,'９２'!G67)</f>
        <v>4876</v>
      </c>
      <c r="H11" s="233">
        <f>SUM(H18,H25,H32,H39,H46,H53,H60,'９０'!H11,'９０'!H18,'９０'!H25,'９０'!H32,'９０'!H39,'９０'!H46,'９０'!H53,'９０'!H60,'９２'!H11,'９２'!H18,'９２'!H25,'９２'!H32,'９２'!H39,'９２'!H46,'９２'!H53,'９２'!H60,'９２'!H67)</f>
        <v>84</v>
      </c>
      <c r="I11" s="233">
        <f>SUM(I18,I25,I32,I39,I46,I53,I60,'９０'!I11,'９０'!I18,'９０'!I25,'９０'!I32,'９０'!I39,'９０'!I46,'９０'!I53,'９０'!I60,'９２'!I11,'９２'!I18,'９２'!I25,'９２'!I32,'９２'!I39,'９２'!I46,'９２'!I53,'９２'!I60,'９２'!I67)</f>
        <v>54</v>
      </c>
      <c r="J11" s="233">
        <f>SUM(J18,J25,J32,J39,J46,J53,J60,'９０'!J11,'９０'!J18,'９０'!J25,'９０'!J32,'９０'!J39,'９０'!J46,'９０'!J53,'９０'!J60,'９２'!J11,'９２'!J18,'９２'!J25,'９２'!J32,'９２'!J39,'９２'!J46,'９２'!J53,'９２'!J60,'９２'!J67)</f>
        <v>30</v>
      </c>
      <c r="K11" s="233">
        <v>3686204</v>
      </c>
      <c r="L11" s="233">
        <v>7682454</v>
      </c>
      <c r="M11" s="252">
        <f>SUM(N11,O11,P11,Q11)</f>
        <v>16165741</v>
      </c>
      <c r="N11" s="253">
        <v>13327869</v>
      </c>
      <c r="O11" s="253">
        <v>2772314</v>
      </c>
      <c r="P11" s="253">
        <v>59768</v>
      </c>
      <c r="Q11" s="233">
        <f>SUM(Q18,Q25,Q32,Q39,Q46,Q53,Q60,'９０'!Q11,'９０'!Q18,'９０'!Q25,'９０'!Q32,'９０'!Q39,'９０'!Q46,'９０'!Q53,'９０'!Q60,'９２'!Q11,'９２'!Q18,'９２'!Q25,'９２'!Q32,'９２'!Q39,'９２'!Q46,'９２'!Q53,'９２'!Q60,'９２'!Q67)</f>
        <v>5790</v>
      </c>
    </row>
    <row r="12" spans="1:17" s="30" customFormat="1" ht="15" customHeight="1">
      <c r="A12" s="39"/>
      <c r="B12" s="39" t="s">
        <v>220</v>
      </c>
      <c r="C12" s="233">
        <f>SUM(C19,C26,C33,C40,C47,C54,C61,'９０'!C12,'９０'!C19,'９０'!C26,'９０'!C33,'９０'!C40,'９０'!C47,'９０'!C54,'９０'!C61,'９２'!C12,'９２'!C19,'９２'!C26,'９２'!C33,'９２'!C40,'９２'!C47,'９２'!C54,'９２'!C61,'９２'!C68)</f>
        <v>382</v>
      </c>
      <c r="D12" s="233">
        <f>SUM(D19,D26,D33,D40,D47,D54,D61,'９０'!D12,'９０'!D19,'９０'!D26,'９０'!D33,'９０'!D40,'９０'!D47,'９０'!D54,'９０'!D61,'９２'!D12,'９２'!D19,'９２'!D26,'９２'!D33,'９２'!D40,'９２'!D47,'９２'!D54,'９２'!D61,'９２'!D68)</f>
        <v>9275</v>
      </c>
      <c r="E12" s="233">
        <f>SUM(E19,E26,E33,E40,E47,E54,E61,'９０'!E12,'９０'!E19,'９０'!E26,'９０'!E33,'９０'!E40,'９０'!E47,'９０'!E54,'９０'!E61,'９２'!E12,'９２'!E19,'９２'!E26,'９２'!E33,'９２'!E40,'９２'!E47,'９２'!E54,'９２'!E61,'９２'!E68)</f>
        <v>9270</v>
      </c>
      <c r="F12" s="233">
        <f>SUM(F19,F26,F33,F40,F47,F54,F61,'９０'!F12,'９０'!F19,'９０'!F26,'９０'!F33,'９０'!F40,'９０'!F47,'９０'!F54,'９０'!F61,'９２'!F12,'９２'!F19,'９２'!F26,'９２'!F33,'９２'!F40,'９２'!F47,'９２'!F54,'９２'!F61,'９２'!F68)</f>
        <v>5368</v>
      </c>
      <c r="G12" s="233">
        <f>SUM(G19,G26,G33,G40,G47,G54,G61,'９０'!G12,'９０'!G19,'９０'!G26,'９０'!G33,'９０'!G40,'９０'!G47,'９０'!G54,'９０'!G61,'９２'!G12,'９２'!G19,'９２'!G26,'９２'!G33,'９２'!G40,'９２'!G47,'９２'!G54,'９２'!G61,'９２'!G68)</f>
        <v>3902</v>
      </c>
      <c r="H12" s="233">
        <f>SUM(H19,H26,H33,H40,H47,H54,H61,'９０'!H12,'９０'!H19,'９０'!H26,'９０'!H33,'９０'!H40,'９０'!H47,'９０'!H54,'９０'!H61,'９２'!H12,'９２'!H19,'９２'!H26,'９２'!H33,'９２'!H40,'９２'!H47,'９２'!H54,'９２'!H61,'９２'!H68)</f>
        <v>5</v>
      </c>
      <c r="I12" s="233">
        <f>SUM(I19,I26,I33,I40,I47,I54,I61,'９０'!I12,'９０'!I19,'９０'!I26,'９０'!I33,'９０'!I40,'９０'!I47,'９０'!I54,'９０'!I61,'９２'!I12,'９２'!I19,'９２'!I26,'９２'!I33,'９２'!I40,'９２'!I47,'９２'!I54,'９２'!I61,'９２'!I68)</f>
        <v>4</v>
      </c>
      <c r="J12" s="233">
        <f>SUM(J19,J26,J33,J40,J47,J54,J61,'９０'!J12,'９０'!J19,'９０'!J26,'９０'!J33,'９０'!J40,'９０'!J47,'９０'!J54,'９０'!J61,'９２'!J12,'９２'!J19,'９２'!J26,'９２'!J33,'９２'!J40,'９２'!J47,'９２'!J54,'９２'!J61,'９２'!J68)</f>
        <v>1</v>
      </c>
      <c r="K12" s="233">
        <v>3116560</v>
      </c>
      <c r="L12" s="233">
        <v>8366350</v>
      </c>
      <c r="M12" s="252">
        <f>SUM(N12,O12,P12,Q12)</f>
        <v>16488618</v>
      </c>
      <c r="N12" s="253">
        <v>14510456</v>
      </c>
      <c r="O12" s="253">
        <v>1932389</v>
      </c>
      <c r="P12" s="253">
        <v>45737</v>
      </c>
      <c r="Q12" s="233">
        <f>SUM(Q19,Q26,Q33,Q40,Q47,Q54,Q61,'９０'!Q12,'９０'!Q19,'９０'!Q26,'９０'!Q33,'９０'!Q40,'９０'!Q47,'９０'!Q54,'９０'!Q61,'９２'!Q12,'９２'!Q19,'９２'!Q26,'９２'!Q33,'９２'!Q40,'９２'!Q47,'９２'!Q54,'９２'!Q61,'９２'!Q68)</f>
        <v>36</v>
      </c>
    </row>
    <row r="13" spans="1:17" s="30" customFormat="1" ht="15" customHeight="1">
      <c r="A13" s="39"/>
      <c r="B13" s="39" t="s">
        <v>226</v>
      </c>
      <c r="C13" s="233">
        <f>SUM(C20,C27,C34,C41,C48,C55,C62,'９０'!C13,'９０'!C20,'９０'!C27,'９０'!C34,'９０'!C41,'９０'!C48,'９０'!C55,'９０'!C62,'９２'!C13,'９２'!C20,'９２'!C27,'９２'!C34,'９２'!C41,'９２'!C48,'９２'!C55,'９２'!C62,'９２'!C69)</f>
        <v>610</v>
      </c>
      <c r="D13" s="233">
        <f>SUM(D20,D27,D34,D41,D48,D55,D62,'９０'!D13,'９０'!D20,'９０'!D27,'９０'!D34,'９０'!D41,'９０'!D48,'９０'!D55,'９０'!D62,'９２'!D13,'９２'!D20,'９２'!D27,'９２'!D34,'９２'!D41,'９２'!D48,'９２'!D55,'９２'!D62,'９２'!D69)</f>
        <v>67923</v>
      </c>
      <c r="E13" s="233">
        <f>SUM(E20,E27,E34,E41,E48,E55,E62,'９０'!E13,'９０'!E20,'９０'!E27,'９０'!E34,'９０'!E41,'９０'!E48,'９０'!E55,'９０'!E62,'９２'!E13,'９２'!E20,'９２'!E27,'９２'!E34,'９２'!E41,'９２'!E48,'９２'!E55,'９２'!E62,'９２'!E69)</f>
        <v>67920</v>
      </c>
      <c r="F13" s="233">
        <f>SUM(F20,F27,F34,F41,F48,F55,F62,'９０'!F13,'９０'!F20,'９０'!F27,'９０'!F34,'９０'!F41,'９０'!F48,'９０'!F55,'９０'!F62,'９２'!F13,'９２'!F20,'９２'!F27,'９２'!F34,'９２'!F41,'９２'!F48,'９２'!F55,'９２'!F62,'９２'!F69)</f>
        <v>44914</v>
      </c>
      <c r="G13" s="233">
        <f>SUM(G20,G27,G34,G41,G48,G55,G62,'９０'!G13,'９０'!G20,'９０'!G27,'９０'!G34,'９０'!G41,'９０'!G48,'９０'!G55,'９０'!G62,'９２'!G13,'９２'!G20,'９２'!G27,'９２'!G34,'９２'!G41,'９２'!G48,'９２'!G55,'９２'!G62,'９２'!G69)</f>
        <v>23006</v>
      </c>
      <c r="H13" s="233">
        <f>SUM(H20,H27,H34,H41,H48,H55,H62,'９０'!H13,'９０'!H20,'９０'!H27,'９０'!H34,'９０'!H41,'９０'!H48,'９０'!H55,'９０'!H62,'９２'!H13,'９２'!H20,'９２'!H27,'９２'!H34,'９２'!H41,'９２'!H48,'９２'!H55,'９２'!H62,'９２'!H69)</f>
        <v>3</v>
      </c>
      <c r="I13" s="233">
        <f>SUM(I20,I27,I34,I41,I48,I55,I62,'９０'!I13,'９０'!I20,'９０'!I27,'９０'!I34,'９０'!I41,'９０'!I48,'９０'!I55,'９０'!I62,'９２'!I13,'９２'!I20,'９２'!I27,'９２'!I34,'９２'!I41,'９２'!I48,'９２'!I55,'９２'!I62,'９２'!I69)</f>
        <v>3</v>
      </c>
      <c r="J13" s="233" t="s">
        <v>31</v>
      </c>
      <c r="K13" s="233">
        <v>29869367</v>
      </c>
      <c r="L13" s="233">
        <v>132198015</v>
      </c>
      <c r="M13" s="252">
        <f>SUM(N13,O13,P13,Q13)</f>
        <v>221805659</v>
      </c>
      <c r="N13" s="253">
        <v>209845264</v>
      </c>
      <c r="O13" s="253">
        <v>11189304</v>
      </c>
      <c r="P13" s="233">
        <f>SUM(P20,P27,P34,P41,P48,P55,P62,'９０'!P13,'９０'!P20,'９０'!P27,'９０'!P34,'９０'!P41,'９０'!P48,'９０'!P55,'９０'!P62,'９２'!P13,'９２'!P20,'９２'!P27,'９２'!P34,'９２'!P41,'９２'!P48,'９２'!P55,'９２'!P62,'９２'!P69)</f>
        <v>625276</v>
      </c>
      <c r="Q13" s="253">
        <v>145815</v>
      </c>
    </row>
    <row r="14" spans="1:17" s="30" customFormat="1" ht="15" customHeight="1">
      <c r="A14" s="39"/>
      <c r="B14" s="39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53"/>
      <c r="N14" s="253"/>
      <c r="O14" s="253"/>
      <c r="P14" s="253"/>
      <c r="Q14" s="253"/>
    </row>
    <row r="15" spans="1:17" s="126" customFormat="1" ht="15" customHeight="1">
      <c r="A15" s="125"/>
      <c r="B15" s="25" t="s">
        <v>227</v>
      </c>
      <c r="C15" s="122">
        <f aca="true" t="shared" si="1" ref="C15:Q15">SUM(C17:C20)</f>
        <v>482</v>
      </c>
      <c r="D15" s="122">
        <f t="shared" si="1"/>
        <v>11968</v>
      </c>
      <c r="E15" s="122">
        <f t="shared" si="1"/>
        <v>11776</v>
      </c>
      <c r="F15" s="122">
        <f t="shared" si="1"/>
        <v>4220</v>
      </c>
      <c r="G15" s="122">
        <f t="shared" si="1"/>
        <v>7556</v>
      </c>
      <c r="H15" s="122">
        <f t="shared" si="1"/>
        <v>192</v>
      </c>
      <c r="I15" s="122">
        <f t="shared" si="1"/>
        <v>117</v>
      </c>
      <c r="J15" s="122">
        <f t="shared" si="1"/>
        <v>75</v>
      </c>
      <c r="K15" s="122">
        <f t="shared" si="1"/>
        <v>2914693</v>
      </c>
      <c r="L15" s="122">
        <f t="shared" si="1"/>
        <v>8154988</v>
      </c>
      <c r="M15" s="122">
        <f t="shared" si="1"/>
        <v>14903709</v>
      </c>
      <c r="N15" s="122">
        <f t="shared" si="1"/>
        <v>14784748</v>
      </c>
      <c r="O15" s="122">
        <f t="shared" si="1"/>
        <v>113855</v>
      </c>
      <c r="P15" s="122">
        <f t="shared" si="1"/>
        <v>80</v>
      </c>
      <c r="Q15" s="122">
        <f t="shared" si="1"/>
        <v>5026</v>
      </c>
    </row>
    <row r="16" spans="1:17" s="126" customFormat="1" ht="15" customHeight="1">
      <c r="A16" s="125"/>
      <c r="B16" s="2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52"/>
      <c r="N16" s="252"/>
      <c r="O16" s="252"/>
      <c r="P16" s="252"/>
      <c r="Q16" s="252"/>
    </row>
    <row r="17" spans="1:17" ht="15" customHeight="1">
      <c r="A17" s="338" t="s">
        <v>228</v>
      </c>
      <c r="B17" s="5" t="s">
        <v>225</v>
      </c>
      <c r="C17" s="233">
        <v>222</v>
      </c>
      <c r="D17" s="233">
        <f>SUM(E17,H17)</f>
        <v>1344</v>
      </c>
      <c r="E17" s="233">
        <f>SUM(F17,G17)</f>
        <v>1173</v>
      </c>
      <c r="F17" s="233">
        <v>439</v>
      </c>
      <c r="G17" s="233">
        <v>734</v>
      </c>
      <c r="H17" s="233">
        <f>SUM(I17,J17)</f>
        <v>171</v>
      </c>
      <c r="I17" s="233">
        <v>106</v>
      </c>
      <c r="J17" s="233">
        <v>65</v>
      </c>
      <c r="K17" s="233">
        <v>255920</v>
      </c>
      <c r="L17" s="233">
        <v>404339</v>
      </c>
      <c r="M17" s="252">
        <f>SUM(N17,O17,P17,Q17)</f>
        <v>870611</v>
      </c>
      <c r="N17" s="252">
        <v>858958</v>
      </c>
      <c r="O17" s="252">
        <v>11653</v>
      </c>
      <c r="P17" s="252">
        <v>0</v>
      </c>
      <c r="Q17" s="252">
        <v>0</v>
      </c>
    </row>
    <row r="18" spans="1:17" ht="15" customHeight="1">
      <c r="A18" s="338"/>
      <c r="B18" s="5" t="s">
        <v>219</v>
      </c>
      <c r="C18" s="233">
        <v>118</v>
      </c>
      <c r="D18" s="233">
        <f>SUM(E18,H18)</f>
        <v>1640</v>
      </c>
      <c r="E18" s="233">
        <f>SUM(F18,G18)</f>
        <v>1619</v>
      </c>
      <c r="F18" s="233">
        <v>589</v>
      </c>
      <c r="G18" s="233">
        <v>1030</v>
      </c>
      <c r="H18" s="233">
        <f>SUM(I18,J18)</f>
        <v>21</v>
      </c>
      <c r="I18" s="233">
        <v>11</v>
      </c>
      <c r="J18" s="233">
        <v>10</v>
      </c>
      <c r="K18" s="233">
        <v>414485</v>
      </c>
      <c r="L18" s="233">
        <v>858126</v>
      </c>
      <c r="M18" s="252">
        <f>SUM(N18,O18,P18,Q18)</f>
        <v>1665492</v>
      </c>
      <c r="N18" s="253">
        <v>1646345</v>
      </c>
      <c r="O18" s="253">
        <v>14041</v>
      </c>
      <c r="P18" s="253">
        <v>80</v>
      </c>
      <c r="Q18" s="253">
        <v>5026</v>
      </c>
    </row>
    <row r="19" spans="1:17" ht="15" customHeight="1">
      <c r="A19" s="28"/>
      <c r="B19" s="5" t="s">
        <v>220</v>
      </c>
      <c r="C19" s="233">
        <v>51</v>
      </c>
      <c r="D19" s="233">
        <f>SUM(E19,H19)</f>
        <v>1234</v>
      </c>
      <c r="E19" s="233">
        <f>SUM(F19,G19)</f>
        <v>1234</v>
      </c>
      <c r="F19" s="233">
        <v>449</v>
      </c>
      <c r="G19" s="233">
        <v>785</v>
      </c>
      <c r="H19" s="233" t="s">
        <v>31</v>
      </c>
      <c r="I19" s="233" t="s">
        <v>31</v>
      </c>
      <c r="J19" s="233" t="s">
        <v>31</v>
      </c>
      <c r="K19" s="233">
        <v>323444</v>
      </c>
      <c r="L19" s="233">
        <v>982367</v>
      </c>
      <c r="M19" s="252">
        <f>SUM(N19,O19,P19,Q19)</f>
        <v>1713312</v>
      </c>
      <c r="N19" s="253">
        <v>1658262</v>
      </c>
      <c r="O19" s="253">
        <v>55050</v>
      </c>
      <c r="P19" s="253">
        <v>0</v>
      </c>
      <c r="Q19" s="253">
        <v>0</v>
      </c>
    </row>
    <row r="20" spans="1:17" ht="15" customHeight="1">
      <c r="A20" s="28"/>
      <c r="B20" s="5" t="s">
        <v>226</v>
      </c>
      <c r="C20" s="233">
        <v>91</v>
      </c>
      <c r="D20" s="233">
        <f>SUM(E20,H20)</f>
        <v>7750</v>
      </c>
      <c r="E20" s="233">
        <f>SUM(F20,G20)</f>
        <v>7750</v>
      </c>
      <c r="F20" s="233">
        <v>2743</v>
      </c>
      <c r="G20" s="233">
        <v>5007</v>
      </c>
      <c r="H20" s="233" t="s">
        <v>31</v>
      </c>
      <c r="I20" s="233" t="s">
        <v>31</v>
      </c>
      <c r="J20" s="233" t="s">
        <v>31</v>
      </c>
      <c r="K20" s="233">
        <v>1920844</v>
      </c>
      <c r="L20" s="233">
        <v>5910156</v>
      </c>
      <c r="M20" s="252">
        <f>SUM(N20,O20,P20,Q20)</f>
        <v>10654294</v>
      </c>
      <c r="N20" s="253">
        <v>10621183</v>
      </c>
      <c r="O20" s="253">
        <v>33111</v>
      </c>
      <c r="P20" s="253">
        <v>0</v>
      </c>
      <c r="Q20" s="253">
        <v>0</v>
      </c>
    </row>
    <row r="21" spans="1:17" ht="15" customHeight="1">
      <c r="A21" s="28"/>
      <c r="B21" s="5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52"/>
      <c r="N21" s="253"/>
      <c r="O21" s="253"/>
      <c r="P21" s="253"/>
      <c r="Q21" s="252"/>
    </row>
    <row r="22" spans="1:17" s="126" customFormat="1" ht="15" customHeight="1">
      <c r="A22" s="127"/>
      <c r="B22" s="25" t="s">
        <v>227</v>
      </c>
      <c r="C22" s="122">
        <f aca="true" t="shared" si="2" ref="C22:N22">SUM(C24:C27)</f>
        <v>41</v>
      </c>
      <c r="D22" s="122">
        <f t="shared" si="2"/>
        <v>784</v>
      </c>
      <c r="E22" s="122">
        <f t="shared" si="2"/>
        <v>782</v>
      </c>
      <c r="F22" s="122">
        <f t="shared" si="2"/>
        <v>473</v>
      </c>
      <c r="G22" s="122">
        <f t="shared" si="2"/>
        <v>309</v>
      </c>
      <c r="H22" s="122">
        <f t="shared" si="2"/>
        <v>2</v>
      </c>
      <c r="I22" s="122">
        <f t="shared" si="2"/>
        <v>1</v>
      </c>
      <c r="J22" s="122">
        <f t="shared" si="2"/>
        <v>1</v>
      </c>
      <c r="K22" s="122">
        <f t="shared" si="2"/>
        <v>453803</v>
      </c>
      <c r="L22" s="122">
        <f t="shared" si="2"/>
        <v>1600473</v>
      </c>
      <c r="M22" s="122">
        <f t="shared" si="2"/>
        <v>11440000</v>
      </c>
      <c r="N22" s="122">
        <f t="shared" si="2"/>
        <v>11438342</v>
      </c>
      <c r="O22" s="123">
        <v>0</v>
      </c>
      <c r="P22" s="123">
        <v>0</v>
      </c>
      <c r="Q22" s="122">
        <f>SUM(Q24:Q27)</f>
        <v>1658</v>
      </c>
    </row>
    <row r="23" spans="1:17" s="126" customFormat="1" ht="15" customHeight="1">
      <c r="A23" s="127"/>
      <c r="B23" s="2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52"/>
      <c r="N23" s="252"/>
      <c r="O23" s="252"/>
      <c r="P23" s="252"/>
      <c r="Q23" s="252"/>
    </row>
    <row r="24" spans="1:17" ht="15" customHeight="1">
      <c r="A24" s="338" t="s">
        <v>153</v>
      </c>
      <c r="B24" s="5" t="s">
        <v>225</v>
      </c>
      <c r="C24" s="233">
        <v>23</v>
      </c>
      <c r="D24" s="233">
        <f>SUM(E24,H24)</f>
        <v>144</v>
      </c>
      <c r="E24" s="233">
        <f>SUM(F24,G24)</f>
        <v>142</v>
      </c>
      <c r="F24" s="233">
        <v>86</v>
      </c>
      <c r="G24" s="233">
        <v>56</v>
      </c>
      <c r="H24" s="233">
        <f>SUM(I24,J24)</f>
        <v>2</v>
      </c>
      <c r="I24" s="233">
        <v>1</v>
      </c>
      <c r="J24" s="233">
        <v>1</v>
      </c>
      <c r="K24" s="233">
        <v>43069</v>
      </c>
      <c r="L24" s="233">
        <v>50381</v>
      </c>
      <c r="M24" s="252">
        <f>SUM(N24,O24,P24,Q24)</f>
        <v>146676</v>
      </c>
      <c r="N24" s="252">
        <v>145018</v>
      </c>
      <c r="O24" s="252">
        <v>0</v>
      </c>
      <c r="P24" s="252">
        <v>0</v>
      </c>
      <c r="Q24" s="252">
        <v>1658</v>
      </c>
    </row>
    <row r="25" spans="1:17" ht="15" customHeight="1">
      <c r="A25" s="338"/>
      <c r="B25" s="5" t="s">
        <v>219</v>
      </c>
      <c r="C25" s="233">
        <v>6</v>
      </c>
      <c r="D25" s="233">
        <f>SUM(E25,H25)</f>
        <v>73</v>
      </c>
      <c r="E25" s="233">
        <f>SUM(F25,G25)</f>
        <v>73</v>
      </c>
      <c r="F25" s="233">
        <v>30</v>
      </c>
      <c r="G25" s="233">
        <v>43</v>
      </c>
      <c r="H25" s="233" t="s">
        <v>31</v>
      </c>
      <c r="I25" s="233" t="s">
        <v>31</v>
      </c>
      <c r="J25" s="233" t="s">
        <v>31</v>
      </c>
      <c r="K25" s="233">
        <v>17718</v>
      </c>
      <c r="L25" s="233">
        <v>20596</v>
      </c>
      <c r="M25" s="252">
        <f>SUM(N25,O25,P25,Q25)</f>
        <v>78359</v>
      </c>
      <c r="N25" s="253">
        <v>78359</v>
      </c>
      <c r="O25" s="253">
        <v>0</v>
      </c>
      <c r="P25" s="253">
        <v>0</v>
      </c>
      <c r="Q25" s="253">
        <v>0</v>
      </c>
    </row>
    <row r="26" spans="1:17" ht="15" customHeight="1">
      <c r="A26" s="28"/>
      <c r="B26" s="5" t="s">
        <v>220</v>
      </c>
      <c r="C26" s="233">
        <v>4</v>
      </c>
      <c r="D26" s="233">
        <f>SUM(E26,H26)</f>
        <v>101</v>
      </c>
      <c r="E26" s="233">
        <f>SUM(F26,G26)</f>
        <v>101</v>
      </c>
      <c r="F26" s="233">
        <v>47</v>
      </c>
      <c r="G26" s="233">
        <v>54</v>
      </c>
      <c r="H26" s="233" t="s">
        <v>31</v>
      </c>
      <c r="I26" s="233" t="s">
        <v>31</v>
      </c>
      <c r="J26" s="233" t="s">
        <v>31</v>
      </c>
      <c r="K26" s="233">
        <v>47756</v>
      </c>
      <c r="L26" s="233">
        <v>74570</v>
      </c>
      <c r="M26" s="252">
        <f>SUM(N26,O26,P26,Q26)</f>
        <v>253884</v>
      </c>
      <c r="N26" s="253">
        <v>253884</v>
      </c>
      <c r="O26" s="253">
        <v>0</v>
      </c>
      <c r="P26" s="253">
        <v>0</v>
      </c>
      <c r="Q26" s="253">
        <v>0</v>
      </c>
    </row>
    <row r="27" spans="1:17" ht="15" customHeight="1">
      <c r="A27" s="28"/>
      <c r="B27" s="5" t="s">
        <v>226</v>
      </c>
      <c r="C27" s="233">
        <v>8</v>
      </c>
      <c r="D27" s="233">
        <f>SUM(E27,H27)</f>
        <v>466</v>
      </c>
      <c r="E27" s="233">
        <f>SUM(F27,G27)</f>
        <v>466</v>
      </c>
      <c r="F27" s="233">
        <v>310</v>
      </c>
      <c r="G27" s="233">
        <v>156</v>
      </c>
      <c r="H27" s="233" t="s">
        <v>31</v>
      </c>
      <c r="I27" s="233" t="s">
        <v>31</v>
      </c>
      <c r="J27" s="233" t="s">
        <v>31</v>
      </c>
      <c r="K27" s="233">
        <v>345260</v>
      </c>
      <c r="L27" s="233">
        <v>1454926</v>
      </c>
      <c r="M27" s="252">
        <f>SUM(N27,O27,P27,Q27)</f>
        <v>10961081</v>
      </c>
      <c r="N27" s="253">
        <v>10961081</v>
      </c>
      <c r="O27" s="253">
        <v>0</v>
      </c>
      <c r="P27" s="253">
        <v>0</v>
      </c>
      <c r="Q27" s="253">
        <v>0</v>
      </c>
    </row>
    <row r="28" spans="1:17" s="30" customFormat="1" ht="15" customHeight="1">
      <c r="A28" s="28"/>
      <c r="B28" s="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52"/>
      <c r="N28" s="252"/>
      <c r="O28" s="252"/>
      <c r="P28" s="252"/>
      <c r="Q28" s="253"/>
    </row>
    <row r="29" spans="1:17" s="126" customFormat="1" ht="15" customHeight="1">
      <c r="A29" s="127"/>
      <c r="B29" s="25" t="s">
        <v>227</v>
      </c>
      <c r="C29" s="122">
        <f aca="true" t="shared" si="3" ref="C29:Q29">SUM(C31:C34)</f>
        <v>674</v>
      </c>
      <c r="D29" s="122">
        <f t="shared" si="3"/>
        <v>10297</v>
      </c>
      <c r="E29" s="122">
        <f t="shared" si="3"/>
        <v>9980</v>
      </c>
      <c r="F29" s="122">
        <f t="shared" si="3"/>
        <v>5002</v>
      </c>
      <c r="G29" s="122">
        <f t="shared" si="3"/>
        <v>4978</v>
      </c>
      <c r="H29" s="122">
        <f t="shared" si="3"/>
        <v>317</v>
      </c>
      <c r="I29" s="122">
        <f t="shared" si="3"/>
        <v>197</v>
      </c>
      <c r="J29" s="122">
        <f t="shared" si="3"/>
        <v>120</v>
      </c>
      <c r="K29" s="122">
        <f t="shared" si="3"/>
        <v>3559591</v>
      </c>
      <c r="L29" s="122">
        <f t="shared" si="3"/>
        <v>7997387</v>
      </c>
      <c r="M29" s="122">
        <f t="shared" si="3"/>
        <v>16081485</v>
      </c>
      <c r="N29" s="122">
        <f t="shared" si="3"/>
        <v>7504473</v>
      </c>
      <c r="O29" s="122">
        <f t="shared" si="3"/>
        <v>8575893</v>
      </c>
      <c r="P29" s="122">
        <f t="shared" si="3"/>
        <v>856</v>
      </c>
      <c r="Q29" s="122">
        <f t="shared" si="3"/>
        <v>263</v>
      </c>
    </row>
    <row r="30" spans="1:17" s="126" customFormat="1" ht="15" customHeight="1">
      <c r="A30" s="127"/>
      <c r="B30" s="2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52"/>
      <c r="N30" s="252"/>
      <c r="O30" s="252"/>
      <c r="P30" s="252"/>
      <c r="Q30" s="252"/>
    </row>
    <row r="31" spans="1:17" ht="15" customHeight="1">
      <c r="A31" s="338" t="s">
        <v>229</v>
      </c>
      <c r="B31" s="5" t="s">
        <v>225</v>
      </c>
      <c r="C31" s="233">
        <v>445</v>
      </c>
      <c r="D31" s="233">
        <f>SUM(E31,H31)</f>
        <v>2484</v>
      </c>
      <c r="E31" s="233">
        <f>SUM(F31,G31)</f>
        <v>2182</v>
      </c>
      <c r="F31" s="233">
        <v>724</v>
      </c>
      <c r="G31" s="233">
        <v>1458</v>
      </c>
      <c r="H31" s="233">
        <f>SUM(I31,J31)</f>
        <v>302</v>
      </c>
      <c r="I31" s="233">
        <v>189</v>
      </c>
      <c r="J31" s="233">
        <v>113</v>
      </c>
      <c r="K31" s="233">
        <v>538386</v>
      </c>
      <c r="L31" s="233">
        <v>899851</v>
      </c>
      <c r="M31" s="252">
        <f>SUM(N31,O31,P31,Q31)</f>
        <v>2081696</v>
      </c>
      <c r="N31" s="252">
        <v>1013528</v>
      </c>
      <c r="O31" s="252">
        <v>1067839</v>
      </c>
      <c r="P31" s="252">
        <v>329</v>
      </c>
      <c r="Q31" s="252">
        <v>0</v>
      </c>
    </row>
    <row r="32" spans="1:17" ht="15" customHeight="1">
      <c r="A32" s="338"/>
      <c r="B32" s="5" t="s">
        <v>219</v>
      </c>
      <c r="C32" s="233">
        <v>125</v>
      </c>
      <c r="D32" s="233">
        <f>SUM(E32,H32)</f>
        <v>1676</v>
      </c>
      <c r="E32" s="233">
        <f>SUM(F32,G32)</f>
        <v>1663</v>
      </c>
      <c r="F32" s="233">
        <v>699</v>
      </c>
      <c r="G32" s="233">
        <v>964</v>
      </c>
      <c r="H32" s="233">
        <f>SUM(I32,J32)</f>
        <v>13</v>
      </c>
      <c r="I32" s="233">
        <v>7</v>
      </c>
      <c r="J32" s="233">
        <v>6</v>
      </c>
      <c r="K32" s="233">
        <v>486539</v>
      </c>
      <c r="L32" s="233">
        <v>1071497</v>
      </c>
      <c r="M32" s="252">
        <f>SUM(N32,O32,P32,Q32)</f>
        <v>2197547</v>
      </c>
      <c r="N32" s="253">
        <v>1276982</v>
      </c>
      <c r="O32" s="253">
        <v>920038</v>
      </c>
      <c r="P32" s="253">
        <v>527</v>
      </c>
      <c r="Q32" s="253">
        <v>0</v>
      </c>
    </row>
    <row r="33" spans="1:17" ht="15" customHeight="1">
      <c r="A33" s="28"/>
      <c r="B33" s="5" t="s">
        <v>220</v>
      </c>
      <c r="C33" s="233">
        <v>39</v>
      </c>
      <c r="D33" s="233">
        <f>SUM(E33,H33)</f>
        <v>961</v>
      </c>
      <c r="E33" s="233">
        <f>SUM(F33,G33)</f>
        <v>959</v>
      </c>
      <c r="F33" s="233">
        <v>454</v>
      </c>
      <c r="G33" s="233">
        <v>505</v>
      </c>
      <c r="H33" s="233">
        <f>SUM(I33,J33)</f>
        <v>2</v>
      </c>
      <c r="I33" s="233">
        <v>1</v>
      </c>
      <c r="J33" s="233">
        <v>1</v>
      </c>
      <c r="K33" s="233">
        <v>289293</v>
      </c>
      <c r="L33" s="233">
        <v>667812</v>
      </c>
      <c r="M33" s="252">
        <f>SUM(N33,O33,P33,Q33)</f>
        <v>1384509</v>
      </c>
      <c r="N33" s="253">
        <v>866189</v>
      </c>
      <c r="O33" s="253">
        <v>518320</v>
      </c>
      <c r="P33" s="253">
        <v>0</v>
      </c>
      <c r="Q33" s="253">
        <v>0</v>
      </c>
    </row>
    <row r="34" spans="1:17" ht="15" customHeight="1">
      <c r="A34" s="28"/>
      <c r="B34" s="5" t="s">
        <v>226</v>
      </c>
      <c r="C34" s="233">
        <v>65</v>
      </c>
      <c r="D34" s="233">
        <f>SUM(E34,H34)</f>
        <v>5176</v>
      </c>
      <c r="E34" s="233">
        <f>SUM(F34,G34)</f>
        <v>5176</v>
      </c>
      <c r="F34" s="233">
        <v>3125</v>
      </c>
      <c r="G34" s="233">
        <v>2051</v>
      </c>
      <c r="H34" s="233" t="s">
        <v>31</v>
      </c>
      <c r="I34" s="233" t="s">
        <v>31</v>
      </c>
      <c r="J34" s="233" t="s">
        <v>31</v>
      </c>
      <c r="K34" s="233">
        <v>2245373</v>
      </c>
      <c r="L34" s="233">
        <v>5358227</v>
      </c>
      <c r="M34" s="252">
        <f>SUM(N34,O34,P34,Q34)</f>
        <v>10417733</v>
      </c>
      <c r="N34" s="253">
        <v>4347774</v>
      </c>
      <c r="O34" s="253">
        <v>6069696</v>
      </c>
      <c r="P34" s="253">
        <v>0</v>
      </c>
      <c r="Q34" s="253">
        <v>263</v>
      </c>
    </row>
    <row r="35" spans="1:17" ht="15" customHeight="1">
      <c r="A35" s="28"/>
      <c r="B35" s="5"/>
      <c r="C35" s="233"/>
      <c r="D35" s="233"/>
      <c r="E35" s="233"/>
      <c r="F35" s="233"/>
      <c r="G35" s="233"/>
      <c r="H35" s="235"/>
      <c r="I35" s="235"/>
      <c r="J35" s="235"/>
      <c r="K35" s="233"/>
      <c r="L35" s="233"/>
      <c r="M35" s="252"/>
      <c r="N35" s="253"/>
      <c r="O35" s="252"/>
      <c r="P35" s="252"/>
      <c r="Q35" s="252"/>
    </row>
    <row r="36" spans="1:17" s="126" customFormat="1" ht="15" customHeight="1">
      <c r="A36" s="127"/>
      <c r="B36" s="25" t="s">
        <v>227</v>
      </c>
      <c r="C36" s="122">
        <f aca="true" t="shared" si="4" ref="C36:P36">SUM(C38:C41)</f>
        <v>145</v>
      </c>
      <c r="D36" s="122">
        <f t="shared" si="4"/>
        <v>3077</v>
      </c>
      <c r="E36" s="122">
        <f t="shared" si="4"/>
        <v>3045</v>
      </c>
      <c r="F36" s="122">
        <f t="shared" si="4"/>
        <v>653</v>
      </c>
      <c r="G36" s="122">
        <f t="shared" si="4"/>
        <v>2392</v>
      </c>
      <c r="H36" s="122">
        <f t="shared" si="4"/>
        <v>32</v>
      </c>
      <c r="I36" s="122">
        <f t="shared" si="4"/>
        <v>18</v>
      </c>
      <c r="J36" s="122">
        <f t="shared" si="4"/>
        <v>14</v>
      </c>
      <c r="K36" s="122">
        <f t="shared" si="4"/>
        <v>739191</v>
      </c>
      <c r="L36" s="122">
        <f t="shared" si="4"/>
        <v>1311660</v>
      </c>
      <c r="M36" s="122">
        <f t="shared" si="4"/>
        <v>2630467</v>
      </c>
      <c r="N36" s="122">
        <f t="shared" si="4"/>
        <v>1903438</v>
      </c>
      <c r="O36" s="122">
        <f t="shared" si="4"/>
        <v>724738</v>
      </c>
      <c r="P36" s="122">
        <f t="shared" si="4"/>
        <v>2291</v>
      </c>
      <c r="Q36" s="123">
        <v>0</v>
      </c>
    </row>
    <row r="37" spans="1:17" s="126" customFormat="1" ht="15" customHeight="1">
      <c r="A37" s="127"/>
      <c r="B37" s="2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52"/>
      <c r="N37" s="252"/>
      <c r="O37" s="252"/>
      <c r="P37" s="252"/>
      <c r="Q37" s="252"/>
    </row>
    <row r="38" spans="1:17" ht="15" customHeight="1">
      <c r="A38" s="338" t="s">
        <v>230</v>
      </c>
      <c r="B38" s="5" t="s">
        <v>225</v>
      </c>
      <c r="C38" s="233">
        <v>49</v>
      </c>
      <c r="D38" s="233">
        <f>SUM(E38,H38)</f>
        <v>317</v>
      </c>
      <c r="E38" s="233">
        <f>SUM(F38,G38)</f>
        <v>293</v>
      </c>
      <c r="F38" s="233">
        <v>82</v>
      </c>
      <c r="G38" s="233">
        <v>211</v>
      </c>
      <c r="H38" s="233">
        <f>SUM(I38,J38)</f>
        <v>24</v>
      </c>
      <c r="I38" s="233">
        <v>11</v>
      </c>
      <c r="J38" s="233">
        <v>13</v>
      </c>
      <c r="K38" s="233">
        <v>62042</v>
      </c>
      <c r="L38" s="233">
        <v>71506</v>
      </c>
      <c r="M38" s="252">
        <f>SUM(N38,O38,P38,Q38)</f>
        <v>185211</v>
      </c>
      <c r="N38" s="252">
        <v>116643</v>
      </c>
      <c r="O38" s="252">
        <v>66596</v>
      </c>
      <c r="P38" s="252">
        <v>1972</v>
      </c>
      <c r="Q38" s="252">
        <v>0</v>
      </c>
    </row>
    <row r="39" spans="1:17" ht="15" customHeight="1">
      <c r="A39" s="338"/>
      <c r="B39" s="5" t="s">
        <v>219</v>
      </c>
      <c r="C39" s="233">
        <v>45</v>
      </c>
      <c r="D39" s="233">
        <f>SUM(E39,H39)</f>
        <v>629</v>
      </c>
      <c r="E39" s="233">
        <f>SUM(F39,G39)</f>
        <v>624</v>
      </c>
      <c r="F39" s="233">
        <v>121</v>
      </c>
      <c r="G39" s="233">
        <v>503</v>
      </c>
      <c r="H39" s="233">
        <f>SUM(I39,J39)</f>
        <v>5</v>
      </c>
      <c r="I39" s="233">
        <v>4</v>
      </c>
      <c r="J39" s="233">
        <v>1</v>
      </c>
      <c r="K39" s="233">
        <v>134474</v>
      </c>
      <c r="L39" s="233">
        <v>160466</v>
      </c>
      <c r="M39" s="252">
        <f>SUM(N39,O39,P39,Q39)</f>
        <v>434191</v>
      </c>
      <c r="N39" s="253">
        <v>249154</v>
      </c>
      <c r="O39" s="253">
        <v>184801</v>
      </c>
      <c r="P39" s="253">
        <v>236</v>
      </c>
      <c r="Q39" s="253">
        <v>0</v>
      </c>
    </row>
    <row r="40" spans="1:17" ht="15" customHeight="1">
      <c r="A40" s="28"/>
      <c r="B40" s="5" t="s">
        <v>220</v>
      </c>
      <c r="C40" s="233">
        <v>26</v>
      </c>
      <c r="D40" s="233">
        <f>SUM(E40,H40)</f>
        <v>632</v>
      </c>
      <c r="E40" s="233">
        <f>SUM(F40,G40)</f>
        <v>631</v>
      </c>
      <c r="F40" s="233">
        <v>97</v>
      </c>
      <c r="G40" s="233">
        <v>534</v>
      </c>
      <c r="H40" s="233">
        <f>SUM(I40,J40)</f>
        <v>1</v>
      </c>
      <c r="I40" s="233">
        <v>1</v>
      </c>
      <c r="J40" s="233" t="s">
        <v>31</v>
      </c>
      <c r="K40" s="233">
        <v>144285</v>
      </c>
      <c r="L40" s="233">
        <v>157954</v>
      </c>
      <c r="M40" s="252">
        <f>SUM(N40,O40,P40,Q40)</f>
        <v>379543</v>
      </c>
      <c r="N40" s="253">
        <v>182306</v>
      </c>
      <c r="O40" s="253">
        <v>197237</v>
      </c>
      <c r="P40" s="253">
        <v>0</v>
      </c>
      <c r="Q40" s="253">
        <v>0</v>
      </c>
    </row>
    <row r="41" spans="1:17" ht="15.75" customHeight="1">
      <c r="A41" s="28"/>
      <c r="B41" s="5" t="s">
        <v>226</v>
      </c>
      <c r="C41" s="233">
        <v>25</v>
      </c>
      <c r="D41" s="233">
        <f>SUM(E41,H41)</f>
        <v>1499</v>
      </c>
      <c r="E41" s="233">
        <f>SUM(F41,G41)</f>
        <v>1497</v>
      </c>
      <c r="F41" s="233">
        <v>353</v>
      </c>
      <c r="G41" s="233">
        <v>1144</v>
      </c>
      <c r="H41" s="233">
        <f>SUM(I41,J41)</f>
        <v>2</v>
      </c>
      <c r="I41" s="233">
        <v>2</v>
      </c>
      <c r="J41" s="233" t="s">
        <v>31</v>
      </c>
      <c r="K41" s="233">
        <v>398390</v>
      </c>
      <c r="L41" s="233">
        <v>921734</v>
      </c>
      <c r="M41" s="252">
        <f>SUM(N41,O41,P41,Q41)</f>
        <v>1631522</v>
      </c>
      <c r="N41" s="253">
        <v>1355335</v>
      </c>
      <c r="O41" s="253">
        <v>276104</v>
      </c>
      <c r="P41" s="253">
        <v>83</v>
      </c>
      <c r="Q41" s="253">
        <v>0</v>
      </c>
    </row>
    <row r="42" spans="1:17" s="30" customFormat="1" ht="15.75" customHeight="1">
      <c r="A42" s="28"/>
      <c r="B42" s="5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52"/>
      <c r="N42" s="253"/>
      <c r="O42" s="253"/>
      <c r="P42" s="253"/>
      <c r="Q42" s="252"/>
    </row>
    <row r="43" spans="1:17" s="126" customFormat="1" ht="15" customHeight="1">
      <c r="A43" s="127"/>
      <c r="B43" s="25" t="s">
        <v>227</v>
      </c>
      <c r="C43" s="122">
        <f aca="true" t="shared" si="5" ref="C43:Q43">SUM(C45:C48)</f>
        <v>99</v>
      </c>
      <c r="D43" s="122">
        <f t="shared" si="5"/>
        <v>1240</v>
      </c>
      <c r="E43" s="122">
        <f t="shared" si="5"/>
        <v>1193</v>
      </c>
      <c r="F43" s="122">
        <f t="shared" si="5"/>
        <v>856</v>
      </c>
      <c r="G43" s="122">
        <f t="shared" si="5"/>
        <v>337</v>
      </c>
      <c r="H43" s="122">
        <f t="shared" si="5"/>
        <v>47</v>
      </c>
      <c r="I43" s="122">
        <f t="shared" si="5"/>
        <v>31</v>
      </c>
      <c r="J43" s="122">
        <f t="shared" si="5"/>
        <v>16</v>
      </c>
      <c r="K43" s="122">
        <f t="shared" si="5"/>
        <v>430986</v>
      </c>
      <c r="L43" s="122">
        <f t="shared" si="5"/>
        <v>1200752</v>
      </c>
      <c r="M43" s="122">
        <f t="shared" si="5"/>
        <v>2141657</v>
      </c>
      <c r="N43" s="122">
        <f t="shared" si="5"/>
        <v>2105156</v>
      </c>
      <c r="O43" s="122">
        <f t="shared" si="5"/>
        <v>36441</v>
      </c>
      <c r="P43" s="122">
        <f t="shared" si="5"/>
        <v>29</v>
      </c>
      <c r="Q43" s="122">
        <f t="shared" si="5"/>
        <v>31</v>
      </c>
    </row>
    <row r="44" spans="1:17" s="126" customFormat="1" ht="15" customHeight="1">
      <c r="A44" s="127"/>
      <c r="B44" s="2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52"/>
      <c r="N44" s="252"/>
      <c r="O44" s="252"/>
      <c r="P44" s="252"/>
      <c r="Q44" s="252"/>
    </row>
    <row r="45" spans="1:17" ht="15" customHeight="1">
      <c r="A45" s="338" t="s">
        <v>231</v>
      </c>
      <c r="B45" s="5" t="s">
        <v>225</v>
      </c>
      <c r="C45" s="233">
        <v>70</v>
      </c>
      <c r="D45" s="233">
        <f>SUM(E45,H45)</f>
        <v>421</v>
      </c>
      <c r="E45" s="233">
        <f>SUM(F45,G45)</f>
        <v>380</v>
      </c>
      <c r="F45" s="233">
        <v>256</v>
      </c>
      <c r="G45" s="233">
        <v>124</v>
      </c>
      <c r="H45" s="233">
        <f>SUM(I45,J45)</f>
        <v>41</v>
      </c>
      <c r="I45" s="233">
        <v>27</v>
      </c>
      <c r="J45" s="233">
        <v>14</v>
      </c>
      <c r="K45" s="233">
        <v>114102</v>
      </c>
      <c r="L45" s="233">
        <v>224679</v>
      </c>
      <c r="M45" s="252">
        <f>SUM(N45,O45,P45,Q45)</f>
        <v>433653</v>
      </c>
      <c r="N45" s="252">
        <v>413667</v>
      </c>
      <c r="O45" s="252">
        <v>19957</v>
      </c>
      <c r="P45" s="252">
        <v>29</v>
      </c>
      <c r="Q45" s="252">
        <v>0</v>
      </c>
    </row>
    <row r="46" spans="1:17" ht="15" customHeight="1">
      <c r="A46" s="338"/>
      <c r="B46" s="5" t="s">
        <v>219</v>
      </c>
      <c r="C46" s="233">
        <v>15</v>
      </c>
      <c r="D46" s="233">
        <f>SUM(E46,H46)</f>
        <v>199</v>
      </c>
      <c r="E46" s="233">
        <f>SUM(F46,G46)</f>
        <v>193</v>
      </c>
      <c r="F46" s="233">
        <v>131</v>
      </c>
      <c r="G46" s="233">
        <v>62</v>
      </c>
      <c r="H46" s="233">
        <f>SUM(I46,J46)</f>
        <v>6</v>
      </c>
      <c r="I46" s="233">
        <v>4</v>
      </c>
      <c r="J46" s="233">
        <v>2</v>
      </c>
      <c r="K46" s="233">
        <v>64406</v>
      </c>
      <c r="L46" s="233">
        <v>120318</v>
      </c>
      <c r="M46" s="252">
        <f>SUM(N46,O46,P46,Q46)</f>
        <v>228932</v>
      </c>
      <c r="N46" s="253">
        <v>224534</v>
      </c>
      <c r="O46" s="253">
        <v>4388</v>
      </c>
      <c r="P46" s="253">
        <v>0</v>
      </c>
      <c r="Q46" s="253">
        <v>10</v>
      </c>
    </row>
    <row r="47" spans="1:17" ht="15" customHeight="1">
      <c r="A47" s="28"/>
      <c r="B47" s="5" t="s">
        <v>220</v>
      </c>
      <c r="C47" s="233">
        <v>6</v>
      </c>
      <c r="D47" s="233">
        <f>SUM(E47,H47)</f>
        <v>146</v>
      </c>
      <c r="E47" s="233">
        <f>SUM(F47,G47)</f>
        <v>146</v>
      </c>
      <c r="F47" s="233">
        <v>83</v>
      </c>
      <c r="G47" s="233">
        <v>63</v>
      </c>
      <c r="H47" s="233" t="s">
        <v>31</v>
      </c>
      <c r="I47" s="233" t="s">
        <v>31</v>
      </c>
      <c r="J47" s="233" t="s">
        <v>31</v>
      </c>
      <c r="K47" s="233">
        <v>44960</v>
      </c>
      <c r="L47" s="233">
        <v>136126</v>
      </c>
      <c r="M47" s="252">
        <f>SUM(N47,O47,P47,Q47)</f>
        <v>244122</v>
      </c>
      <c r="N47" s="253">
        <v>237222</v>
      </c>
      <c r="O47" s="253">
        <v>6900</v>
      </c>
      <c r="P47" s="253">
        <v>0</v>
      </c>
      <c r="Q47" s="253">
        <v>0</v>
      </c>
    </row>
    <row r="48" spans="1:17" ht="15" customHeight="1">
      <c r="A48" s="28"/>
      <c r="B48" s="5" t="s">
        <v>226</v>
      </c>
      <c r="C48" s="233">
        <v>8</v>
      </c>
      <c r="D48" s="233">
        <f>SUM(E48,H48)</f>
        <v>474</v>
      </c>
      <c r="E48" s="233">
        <f>SUM(F48,G48)</f>
        <v>474</v>
      </c>
      <c r="F48" s="233">
        <v>386</v>
      </c>
      <c r="G48" s="233">
        <v>88</v>
      </c>
      <c r="H48" s="233" t="s">
        <v>31</v>
      </c>
      <c r="I48" s="233" t="s">
        <v>31</v>
      </c>
      <c r="J48" s="233" t="s">
        <v>31</v>
      </c>
      <c r="K48" s="233">
        <v>207518</v>
      </c>
      <c r="L48" s="233">
        <v>719629</v>
      </c>
      <c r="M48" s="252">
        <f>SUM(N48,O48,P48,Q48)</f>
        <v>1234950</v>
      </c>
      <c r="N48" s="253">
        <v>1229733</v>
      </c>
      <c r="O48" s="253">
        <v>5196</v>
      </c>
      <c r="P48" s="253">
        <v>0</v>
      </c>
      <c r="Q48" s="253">
        <v>21</v>
      </c>
    </row>
    <row r="49" spans="1:17" ht="15" customHeight="1">
      <c r="A49" s="28"/>
      <c r="B49" s="5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52"/>
      <c r="N49" s="252"/>
      <c r="O49" s="252"/>
      <c r="P49" s="252"/>
      <c r="Q49" s="253"/>
    </row>
    <row r="50" spans="1:17" s="126" customFormat="1" ht="15" customHeight="1">
      <c r="A50" s="127"/>
      <c r="B50" s="25" t="s">
        <v>227</v>
      </c>
      <c r="C50" s="122">
        <f aca="true" t="shared" si="6" ref="C50:P50">SUM(C52:C55)</f>
        <v>111</v>
      </c>
      <c r="D50" s="122">
        <f t="shared" si="6"/>
        <v>2201</v>
      </c>
      <c r="E50" s="122">
        <f t="shared" si="6"/>
        <v>2149</v>
      </c>
      <c r="F50" s="122">
        <f t="shared" si="6"/>
        <v>1628</v>
      </c>
      <c r="G50" s="122">
        <f t="shared" si="6"/>
        <v>521</v>
      </c>
      <c r="H50" s="122">
        <f t="shared" si="6"/>
        <v>52</v>
      </c>
      <c r="I50" s="122">
        <f t="shared" si="6"/>
        <v>40</v>
      </c>
      <c r="J50" s="122">
        <f t="shared" si="6"/>
        <v>12</v>
      </c>
      <c r="K50" s="122">
        <f t="shared" si="6"/>
        <v>925144</v>
      </c>
      <c r="L50" s="122">
        <f t="shared" si="6"/>
        <v>2535871</v>
      </c>
      <c r="M50" s="122">
        <f t="shared" si="6"/>
        <v>6719701</v>
      </c>
      <c r="N50" s="122">
        <f t="shared" si="6"/>
        <v>6650544</v>
      </c>
      <c r="O50" s="122">
        <f t="shared" si="6"/>
        <v>67820</v>
      </c>
      <c r="P50" s="122">
        <f t="shared" si="6"/>
        <v>1337</v>
      </c>
      <c r="Q50" s="123">
        <v>0</v>
      </c>
    </row>
    <row r="51" spans="1:17" s="126" customFormat="1" ht="15" customHeight="1">
      <c r="A51" s="127"/>
      <c r="B51" s="2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52"/>
      <c r="N51" s="252"/>
      <c r="O51" s="252"/>
      <c r="P51" s="252"/>
      <c r="Q51" s="252"/>
    </row>
    <row r="52" spans="1:17" ht="15" customHeight="1">
      <c r="A52" s="338" t="s">
        <v>232</v>
      </c>
      <c r="B52" s="5" t="s">
        <v>225</v>
      </c>
      <c r="C52" s="233">
        <v>88</v>
      </c>
      <c r="D52" s="233">
        <f>SUM(E52,H52)</f>
        <v>503</v>
      </c>
      <c r="E52" s="233">
        <f>SUM(F52,G52)</f>
        <v>452</v>
      </c>
      <c r="F52" s="233">
        <v>323</v>
      </c>
      <c r="G52" s="233">
        <v>129</v>
      </c>
      <c r="H52" s="233">
        <f>SUM(I52,J52)</f>
        <v>51</v>
      </c>
      <c r="I52" s="233">
        <v>39</v>
      </c>
      <c r="J52" s="233">
        <v>12</v>
      </c>
      <c r="K52" s="233">
        <v>144715</v>
      </c>
      <c r="L52" s="233">
        <v>183170</v>
      </c>
      <c r="M52" s="252">
        <f>SUM(N52,O52,P52,Q52)</f>
        <v>457552</v>
      </c>
      <c r="N52" s="252">
        <v>412675</v>
      </c>
      <c r="O52" s="252">
        <v>43540</v>
      </c>
      <c r="P52" s="252">
        <v>1337</v>
      </c>
      <c r="Q52" s="252">
        <v>0</v>
      </c>
    </row>
    <row r="53" spans="1:17" ht="15" customHeight="1">
      <c r="A53" s="338"/>
      <c r="B53" s="5" t="s">
        <v>219</v>
      </c>
      <c r="C53" s="233">
        <v>13</v>
      </c>
      <c r="D53" s="233">
        <f>SUM(E53,H53)</f>
        <v>155</v>
      </c>
      <c r="E53" s="233">
        <f>SUM(F53,G53)</f>
        <v>154</v>
      </c>
      <c r="F53" s="233">
        <v>109</v>
      </c>
      <c r="G53" s="233">
        <v>45</v>
      </c>
      <c r="H53" s="233">
        <f>SUM(I53,J53)</f>
        <v>1</v>
      </c>
      <c r="I53" s="233">
        <v>1</v>
      </c>
      <c r="J53" s="233" t="s">
        <v>31</v>
      </c>
      <c r="K53" s="233">
        <v>59192</v>
      </c>
      <c r="L53" s="233">
        <v>86222</v>
      </c>
      <c r="M53" s="252">
        <f>SUM(N53,O53,P53,Q53)</f>
        <v>240263</v>
      </c>
      <c r="N53" s="253">
        <v>229565</v>
      </c>
      <c r="O53" s="253">
        <v>10698</v>
      </c>
      <c r="P53" s="253">
        <v>0</v>
      </c>
      <c r="Q53" s="253">
        <v>0</v>
      </c>
    </row>
    <row r="54" spans="1:17" ht="15" customHeight="1">
      <c r="A54" s="28"/>
      <c r="B54" s="5" t="s">
        <v>220</v>
      </c>
      <c r="C54" s="233">
        <v>4</v>
      </c>
      <c r="D54" s="233">
        <f>SUM(E54,H54)</f>
        <v>92</v>
      </c>
      <c r="E54" s="233">
        <f>SUM(F54,G54)</f>
        <v>92</v>
      </c>
      <c r="F54" s="233">
        <v>65</v>
      </c>
      <c r="G54" s="233">
        <v>27</v>
      </c>
      <c r="H54" s="233" t="s">
        <v>31</v>
      </c>
      <c r="I54" s="233" t="s">
        <v>31</v>
      </c>
      <c r="J54" s="233" t="s">
        <v>31</v>
      </c>
      <c r="K54" s="233">
        <v>31925</v>
      </c>
      <c r="L54" s="233">
        <v>48052</v>
      </c>
      <c r="M54" s="252">
        <f>SUM(N54,O54,P54,Q54)</f>
        <v>135253</v>
      </c>
      <c r="N54" s="253">
        <v>121671</v>
      </c>
      <c r="O54" s="253">
        <v>13582</v>
      </c>
      <c r="P54" s="253">
        <v>0</v>
      </c>
      <c r="Q54" s="253">
        <v>0</v>
      </c>
    </row>
    <row r="55" spans="1:17" ht="15" customHeight="1">
      <c r="A55" s="28"/>
      <c r="B55" s="5" t="s">
        <v>226</v>
      </c>
      <c r="C55" s="233">
        <v>6</v>
      </c>
      <c r="D55" s="233">
        <f>SUM(E55,H55)</f>
        <v>1451</v>
      </c>
      <c r="E55" s="233">
        <f>SUM(F55,G55)</f>
        <v>1451</v>
      </c>
      <c r="F55" s="233">
        <v>1131</v>
      </c>
      <c r="G55" s="233">
        <v>320</v>
      </c>
      <c r="H55" s="233" t="s">
        <v>31</v>
      </c>
      <c r="I55" s="233" t="s">
        <v>31</v>
      </c>
      <c r="J55" s="233" t="s">
        <v>31</v>
      </c>
      <c r="K55" s="233">
        <v>689312</v>
      </c>
      <c r="L55" s="233">
        <v>2218427</v>
      </c>
      <c r="M55" s="252">
        <f>SUM(N55,O55,P55,Q55)</f>
        <v>5886633</v>
      </c>
      <c r="N55" s="253">
        <v>5886633</v>
      </c>
      <c r="O55" s="253">
        <v>0</v>
      </c>
      <c r="P55" s="253">
        <v>0</v>
      </c>
      <c r="Q55" s="253">
        <v>0</v>
      </c>
    </row>
    <row r="56" spans="1:17" ht="15" customHeight="1">
      <c r="A56" s="28"/>
      <c r="B56" s="5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52"/>
      <c r="N56" s="252"/>
      <c r="O56" s="252"/>
      <c r="P56" s="252"/>
      <c r="Q56" s="252"/>
    </row>
    <row r="57" spans="1:17" s="126" customFormat="1" ht="15" customHeight="1">
      <c r="A57" s="127"/>
      <c r="B57" s="25" t="s">
        <v>227</v>
      </c>
      <c r="C57" s="122">
        <f aca="true" t="shared" si="7" ref="C57:O57">SUM(C59:C62)</f>
        <v>77</v>
      </c>
      <c r="D57" s="122">
        <f t="shared" si="7"/>
        <v>1267</v>
      </c>
      <c r="E57" s="122">
        <f t="shared" si="7"/>
        <v>1234</v>
      </c>
      <c r="F57" s="122">
        <f t="shared" si="7"/>
        <v>782</v>
      </c>
      <c r="G57" s="122">
        <f t="shared" si="7"/>
        <v>452</v>
      </c>
      <c r="H57" s="122">
        <f t="shared" si="7"/>
        <v>33</v>
      </c>
      <c r="I57" s="122">
        <f t="shared" si="7"/>
        <v>18</v>
      </c>
      <c r="J57" s="122">
        <f t="shared" si="7"/>
        <v>15</v>
      </c>
      <c r="K57" s="122">
        <f t="shared" si="7"/>
        <v>433590</v>
      </c>
      <c r="L57" s="122">
        <f t="shared" si="7"/>
        <v>1214546</v>
      </c>
      <c r="M57" s="122">
        <f t="shared" si="7"/>
        <v>2185590</v>
      </c>
      <c r="N57" s="122">
        <f t="shared" si="7"/>
        <v>2078779</v>
      </c>
      <c r="O57" s="122">
        <f t="shared" si="7"/>
        <v>106811</v>
      </c>
      <c r="P57" s="123">
        <v>0</v>
      </c>
      <c r="Q57" s="123">
        <v>0</v>
      </c>
    </row>
    <row r="58" spans="1:17" s="126" customFormat="1" ht="15" customHeight="1">
      <c r="A58" s="127"/>
      <c r="B58" s="2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52"/>
      <c r="N58" s="252"/>
      <c r="O58" s="252"/>
      <c r="P58" s="252"/>
      <c r="Q58" s="252"/>
    </row>
    <row r="59" spans="1:17" ht="15" customHeight="1">
      <c r="A59" s="338" t="s">
        <v>221</v>
      </c>
      <c r="B59" s="5" t="s">
        <v>233</v>
      </c>
      <c r="C59" s="233">
        <v>41</v>
      </c>
      <c r="D59" s="233">
        <f>SUM(E59,H59)</f>
        <v>244</v>
      </c>
      <c r="E59" s="233">
        <f>SUM(F59,G59)</f>
        <v>211</v>
      </c>
      <c r="F59" s="233">
        <v>94</v>
      </c>
      <c r="G59" s="233">
        <v>117</v>
      </c>
      <c r="H59" s="233">
        <f>SUM(I59,J59)</f>
        <v>33</v>
      </c>
      <c r="I59" s="233">
        <v>18</v>
      </c>
      <c r="J59" s="233">
        <v>15</v>
      </c>
      <c r="K59" s="233">
        <v>51688</v>
      </c>
      <c r="L59" s="233">
        <v>89563</v>
      </c>
      <c r="M59" s="252">
        <f>SUM(N59,O59,P59,Q59)</f>
        <v>188633</v>
      </c>
      <c r="N59" s="252">
        <v>155272</v>
      </c>
      <c r="O59" s="252">
        <v>33361</v>
      </c>
      <c r="P59" s="252">
        <v>0</v>
      </c>
      <c r="Q59" s="252">
        <v>0</v>
      </c>
    </row>
    <row r="60" spans="1:17" ht="15" customHeight="1">
      <c r="A60" s="338"/>
      <c r="B60" s="5" t="s">
        <v>219</v>
      </c>
      <c r="C60" s="233">
        <v>17</v>
      </c>
      <c r="D60" s="233">
        <f>SUM(E60,H60)</f>
        <v>237</v>
      </c>
      <c r="E60" s="233">
        <f>SUM(F60,G60)</f>
        <v>237</v>
      </c>
      <c r="F60" s="233">
        <v>126</v>
      </c>
      <c r="G60" s="233">
        <v>111</v>
      </c>
      <c r="H60" s="233" t="s">
        <v>31</v>
      </c>
      <c r="I60" s="233" t="s">
        <v>31</v>
      </c>
      <c r="J60" s="233" t="s">
        <v>31</v>
      </c>
      <c r="K60" s="233">
        <v>78631</v>
      </c>
      <c r="L60" s="233">
        <v>193552</v>
      </c>
      <c r="M60" s="252">
        <f>SUM(N60,O60,P60,Q60)</f>
        <v>395250</v>
      </c>
      <c r="N60" s="253">
        <v>374846</v>
      </c>
      <c r="O60" s="253">
        <v>20404</v>
      </c>
      <c r="P60" s="253">
        <v>0</v>
      </c>
      <c r="Q60" s="253">
        <v>0</v>
      </c>
    </row>
    <row r="61" spans="1:17" ht="15" customHeight="1">
      <c r="A61" s="5"/>
      <c r="B61" s="5" t="s">
        <v>220</v>
      </c>
      <c r="C61" s="233">
        <v>11</v>
      </c>
      <c r="D61" s="233">
        <f>SUM(E61,H61)</f>
        <v>269</v>
      </c>
      <c r="E61" s="233">
        <f>SUM(F61,G61)</f>
        <v>269</v>
      </c>
      <c r="F61" s="233">
        <v>162</v>
      </c>
      <c r="G61" s="233">
        <v>107</v>
      </c>
      <c r="H61" s="233" t="s">
        <v>31</v>
      </c>
      <c r="I61" s="233" t="s">
        <v>31</v>
      </c>
      <c r="J61" s="233" t="s">
        <v>31</v>
      </c>
      <c r="K61" s="233">
        <v>88869</v>
      </c>
      <c r="L61" s="233">
        <v>227805</v>
      </c>
      <c r="M61" s="252">
        <f>SUM(N61,O61,P61,Q61)</f>
        <v>414153</v>
      </c>
      <c r="N61" s="253">
        <v>376080</v>
      </c>
      <c r="O61" s="253">
        <v>38073</v>
      </c>
      <c r="P61" s="253">
        <v>0</v>
      </c>
      <c r="Q61" s="253">
        <v>0</v>
      </c>
    </row>
    <row r="62" spans="1:17" ht="15" customHeight="1">
      <c r="A62" s="6"/>
      <c r="B62" s="6" t="s">
        <v>234</v>
      </c>
      <c r="C62" s="233">
        <v>8</v>
      </c>
      <c r="D62" s="233">
        <f>SUM(E62,H62)</f>
        <v>517</v>
      </c>
      <c r="E62" s="233">
        <f>SUM(F62,G62)</f>
        <v>517</v>
      </c>
      <c r="F62" s="233">
        <v>400</v>
      </c>
      <c r="G62" s="233">
        <v>117</v>
      </c>
      <c r="H62" s="233" t="s">
        <v>31</v>
      </c>
      <c r="I62" s="233" t="s">
        <v>31</v>
      </c>
      <c r="J62" s="233" t="s">
        <v>31</v>
      </c>
      <c r="K62" s="233">
        <v>214402</v>
      </c>
      <c r="L62" s="233">
        <v>703626</v>
      </c>
      <c r="M62" s="252">
        <f>SUM(N62,O62,P62,Q62)</f>
        <v>1187554</v>
      </c>
      <c r="N62" s="253">
        <v>1172581</v>
      </c>
      <c r="O62" s="253">
        <v>14973</v>
      </c>
      <c r="P62" s="253">
        <v>0</v>
      </c>
      <c r="Q62" s="253">
        <v>0</v>
      </c>
    </row>
    <row r="63" spans="1:17" ht="15" customHeight="1">
      <c r="A63" s="17" t="s">
        <v>173</v>
      </c>
      <c r="B63" s="1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128"/>
      <c r="N63" s="128"/>
      <c r="O63" s="128"/>
      <c r="P63" s="128"/>
      <c r="Q63" s="128"/>
    </row>
    <row r="64" spans="5:8" ht="14.25">
      <c r="E64" s="18"/>
      <c r="F64" s="18"/>
      <c r="G64" s="18"/>
      <c r="H64" s="18"/>
    </row>
    <row r="65" spans="5:8" ht="14.25">
      <c r="E65" s="18"/>
      <c r="F65" s="18"/>
      <c r="G65" s="18"/>
      <c r="H65" s="18"/>
    </row>
  </sheetData>
  <sheetProtection/>
  <mergeCells count="24">
    <mergeCell ref="A2:Q2"/>
    <mergeCell ref="A5:A7"/>
    <mergeCell ref="B5:B7"/>
    <mergeCell ref="C5:C7"/>
    <mergeCell ref="D5:J5"/>
    <mergeCell ref="K5:K7"/>
    <mergeCell ref="L5:L7"/>
    <mergeCell ref="D6:D7"/>
    <mergeCell ref="O6:O7"/>
    <mergeCell ref="E6:G6"/>
    <mergeCell ref="H6:J6"/>
    <mergeCell ref="M6:M7"/>
    <mergeCell ref="N6:N7"/>
    <mergeCell ref="M5:Q5"/>
    <mergeCell ref="Q6:Q7"/>
    <mergeCell ref="P6:P7"/>
    <mergeCell ref="A10:A11"/>
    <mergeCell ref="A17:A18"/>
    <mergeCell ref="A52:A53"/>
    <mergeCell ref="A59:A60"/>
    <mergeCell ref="A24:A25"/>
    <mergeCell ref="A31:A32"/>
    <mergeCell ref="A38:A39"/>
    <mergeCell ref="A45:A46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0" zoomScaleNormal="70" zoomScalePageLayoutView="0" workbookViewId="0" topLeftCell="D1">
      <selection activeCell="Q1" sqref="Q1"/>
    </sheetView>
  </sheetViews>
  <sheetFormatPr defaultColWidth="10.59765625" defaultRowHeight="15"/>
  <cols>
    <col min="1" max="1" width="23.59765625" style="4" customWidth="1"/>
    <col min="2" max="2" width="15.09765625" style="4" customWidth="1"/>
    <col min="3" max="10" width="11.59765625" style="4" customWidth="1"/>
    <col min="11" max="11" width="12.59765625" style="4" customWidth="1"/>
    <col min="12" max="12" width="13.59765625" style="4" customWidth="1"/>
    <col min="13" max="14" width="13.59765625" style="121" customWidth="1"/>
    <col min="15" max="15" width="12.59765625" style="121" customWidth="1"/>
    <col min="16" max="16" width="15.69921875" style="121" customWidth="1"/>
    <col min="17" max="17" width="14.5" style="121" bestFit="1" customWidth="1"/>
    <col min="18" max="16384" width="10.59765625" style="4" customWidth="1"/>
  </cols>
  <sheetData>
    <row r="1" spans="1:17" s="29" customFormat="1" ht="19.5" customHeight="1">
      <c r="A1" s="1" t="s">
        <v>235</v>
      </c>
      <c r="M1" s="129"/>
      <c r="N1" s="129"/>
      <c r="O1" s="129"/>
      <c r="P1" s="129"/>
      <c r="Q1" s="119" t="s">
        <v>236</v>
      </c>
    </row>
    <row r="2" spans="1:17" s="30" customFormat="1" ht="19.5" customHeight="1">
      <c r="A2" s="350" t="s">
        <v>201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</row>
    <row r="3" spans="2:17" s="30" customFormat="1" ht="19.5" customHeight="1">
      <c r="B3" s="130"/>
      <c r="C3" s="130"/>
      <c r="D3" s="130" t="s">
        <v>241</v>
      </c>
      <c r="E3" s="130"/>
      <c r="F3" s="130"/>
      <c r="G3" s="130"/>
      <c r="H3" s="130"/>
      <c r="I3" s="130"/>
      <c r="J3" s="130"/>
      <c r="K3" s="130"/>
      <c r="L3" s="130"/>
      <c r="M3" s="131"/>
      <c r="N3" s="131"/>
      <c r="O3" s="131"/>
      <c r="P3" s="131"/>
      <c r="Q3" s="131"/>
    </row>
    <row r="4" spans="1:17" s="30" customFormat="1" ht="18" customHeight="1" thickBot="1">
      <c r="A4" s="90" t="s">
        <v>141</v>
      </c>
      <c r="M4" s="132"/>
      <c r="N4" s="132"/>
      <c r="O4" s="132"/>
      <c r="P4" s="132"/>
      <c r="Q4" s="133"/>
    </row>
    <row r="5" spans="1:17" s="30" customFormat="1" ht="15" customHeight="1">
      <c r="A5" s="285" t="s">
        <v>202</v>
      </c>
      <c r="B5" s="351" t="s">
        <v>203</v>
      </c>
      <c r="C5" s="305" t="s">
        <v>204</v>
      </c>
      <c r="D5" s="354" t="s">
        <v>205</v>
      </c>
      <c r="E5" s="355"/>
      <c r="F5" s="355"/>
      <c r="G5" s="355"/>
      <c r="H5" s="355"/>
      <c r="I5" s="355"/>
      <c r="J5" s="356"/>
      <c r="K5" s="351" t="s">
        <v>237</v>
      </c>
      <c r="L5" s="351" t="s">
        <v>238</v>
      </c>
      <c r="M5" s="346" t="s">
        <v>208</v>
      </c>
      <c r="N5" s="347"/>
      <c r="O5" s="347"/>
      <c r="P5" s="347"/>
      <c r="Q5" s="347"/>
    </row>
    <row r="6" spans="1:17" s="30" customFormat="1" ht="15" customHeight="1">
      <c r="A6" s="286"/>
      <c r="B6" s="281"/>
      <c r="C6" s="357"/>
      <c r="D6" s="278" t="s">
        <v>209</v>
      </c>
      <c r="E6" s="339" t="s">
        <v>210</v>
      </c>
      <c r="F6" s="340"/>
      <c r="G6" s="341"/>
      <c r="H6" s="339" t="s">
        <v>211</v>
      </c>
      <c r="I6" s="340"/>
      <c r="J6" s="341"/>
      <c r="K6" s="281"/>
      <c r="L6" s="281"/>
      <c r="M6" s="342" t="s">
        <v>212</v>
      </c>
      <c r="N6" s="344" t="s">
        <v>213</v>
      </c>
      <c r="O6" s="344" t="s">
        <v>214</v>
      </c>
      <c r="P6" s="348" t="s">
        <v>215</v>
      </c>
      <c r="Q6" s="348" t="s">
        <v>216</v>
      </c>
    </row>
    <row r="7" spans="1:17" s="30" customFormat="1" ht="15" customHeight="1">
      <c r="A7" s="287"/>
      <c r="B7" s="282"/>
      <c r="C7" s="279"/>
      <c r="D7" s="279"/>
      <c r="E7" s="134" t="s">
        <v>212</v>
      </c>
      <c r="F7" s="134" t="s">
        <v>217</v>
      </c>
      <c r="G7" s="134" t="s">
        <v>218</v>
      </c>
      <c r="H7" s="134" t="s">
        <v>212</v>
      </c>
      <c r="I7" s="134" t="s">
        <v>217</v>
      </c>
      <c r="J7" s="134" t="s">
        <v>218</v>
      </c>
      <c r="K7" s="282"/>
      <c r="L7" s="282"/>
      <c r="M7" s="343"/>
      <c r="N7" s="345"/>
      <c r="O7" s="345"/>
      <c r="P7" s="349"/>
      <c r="Q7" s="349"/>
    </row>
    <row r="8" spans="1:17" s="126" customFormat="1" ht="15" customHeight="1">
      <c r="A8" s="125"/>
      <c r="B8" s="124" t="s">
        <v>212</v>
      </c>
      <c r="C8" s="122">
        <f aca="true" t="shared" si="0" ref="C8:O8">SUM(C10:C13)</f>
        <v>181</v>
      </c>
      <c r="D8" s="122">
        <f t="shared" si="0"/>
        <v>4394</v>
      </c>
      <c r="E8" s="122">
        <f t="shared" si="0"/>
        <v>4351</v>
      </c>
      <c r="F8" s="122">
        <f t="shared" si="0"/>
        <v>2765</v>
      </c>
      <c r="G8" s="122">
        <f t="shared" si="0"/>
        <v>1586</v>
      </c>
      <c r="H8" s="122">
        <f t="shared" si="0"/>
        <v>43</v>
      </c>
      <c r="I8" s="122">
        <f t="shared" si="0"/>
        <v>32</v>
      </c>
      <c r="J8" s="122">
        <f t="shared" si="0"/>
        <v>11</v>
      </c>
      <c r="K8" s="122">
        <f t="shared" si="0"/>
        <v>1709117</v>
      </c>
      <c r="L8" s="122">
        <f t="shared" si="0"/>
        <v>3404156</v>
      </c>
      <c r="M8" s="122">
        <f t="shared" si="0"/>
        <v>7744825</v>
      </c>
      <c r="N8" s="122">
        <f t="shared" si="0"/>
        <v>7344959</v>
      </c>
      <c r="O8" s="122">
        <f t="shared" si="0"/>
        <v>399836</v>
      </c>
      <c r="P8" s="123">
        <v>0</v>
      </c>
      <c r="Q8" s="122">
        <f>SUM(Q10:Q13)</f>
        <v>30</v>
      </c>
    </row>
    <row r="9" spans="1:17" s="126" customFormat="1" ht="15" customHeight="1">
      <c r="A9" s="125"/>
      <c r="B9" s="124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52"/>
      <c r="N9" s="252"/>
      <c r="O9" s="252"/>
      <c r="P9" s="252"/>
      <c r="Q9" s="252"/>
    </row>
    <row r="10" spans="1:17" ht="15" customHeight="1">
      <c r="A10" s="338" t="s">
        <v>242</v>
      </c>
      <c r="B10" s="5" t="s">
        <v>225</v>
      </c>
      <c r="C10" s="233">
        <v>92</v>
      </c>
      <c r="D10" s="233">
        <f>SUM(E10,H10)</f>
        <v>516</v>
      </c>
      <c r="E10" s="233">
        <f>SUM(F10,G10)</f>
        <v>473</v>
      </c>
      <c r="F10" s="233">
        <v>237</v>
      </c>
      <c r="G10" s="233">
        <v>236</v>
      </c>
      <c r="H10" s="233">
        <f>SUM(I10,J10)</f>
        <v>43</v>
      </c>
      <c r="I10" s="233">
        <v>32</v>
      </c>
      <c r="J10" s="233">
        <v>11</v>
      </c>
      <c r="K10" s="233">
        <v>131286</v>
      </c>
      <c r="L10" s="233">
        <v>143541</v>
      </c>
      <c r="M10" s="252">
        <f>SUM(N10,O10,P10,Q10)</f>
        <v>395018</v>
      </c>
      <c r="N10" s="252">
        <v>319679</v>
      </c>
      <c r="O10" s="252">
        <v>75309</v>
      </c>
      <c r="P10" s="252">
        <v>0</v>
      </c>
      <c r="Q10" s="252">
        <v>30</v>
      </c>
    </row>
    <row r="11" spans="1:17" ht="15" customHeight="1">
      <c r="A11" s="358"/>
      <c r="B11" s="5" t="s">
        <v>219</v>
      </c>
      <c r="C11" s="233">
        <v>34</v>
      </c>
      <c r="D11" s="233">
        <f>SUM(E11,H11)</f>
        <v>482</v>
      </c>
      <c r="E11" s="233">
        <f>SUM(F11,G11)</f>
        <v>482</v>
      </c>
      <c r="F11" s="233">
        <v>266</v>
      </c>
      <c r="G11" s="233">
        <v>216</v>
      </c>
      <c r="H11" s="233" t="s">
        <v>31</v>
      </c>
      <c r="I11" s="233" t="s">
        <v>31</v>
      </c>
      <c r="J11" s="233" t="s">
        <v>31</v>
      </c>
      <c r="K11" s="233">
        <v>164915</v>
      </c>
      <c r="L11" s="233">
        <v>294750</v>
      </c>
      <c r="M11" s="252">
        <f>SUM(N11,O11,P11,Q11)</f>
        <v>671045</v>
      </c>
      <c r="N11" s="253">
        <v>593340</v>
      </c>
      <c r="O11" s="253">
        <v>77705</v>
      </c>
      <c r="P11" s="253">
        <v>0</v>
      </c>
      <c r="Q11" s="253">
        <v>0</v>
      </c>
    </row>
    <row r="12" spans="1:17" ht="15" customHeight="1">
      <c r="A12" s="5"/>
      <c r="B12" s="5" t="s">
        <v>220</v>
      </c>
      <c r="C12" s="233">
        <v>24</v>
      </c>
      <c r="D12" s="233">
        <f>SUM(E12,H12)</f>
        <v>579</v>
      </c>
      <c r="E12" s="233">
        <f>SUM(F12,G12)</f>
        <v>579</v>
      </c>
      <c r="F12" s="233">
        <v>418</v>
      </c>
      <c r="G12" s="233">
        <v>161</v>
      </c>
      <c r="H12" s="233" t="s">
        <v>31</v>
      </c>
      <c r="I12" s="233" t="s">
        <v>31</v>
      </c>
      <c r="J12" s="233" t="s">
        <v>31</v>
      </c>
      <c r="K12" s="233">
        <v>210263</v>
      </c>
      <c r="L12" s="233">
        <v>356293</v>
      </c>
      <c r="M12" s="252">
        <f>SUM(N12,O12,P12,Q12)</f>
        <v>791076</v>
      </c>
      <c r="N12" s="253">
        <v>724503</v>
      </c>
      <c r="O12" s="253">
        <v>66573</v>
      </c>
      <c r="P12" s="253">
        <v>0</v>
      </c>
      <c r="Q12" s="253">
        <v>0</v>
      </c>
    </row>
    <row r="13" spans="1:17" ht="15" customHeight="1">
      <c r="A13" s="5"/>
      <c r="B13" s="5" t="s">
        <v>226</v>
      </c>
      <c r="C13" s="233">
        <v>31</v>
      </c>
      <c r="D13" s="233">
        <f>SUM(E13,H13)</f>
        <v>2817</v>
      </c>
      <c r="E13" s="233">
        <f>SUM(F13,G13)</f>
        <v>2817</v>
      </c>
      <c r="F13" s="233">
        <v>1844</v>
      </c>
      <c r="G13" s="233">
        <v>973</v>
      </c>
      <c r="H13" s="233" t="s">
        <v>31</v>
      </c>
      <c r="I13" s="235" t="s">
        <v>31</v>
      </c>
      <c r="J13" s="235" t="s">
        <v>31</v>
      </c>
      <c r="K13" s="233">
        <v>1202653</v>
      </c>
      <c r="L13" s="233">
        <v>2609572</v>
      </c>
      <c r="M13" s="252">
        <f>SUM(N13,O13,P13,Q13)</f>
        <v>5887686</v>
      </c>
      <c r="N13" s="253">
        <v>5707437</v>
      </c>
      <c r="O13" s="253">
        <v>180249</v>
      </c>
      <c r="P13" s="253">
        <v>0</v>
      </c>
      <c r="Q13" s="253">
        <v>0</v>
      </c>
    </row>
    <row r="14" spans="1:17" ht="15" customHeight="1">
      <c r="A14" s="5"/>
      <c r="B14" s="5"/>
      <c r="C14" s="233"/>
      <c r="D14" s="233"/>
      <c r="E14" s="233"/>
      <c r="F14" s="233"/>
      <c r="G14" s="233"/>
      <c r="H14" s="233"/>
      <c r="I14" s="235"/>
      <c r="J14" s="235"/>
      <c r="K14" s="233"/>
      <c r="L14" s="233"/>
      <c r="M14" s="252"/>
      <c r="N14" s="253"/>
      <c r="O14" s="253"/>
      <c r="P14" s="253"/>
      <c r="Q14" s="253"/>
    </row>
    <row r="15" spans="1:17" s="126" customFormat="1" ht="15" customHeight="1">
      <c r="A15" s="125"/>
      <c r="B15" s="124" t="s">
        <v>212</v>
      </c>
      <c r="C15" s="122">
        <f>SUM(C17:C20)</f>
        <v>25</v>
      </c>
      <c r="D15" s="122">
        <f>SUM(D17:D20)</f>
        <v>1565</v>
      </c>
      <c r="E15" s="122">
        <f>SUM(E17:E20)</f>
        <v>1565</v>
      </c>
      <c r="F15" s="122">
        <f>SUM(F17:F20)</f>
        <v>1078</v>
      </c>
      <c r="G15" s="122">
        <f>SUM(G17:G20)</f>
        <v>487</v>
      </c>
      <c r="H15" s="122" t="s">
        <v>31</v>
      </c>
      <c r="I15" s="122" t="s">
        <v>31</v>
      </c>
      <c r="J15" s="122" t="s">
        <v>31</v>
      </c>
      <c r="K15" s="122">
        <f>SUM(K17:K20)</f>
        <v>785484</v>
      </c>
      <c r="L15" s="122">
        <f>SUM(L17:L20)</f>
        <v>5090647</v>
      </c>
      <c r="M15" s="122">
        <f>SUM(M17:M20)</f>
        <v>14315647</v>
      </c>
      <c r="N15" s="122">
        <f>SUM(N17:N20)</f>
        <v>14194585</v>
      </c>
      <c r="O15" s="122">
        <f>SUM(O17:O20)</f>
        <v>121062</v>
      </c>
      <c r="P15" s="123">
        <v>0</v>
      </c>
      <c r="Q15" s="123">
        <v>0</v>
      </c>
    </row>
    <row r="16" spans="1:17" s="126" customFormat="1" ht="15" customHeight="1">
      <c r="A16" s="125"/>
      <c r="B16" s="124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52"/>
      <c r="N16" s="252"/>
      <c r="O16" s="252"/>
      <c r="P16" s="252"/>
      <c r="Q16" s="252"/>
    </row>
    <row r="17" spans="1:17" ht="15" customHeight="1">
      <c r="A17" s="338" t="s">
        <v>243</v>
      </c>
      <c r="B17" s="5" t="s">
        <v>225</v>
      </c>
      <c r="C17" s="233">
        <v>5</v>
      </c>
      <c r="D17" s="233">
        <f>SUM(E17,H17)</f>
        <v>35</v>
      </c>
      <c r="E17" s="233">
        <f>SUM(F17,G17)</f>
        <v>35</v>
      </c>
      <c r="F17" s="233">
        <v>11</v>
      </c>
      <c r="G17" s="233">
        <v>24</v>
      </c>
      <c r="H17" s="233" t="s">
        <v>31</v>
      </c>
      <c r="I17" s="233" t="s">
        <v>31</v>
      </c>
      <c r="J17" s="233" t="s">
        <v>31</v>
      </c>
      <c r="K17" s="233">
        <v>7180</v>
      </c>
      <c r="L17" s="233">
        <v>13473</v>
      </c>
      <c r="M17" s="252">
        <f>SUM(N17,O17,P17,Q17)</f>
        <v>30349</v>
      </c>
      <c r="N17" s="252">
        <v>30349</v>
      </c>
      <c r="O17" s="252">
        <v>0</v>
      </c>
      <c r="P17" s="252">
        <v>0</v>
      </c>
      <c r="Q17" s="252">
        <v>0</v>
      </c>
    </row>
    <row r="18" spans="1:17" ht="15" customHeight="1">
      <c r="A18" s="359"/>
      <c r="B18" s="5" t="s">
        <v>219</v>
      </c>
      <c r="C18" s="233">
        <v>6</v>
      </c>
      <c r="D18" s="233">
        <f>SUM(E18,H18)</f>
        <v>83</v>
      </c>
      <c r="E18" s="233">
        <f>SUM(F18,G18)</f>
        <v>83</v>
      </c>
      <c r="F18" s="233">
        <v>50</v>
      </c>
      <c r="G18" s="233">
        <v>33</v>
      </c>
      <c r="H18" s="233" t="s">
        <v>31</v>
      </c>
      <c r="I18" s="233" t="s">
        <v>31</v>
      </c>
      <c r="J18" s="233" t="s">
        <v>31</v>
      </c>
      <c r="K18" s="233">
        <v>27415</v>
      </c>
      <c r="L18" s="233">
        <v>45261</v>
      </c>
      <c r="M18" s="252">
        <f>SUM(N18,O18,P18,Q18)</f>
        <v>101904</v>
      </c>
      <c r="N18" s="253">
        <v>41463</v>
      </c>
      <c r="O18" s="253">
        <v>60441</v>
      </c>
      <c r="P18" s="253">
        <v>0</v>
      </c>
      <c r="Q18" s="253">
        <v>0</v>
      </c>
    </row>
    <row r="19" spans="1:17" ht="15" customHeight="1">
      <c r="A19" s="5"/>
      <c r="B19" s="5" t="s">
        <v>220</v>
      </c>
      <c r="C19" s="233">
        <v>3</v>
      </c>
      <c r="D19" s="233">
        <f>SUM(E19,H19)</f>
        <v>64</v>
      </c>
      <c r="E19" s="233">
        <f>SUM(F19,G19)</f>
        <v>64</v>
      </c>
      <c r="F19" s="233">
        <v>33</v>
      </c>
      <c r="G19" s="233">
        <v>31</v>
      </c>
      <c r="H19" s="233" t="s">
        <v>31</v>
      </c>
      <c r="I19" s="233" t="s">
        <v>31</v>
      </c>
      <c r="J19" s="233" t="s">
        <v>31</v>
      </c>
      <c r="K19" s="233">
        <v>24487</v>
      </c>
      <c r="L19" s="233">
        <v>122753</v>
      </c>
      <c r="M19" s="252">
        <f>SUM(N19,O19,P19,Q19)</f>
        <v>285016</v>
      </c>
      <c r="N19" s="253">
        <v>285016</v>
      </c>
      <c r="O19" s="253">
        <v>0</v>
      </c>
      <c r="P19" s="253">
        <v>0</v>
      </c>
      <c r="Q19" s="253">
        <v>0</v>
      </c>
    </row>
    <row r="20" spans="1:17" ht="15" customHeight="1">
      <c r="A20" s="5"/>
      <c r="B20" s="5" t="s">
        <v>226</v>
      </c>
      <c r="C20" s="233">
        <v>11</v>
      </c>
      <c r="D20" s="233">
        <f>SUM(E20,H20)</f>
        <v>1383</v>
      </c>
      <c r="E20" s="233">
        <f>SUM(F20,G20)</f>
        <v>1383</v>
      </c>
      <c r="F20" s="233">
        <v>984</v>
      </c>
      <c r="G20" s="233">
        <v>399</v>
      </c>
      <c r="H20" s="233" t="s">
        <v>31</v>
      </c>
      <c r="I20" s="235" t="s">
        <v>31</v>
      </c>
      <c r="J20" s="235" t="s">
        <v>31</v>
      </c>
      <c r="K20" s="233">
        <v>726402</v>
      </c>
      <c r="L20" s="233">
        <v>4909160</v>
      </c>
      <c r="M20" s="252">
        <f>SUM(N20,O20,P20,Q20)</f>
        <v>13898378</v>
      </c>
      <c r="N20" s="253">
        <v>13837757</v>
      </c>
      <c r="O20" s="253">
        <v>60621</v>
      </c>
      <c r="P20" s="253">
        <v>0</v>
      </c>
      <c r="Q20" s="253">
        <v>0</v>
      </c>
    </row>
    <row r="21" spans="1:17" ht="15" customHeight="1">
      <c r="A21" s="5"/>
      <c r="B21" s="5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52"/>
      <c r="N21" s="253"/>
      <c r="O21" s="253"/>
      <c r="P21" s="253"/>
      <c r="Q21" s="252"/>
    </row>
    <row r="22" spans="1:17" s="126" customFormat="1" ht="15" customHeight="1">
      <c r="A22" s="125"/>
      <c r="B22" s="124" t="s">
        <v>212</v>
      </c>
      <c r="C22" s="122">
        <f>SUM(C24:C27)</f>
        <v>9</v>
      </c>
      <c r="D22" s="122">
        <f>SUM(D24:D27)</f>
        <v>93</v>
      </c>
      <c r="E22" s="122">
        <f>SUM(E24:E27)</f>
        <v>93</v>
      </c>
      <c r="F22" s="122">
        <f>SUM(F24:F27)</f>
        <v>70</v>
      </c>
      <c r="G22" s="122">
        <f>SUM(G24:G27)</f>
        <v>23</v>
      </c>
      <c r="H22" s="122" t="s">
        <v>31</v>
      </c>
      <c r="I22" s="122" t="s">
        <v>31</v>
      </c>
      <c r="J22" s="122" t="s">
        <v>31</v>
      </c>
      <c r="K22" s="122" t="s">
        <v>239</v>
      </c>
      <c r="L22" s="122" t="s">
        <v>239</v>
      </c>
      <c r="M22" s="123" t="s">
        <v>239</v>
      </c>
      <c r="N22" s="123" t="s">
        <v>239</v>
      </c>
      <c r="O22" s="123" t="s">
        <v>239</v>
      </c>
      <c r="P22" s="123">
        <v>0</v>
      </c>
      <c r="Q22" s="123">
        <v>0</v>
      </c>
    </row>
    <row r="23" spans="1:17" s="126" customFormat="1" ht="15" customHeight="1">
      <c r="A23" s="125"/>
      <c r="B23" s="124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52"/>
      <c r="N23" s="252"/>
      <c r="O23" s="252"/>
      <c r="P23" s="252"/>
      <c r="Q23" s="252"/>
    </row>
    <row r="24" spans="1:17" ht="15" customHeight="1">
      <c r="A24" s="338" t="s">
        <v>240</v>
      </c>
      <c r="B24" s="5" t="s">
        <v>244</v>
      </c>
      <c r="C24" s="233">
        <v>6</v>
      </c>
      <c r="D24" s="233">
        <f>SUM(E24,H24)</f>
        <v>39</v>
      </c>
      <c r="E24" s="233">
        <f>SUM(F24,G24)</f>
        <v>39</v>
      </c>
      <c r="F24" s="233">
        <v>30</v>
      </c>
      <c r="G24" s="233">
        <v>9</v>
      </c>
      <c r="H24" s="233" t="s">
        <v>31</v>
      </c>
      <c r="I24" s="233" t="s">
        <v>31</v>
      </c>
      <c r="J24" s="233" t="s">
        <v>31</v>
      </c>
      <c r="K24" s="233">
        <v>15076</v>
      </c>
      <c r="L24" s="233">
        <v>129975</v>
      </c>
      <c r="M24" s="252">
        <f>SUM(N24,O24,P24,Q24)</f>
        <v>195361</v>
      </c>
      <c r="N24" s="252">
        <v>195120</v>
      </c>
      <c r="O24" s="252">
        <v>241</v>
      </c>
      <c r="P24" s="252">
        <v>0</v>
      </c>
      <c r="Q24" s="252">
        <v>0</v>
      </c>
    </row>
    <row r="25" spans="1:17" ht="15" customHeight="1">
      <c r="A25" s="338"/>
      <c r="B25" s="5" t="s">
        <v>219</v>
      </c>
      <c r="C25" s="233">
        <v>2</v>
      </c>
      <c r="D25" s="233">
        <f>SUM(E25,H25)</f>
        <v>27</v>
      </c>
      <c r="E25" s="233">
        <f>SUM(F25,G25)</f>
        <v>27</v>
      </c>
      <c r="F25" s="233">
        <v>22</v>
      </c>
      <c r="G25" s="233">
        <v>5</v>
      </c>
      <c r="H25" s="233" t="s">
        <v>31</v>
      </c>
      <c r="I25" s="233" t="s">
        <v>31</v>
      </c>
      <c r="J25" s="233" t="s">
        <v>31</v>
      </c>
      <c r="K25" s="233" t="s">
        <v>239</v>
      </c>
      <c r="L25" s="233" t="s">
        <v>239</v>
      </c>
      <c r="M25" s="252" t="s">
        <v>239</v>
      </c>
      <c r="N25" s="253" t="s">
        <v>239</v>
      </c>
      <c r="O25" s="253" t="s">
        <v>239</v>
      </c>
      <c r="P25" s="253">
        <v>0</v>
      </c>
      <c r="Q25" s="253">
        <v>0</v>
      </c>
    </row>
    <row r="26" spans="1:17" ht="15" customHeight="1">
      <c r="A26" s="5"/>
      <c r="B26" s="5" t="s">
        <v>220</v>
      </c>
      <c r="C26" s="233">
        <v>1</v>
      </c>
      <c r="D26" s="233">
        <f>SUM(E26,H26)</f>
        <v>27</v>
      </c>
      <c r="E26" s="233">
        <f>SUM(F26,G26)</f>
        <v>27</v>
      </c>
      <c r="F26" s="233">
        <v>18</v>
      </c>
      <c r="G26" s="233">
        <v>9</v>
      </c>
      <c r="H26" s="233" t="s">
        <v>31</v>
      </c>
      <c r="I26" s="233" t="s">
        <v>31</v>
      </c>
      <c r="J26" s="233" t="s">
        <v>31</v>
      </c>
      <c r="K26" s="233" t="s">
        <v>239</v>
      </c>
      <c r="L26" s="233" t="s">
        <v>239</v>
      </c>
      <c r="M26" s="252" t="s">
        <v>239</v>
      </c>
      <c r="N26" s="253" t="s">
        <v>239</v>
      </c>
      <c r="O26" s="253" t="s">
        <v>239</v>
      </c>
      <c r="P26" s="253">
        <v>0</v>
      </c>
      <c r="Q26" s="253">
        <v>0</v>
      </c>
    </row>
    <row r="27" spans="1:17" ht="15" customHeight="1">
      <c r="A27" s="5"/>
      <c r="B27" s="5" t="s">
        <v>245</v>
      </c>
      <c r="C27" s="233" t="s">
        <v>31</v>
      </c>
      <c r="D27" s="233" t="s">
        <v>31</v>
      </c>
      <c r="E27" s="233" t="s">
        <v>31</v>
      </c>
      <c r="F27" s="233" t="s">
        <v>31</v>
      </c>
      <c r="G27" s="233" t="s">
        <v>31</v>
      </c>
      <c r="H27" s="233" t="s">
        <v>31</v>
      </c>
      <c r="I27" s="235" t="s">
        <v>31</v>
      </c>
      <c r="J27" s="235" t="s">
        <v>31</v>
      </c>
      <c r="K27" s="233" t="s">
        <v>31</v>
      </c>
      <c r="L27" s="233" t="s">
        <v>31</v>
      </c>
      <c r="M27" s="252">
        <v>0</v>
      </c>
      <c r="N27" s="253">
        <v>0</v>
      </c>
      <c r="O27" s="253">
        <v>0</v>
      </c>
      <c r="P27" s="253">
        <v>0</v>
      </c>
      <c r="Q27" s="253">
        <v>0</v>
      </c>
    </row>
    <row r="28" spans="1:17" s="30" customFormat="1" ht="15" customHeight="1">
      <c r="A28" s="5"/>
      <c r="B28" s="5"/>
      <c r="C28" s="235"/>
      <c r="D28" s="233"/>
      <c r="E28" s="233"/>
      <c r="F28" s="233"/>
      <c r="G28" s="233"/>
      <c r="H28" s="233"/>
      <c r="I28" s="235"/>
      <c r="J28" s="235"/>
      <c r="K28" s="235"/>
      <c r="L28" s="235"/>
      <c r="M28" s="252"/>
      <c r="N28" s="252"/>
      <c r="O28" s="252"/>
      <c r="P28" s="252"/>
      <c r="Q28" s="253"/>
    </row>
    <row r="29" spans="1:17" s="126" customFormat="1" ht="15" customHeight="1">
      <c r="A29" s="125"/>
      <c r="B29" s="124" t="s">
        <v>212</v>
      </c>
      <c r="C29" s="122">
        <f aca="true" t="shared" si="1" ref="C29:P29">SUM(C31:C34)</f>
        <v>132</v>
      </c>
      <c r="D29" s="122">
        <f t="shared" si="1"/>
        <v>3343</v>
      </c>
      <c r="E29" s="122">
        <f t="shared" si="1"/>
        <v>3317</v>
      </c>
      <c r="F29" s="122">
        <f t="shared" si="1"/>
        <v>1852</v>
      </c>
      <c r="G29" s="122">
        <f t="shared" si="1"/>
        <v>1465</v>
      </c>
      <c r="H29" s="122">
        <f t="shared" si="1"/>
        <v>26</v>
      </c>
      <c r="I29" s="122">
        <f t="shared" si="1"/>
        <v>15</v>
      </c>
      <c r="J29" s="122">
        <f t="shared" si="1"/>
        <v>11</v>
      </c>
      <c r="K29" s="122">
        <f t="shared" si="1"/>
        <v>1144204</v>
      </c>
      <c r="L29" s="122">
        <f t="shared" si="1"/>
        <v>4211988</v>
      </c>
      <c r="M29" s="122">
        <f t="shared" si="1"/>
        <v>7332214</v>
      </c>
      <c r="N29" s="122">
        <f t="shared" si="1"/>
        <v>7121826</v>
      </c>
      <c r="O29" s="122">
        <f t="shared" si="1"/>
        <v>209944</v>
      </c>
      <c r="P29" s="122">
        <f t="shared" si="1"/>
        <v>444</v>
      </c>
      <c r="Q29" s="123">
        <v>0</v>
      </c>
    </row>
    <row r="30" spans="1:17" s="126" customFormat="1" ht="15" customHeight="1">
      <c r="A30" s="125"/>
      <c r="B30" s="124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52"/>
      <c r="N30" s="252"/>
      <c r="O30" s="252"/>
      <c r="P30" s="252"/>
      <c r="Q30" s="252"/>
    </row>
    <row r="31" spans="1:17" ht="15" customHeight="1">
      <c r="A31" s="338" t="s">
        <v>246</v>
      </c>
      <c r="B31" s="5" t="s">
        <v>244</v>
      </c>
      <c r="C31" s="233">
        <v>63</v>
      </c>
      <c r="D31" s="233">
        <f>SUM(E31,H31)</f>
        <v>356</v>
      </c>
      <c r="E31" s="233">
        <f>SUM(F31,G31)</f>
        <v>332</v>
      </c>
      <c r="F31" s="233">
        <v>168</v>
      </c>
      <c r="G31" s="233">
        <v>164</v>
      </c>
      <c r="H31" s="233">
        <f>SUM(I31,J31)</f>
        <v>24</v>
      </c>
      <c r="I31" s="233">
        <v>14</v>
      </c>
      <c r="J31" s="233">
        <v>10</v>
      </c>
      <c r="K31" s="233">
        <v>99664</v>
      </c>
      <c r="L31" s="233">
        <v>197815</v>
      </c>
      <c r="M31" s="252">
        <f>SUM(N31,O31,P31,Q31)</f>
        <v>490667</v>
      </c>
      <c r="N31" s="252">
        <v>415322</v>
      </c>
      <c r="O31" s="252">
        <v>75001</v>
      </c>
      <c r="P31" s="252">
        <v>344</v>
      </c>
      <c r="Q31" s="252">
        <v>0</v>
      </c>
    </row>
    <row r="32" spans="1:17" ht="15" customHeight="1">
      <c r="A32" s="359"/>
      <c r="B32" s="5" t="s">
        <v>219</v>
      </c>
      <c r="C32" s="233">
        <v>28</v>
      </c>
      <c r="D32" s="233">
        <f>SUM(E32,H32)</f>
        <v>410</v>
      </c>
      <c r="E32" s="233">
        <f>SUM(F32,G32)</f>
        <v>408</v>
      </c>
      <c r="F32" s="233">
        <v>206</v>
      </c>
      <c r="G32" s="233">
        <v>202</v>
      </c>
      <c r="H32" s="233">
        <f>SUM(I32,J32)</f>
        <v>2</v>
      </c>
      <c r="I32" s="233">
        <v>1</v>
      </c>
      <c r="J32" s="233">
        <v>1</v>
      </c>
      <c r="K32" s="233">
        <v>121437</v>
      </c>
      <c r="L32" s="233">
        <v>332319</v>
      </c>
      <c r="M32" s="252">
        <f>SUM(N32,O32,P32,Q32)</f>
        <v>629250</v>
      </c>
      <c r="N32" s="253">
        <v>553673</v>
      </c>
      <c r="O32" s="253">
        <v>75477</v>
      </c>
      <c r="P32" s="253">
        <v>100</v>
      </c>
      <c r="Q32" s="253">
        <v>0</v>
      </c>
    </row>
    <row r="33" spans="1:17" ht="15" customHeight="1">
      <c r="A33" s="5"/>
      <c r="B33" s="5" t="s">
        <v>220</v>
      </c>
      <c r="C33" s="233">
        <v>17</v>
      </c>
      <c r="D33" s="233">
        <f>SUM(E33,H33)</f>
        <v>418</v>
      </c>
      <c r="E33" s="233">
        <f>SUM(F33,G33)</f>
        <v>418</v>
      </c>
      <c r="F33" s="233">
        <v>248</v>
      </c>
      <c r="G33" s="233">
        <v>170</v>
      </c>
      <c r="H33" s="233" t="s">
        <v>31</v>
      </c>
      <c r="I33" s="233" t="s">
        <v>31</v>
      </c>
      <c r="J33" s="233" t="s">
        <v>31</v>
      </c>
      <c r="K33" s="233">
        <v>148828</v>
      </c>
      <c r="L33" s="233">
        <v>426312</v>
      </c>
      <c r="M33" s="252">
        <f>SUM(N33,O33,P33,Q33)</f>
        <v>767755</v>
      </c>
      <c r="N33" s="253">
        <v>744412</v>
      </c>
      <c r="O33" s="253">
        <v>23343</v>
      </c>
      <c r="P33" s="253">
        <v>0</v>
      </c>
      <c r="Q33" s="253">
        <v>0</v>
      </c>
    </row>
    <row r="34" spans="1:17" ht="15" customHeight="1">
      <c r="A34" s="5"/>
      <c r="B34" s="5" t="s">
        <v>245</v>
      </c>
      <c r="C34" s="233">
        <v>24</v>
      </c>
      <c r="D34" s="233">
        <f>SUM(E34,H34)</f>
        <v>2159</v>
      </c>
      <c r="E34" s="233">
        <f>SUM(F34,G34)</f>
        <v>2159</v>
      </c>
      <c r="F34" s="233">
        <v>1230</v>
      </c>
      <c r="G34" s="233">
        <v>929</v>
      </c>
      <c r="H34" s="233" t="s">
        <v>31</v>
      </c>
      <c r="I34" s="235" t="s">
        <v>31</v>
      </c>
      <c r="J34" s="235" t="s">
        <v>31</v>
      </c>
      <c r="K34" s="233">
        <v>774275</v>
      </c>
      <c r="L34" s="233">
        <v>3255542</v>
      </c>
      <c r="M34" s="252">
        <f>SUM(N34,O34,P34,Q34)</f>
        <v>5444542</v>
      </c>
      <c r="N34" s="253">
        <v>5408419</v>
      </c>
      <c r="O34" s="253">
        <v>36123</v>
      </c>
      <c r="P34" s="253">
        <v>0</v>
      </c>
      <c r="Q34" s="253">
        <v>0</v>
      </c>
    </row>
    <row r="35" spans="1:17" s="30" customFormat="1" ht="15" customHeight="1">
      <c r="A35" s="5"/>
      <c r="B35" s="5"/>
      <c r="C35" s="233"/>
      <c r="D35" s="235"/>
      <c r="E35" s="235"/>
      <c r="F35" s="235"/>
      <c r="G35" s="235"/>
      <c r="H35" s="233"/>
      <c r="I35" s="235"/>
      <c r="J35" s="235"/>
      <c r="K35" s="233"/>
      <c r="L35" s="233"/>
      <c r="M35" s="253"/>
      <c r="N35" s="253"/>
      <c r="O35" s="253"/>
      <c r="P35" s="252"/>
      <c r="Q35" s="252"/>
    </row>
    <row r="36" spans="1:17" s="126" customFormat="1" ht="15" customHeight="1">
      <c r="A36" s="125"/>
      <c r="B36" s="124" t="s">
        <v>212</v>
      </c>
      <c r="C36" s="122">
        <f aca="true" t="shared" si="2" ref="C36:J36">SUM(C38:C41)</f>
        <v>18</v>
      </c>
      <c r="D36" s="122">
        <f t="shared" si="2"/>
        <v>275</v>
      </c>
      <c r="E36" s="122">
        <f t="shared" si="2"/>
        <v>272</v>
      </c>
      <c r="F36" s="122">
        <f t="shared" si="2"/>
        <v>126</v>
      </c>
      <c r="G36" s="122">
        <f t="shared" si="2"/>
        <v>146</v>
      </c>
      <c r="H36" s="122">
        <f t="shared" si="2"/>
        <v>3</v>
      </c>
      <c r="I36" s="122">
        <f t="shared" si="2"/>
        <v>2</v>
      </c>
      <c r="J36" s="122">
        <f t="shared" si="2"/>
        <v>1</v>
      </c>
      <c r="K36" s="122">
        <v>81887</v>
      </c>
      <c r="L36" s="122">
        <v>150152</v>
      </c>
      <c r="M36" s="123">
        <f>SUM(N36,O36,P36,Q36)</f>
        <v>306594</v>
      </c>
      <c r="N36" s="123">
        <v>294815</v>
      </c>
      <c r="O36" s="122">
        <f>SUM(O38:O41)</f>
        <v>11779</v>
      </c>
      <c r="P36" s="123">
        <v>0</v>
      </c>
      <c r="Q36" s="123">
        <v>0</v>
      </c>
    </row>
    <row r="37" spans="1:17" s="126" customFormat="1" ht="15" customHeight="1">
      <c r="A37" s="125"/>
      <c r="B37" s="124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52"/>
      <c r="N37" s="252"/>
      <c r="O37" s="252"/>
      <c r="P37" s="252"/>
      <c r="Q37" s="252"/>
    </row>
    <row r="38" spans="1:17" ht="15" customHeight="1">
      <c r="A38" s="338" t="s">
        <v>247</v>
      </c>
      <c r="B38" s="5" t="s">
        <v>244</v>
      </c>
      <c r="C38" s="233">
        <v>9</v>
      </c>
      <c r="D38" s="233">
        <f>SUM(E38,H38)</f>
        <v>51</v>
      </c>
      <c r="E38" s="233">
        <f>SUM(F38,G38)</f>
        <v>48</v>
      </c>
      <c r="F38" s="233">
        <v>23</v>
      </c>
      <c r="G38" s="233">
        <v>25</v>
      </c>
      <c r="H38" s="233">
        <f>SUM(I38,J38)</f>
        <v>3</v>
      </c>
      <c r="I38" s="233">
        <v>2</v>
      </c>
      <c r="J38" s="233">
        <v>1</v>
      </c>
      <c r="K38" s="233">
        <v>14454</v>
      </c>
      <c r="L38" s="233">
        <v>25231</v>
      </c>
      <c r="M38" s="252">
        <f>SUM(N38,O38,P38,Q38)</f>
        <v>64837</v>
      </c>
      <c r="N38" s="252">
        <v>64246</v>
      </c>
      <c r="O38" s="252">
        <v>591</v>
      </c>
      <c r="P38" s="252">
        <v>0</v>
      </c>
      <c r="Q38" s="252">
        <v>0</v>
      </c>
    </row>
    <row r="39" spans="1:17" ht="15" customHeight="1">
      <c r="A39" s="359"/>
      <c r="B39" s="5" t="s">
        <v>219</v>
      </c>
      <c r="C39" s="233">
        <v>4</v>
      </c>
      <c r="D39" s="233">
        <f>SUM(E39,H39)</f>
        <v>61</v>
      </c>
      <c r="E39" s="233">
        <f>SUM(F39,G39)</f>
        <v>61</v>
      </c>
      <c r="F39" s="233">
        <v>40</v>
      </c>
      <c r="G39" s="233">
        <v>21</v>
      </c>
      <c r="H39" s="233" t="s">
        <v>31</v>
      </c>
      <c r="I39" s="233" t="s">
        <v>31</v>
      </c>
      <c r="J39" s="233" t="s">
        <v>31</v>
      </c>
      <c r="K39" s="233">
        <v>18006</v>
      </c>
      <c r="L39" s="233">
        <v>55401</v>
      </c>
      <c r="M39" s="252">
        <f>SUM(N39,O39,P39,Q39)</f>
        <v>84585</v>
      </c>
      <c r="N39" s="253">
        <v>73397</v>
      </c>
      <c r="O39" s="253">
        <v>11188</v>
      </c>
      <c r="P39" s="253">
        <v>0</v>
      </c>
      <c r="Q39" s="253">
        <v>0</v>
      </c>
    </row>
    <row r="40" spans="1:17" ht="15" customHeight="1">
      <c r="A40" s="5"/>
      <c r="B40" s="5" t="s">
        <v>220</v>
      </c>
      <c r="C40" s="233">
        <v>4</v>
      </c>
      <c r="D40" s="233">
        <f>SUM(E40,H40)</f>
        <v>105</v>
      </c>
      <c r="E40" s="233">
        <f>SUM(F40,G40)</f>
        <v>105</v>
      </c>
      <c r="F40" s="233">
        <v>36</v>
      </c>
      <c r="G40" s="233">
        <v>69</v>
      </c>
      <c r="H40" s="233" t="s">
        <v>31</v>
      </c>
      <c r="I40" s="233" t="s">
        <v>31</v>
      </c>
      <c r="J40" s="233" t="s">
        <v>31</v>
      </c>
      <c r="K40" s="233" t="s">
        <v>239</v>
      </c>
      <c r="L40" s="233" t="s">
        <v>239</v>
      </c>
      <c r="M40" s="252" t="s">
        <v>239</v>
      </c>
      <c r="N40" s="253" t="s">
        <v>239</v>
      </c>
      <c r="O40" s="253">
        <v>0</v>
      </c>
      <c r="P40" s="253">
        <v>0</v>
      </c>
      <c r="Q40" s="253">
        <v>0</v>
      </c>
    </row>
    <row r="41" spans="1:17" ht="15" customHeight="1">
      <c r="A41" s="5"/>
      <c r="B41" s="5" t="s">
        <v>245</v>
      </c>
      <c r="C41" s="233">
        <v>1</v>
      </c>
      <c r="D41" s="233">
        <f>SUM(E41,H41)</f>
        <v>58</v>
      </c>
      <c r="E41" s="233">
        <f>SUM(F41,G41)</f>
        <v>58</v>
      </c>
      <c r="F41" s="233">
        <v>27</v>
      </c>
      <c r="G41" s="233">
        <v>31</v>
      </c>
      <c r="H41" s="233" t="s">
        <v>31</v>
      </c>
      <c r="I41" s="235" t="s">
        <v>31</v>
      </c>
      <c r="J41" s="235" t="s">
        <v>31</v>
      </c>
      <c r="K41" s="233" t="s">
        <v>239</v>
      </c>
      <c r="L41" s="233" t="s">
        <v>239</v>
      </c>
      <c r="M41" s="252" t="s">
        <v>239</v>
      </c>
      <c r="N41" s="253" t="s">
        <v>239</v>
      </c>
      <c r="O41" s="253">
        <v>0</v>
      </c>
      <c r="P41" s="253">
        <v>0</v>
      </c>
      <c r="Q41" s="253">
        <v>0</v>
      </c>
    </row>
    <row r="42" spans="1:17" s="30" customFormat="1" ht="15" customHeight="1">
      <c r="A42" s="5"/>
      <c r="B42" s="5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52"/>
      <c r="N42" s="253"/>
      <c r="O42" s="253"/>
      <c r="P42" s="253"/>
      <c r="Q42" s="252"/>
    </row>
    <row r="43" spans="1:17" s="126" customFormat="1" ht="15" customHeight="1">
      <c r="A43" s="125"/>
      <c r="B43" s="124" t="s">
        <v>212</v>
      </c>
      <c r="C43" s="122">
        <f>SUM(C45:C48)</f>
        <v>2</v>
      </c>
      <c r="D43" s="122">
        <f>SUM(D45:D48)</f>
        <v>28</v>
      </c>
      <c r="E43" s="122">
        <f>SUM(E45:E48)</f>
        <v>28</v>
      </c>
      <c r="F43" s="122">
        <f>SUM(F45:F48)</f>
        <v>13</v>
      </c>
      <c r="G43" s="122">
        <f>SUM(G45:G48)</f>
        <v>15</v>
      </c>
      <c r="H43" s="122" t="s">
        <v>31</v>
      </c>
      <c r="I43" s="122" t="s">
        <v>31</v>
      </c>
      <c r="J43" s="122" t="s">
        <v>31</v>
      </c>
      <c r="K43" s="122" t="s">
        <v>239</v>
      </c>
      <c r="L43" s="122" t="s">
        <v>239</v>
      </c>
      <c r="M43" s="123" t="s">
        <v>239</v>
      </c>
      <c r="N43" s="123" t="s">
        <v>239</v>
      </c>
      <c r="O43" s="123" t="s">
        <v>239</v>
      </c>
      <c r="P43" s="123">
        <v>0</v>
      </c>
      <c r="Q43" s="123">
        <v>0</v>
      </c>
    </row>
    <row r="44" spans="1:17" s="126" customFormat="1" ht="15" customHeight="1">
      <c r="A44" s="125"/>
      <c r="B44" s="124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52"/>
      <c r="N44" s="252"/>
      <c r="O44" s="252"/>
      <c r="P44" s="252"/>
      <c r="Q44" s="252"/>
    </row>
    <row r="45" spans="1:17" ht="15" customHeight="1">
      <c r="A45" s="338" t="s">
        <v>163</v>
      </c>
      <c r="B45" s="5" t="s">
        <v>248</v>
      </c>
      <c r="C45" s="233">
        <v>1</v>
      </c>
      <c r="D45" s="233">
        <f>SUM(E45,H45)</f>
        <v>5</v>
      </c>
      <c r="E45" s="233">
        <f>SUM(F45,G45)</f>
        <v>5</v>
      </c>
      <c r="F45" s="233">
        <v>1</v>
      </c>
      <c r="G45" s="233">
        <v>4</v>
      </c>
      <c r="H45" s="233" t="s">
        <v>31</v>
      </c>
      <c r="I45" s="233" t="s">
        <v>31</v>
      </c>
      <c r="J45" s="233" t="s">
        <v>31</v>
      </c>
      <c r="K45" s="233" t="s">
        <v>239</v>
      </c>
      <c r="L45" s="233" t="s">
        <v>239</v>
      </c>
      <c r="M45" s="252" t="s">
        <v>239</v>
      </c>
      <c r="N45" s="252" t="s">
        <v>239</v>
      </c>
      <c r="O45" s="252" t="s">
        <v>239</v>
      </c>
      <c r="P45" s="252">
        <v>0</v>
      </c>
      <c r="Q45" s="252">
        <v>0</v>
      </c>
    </row>
    <row r="46" spans="1:17" ht="15" customHeight="1">
      <c r="A46" s="338"/>
      <c r="B46" s="5" t="s">
        <v>219</v>
      </c>
      <c r="C46" s="233" t="s">
        <v>31</v>
      </c>
      <c r="D46" s="233" t="s">
        <v>31</v>
      </c>
      <c r="E46" s="233" t="s">
        <v>31</v>
      </c>
      <c r="F46" s="233" t="s">
        <v>31</v>
      </c>
      <c r="G46" s="233" t="s">
        <v>31</v>
      </c>
      <c r="H46" s="233" t="s">
        <v>31</v>
      </c>
      <c r="I46" s="233" t="s">
        <v>31</v>
      </c>
      <c r="J46" s="233" t="s">
        <v>31</v>
      </c>
      <c r="K46" s="233" t="s">
        <v>31</v>
      </c>
      <c r="L46" s="233" t="s">
        <v>31</v>
      </c>
      <c r="M46" s="252">
        <v>0</v>
      </c>
      <c r="N46" s="253">
        <v>0</v>
      </c>
      <c r="O46" s="253">
        <v>0</v>
      </c>
      <c r="P46" s="253">
        <v>0</v>
      </c>
      <c r="Q46" s="253">
        <v>0</v>
      </c>
    </row>
    <row r="47" spans="1:17" ht="15" customHeight="1">
      <c r="A47" s="28"/>
      <c r="B47" s="5" t="s">
        <v>220</v>
      </c>
      <c r="C47" s="233">
        <v>1</v>
      </c>
      <c r="D47" s="233">
        <f>SUM(E47,H47)</f>
        <v>23</v>
      </c>
      <c r="E47" s="233">
        <f>SUM(F47,G47)</f>
        <v>23</v>
      </c>
      <c r="F47" s="233">
        <v>12</v>
      </c>
      <c r="G47" s="233">
        <v>11</v>
      </c>
      <c r="H47" s="233" t="s">
        <v>31</v>
      </c>
      <c r="I47" s="233" t="s">
        <v>31</v>
      </c>
      <c r="J47" s="233" t="s">
        <v>31</v>
      </c>
      <c r="K47" s="233" t="s">
        <v>239</v>
      </c>
      <c r="L47" s="233" t="s">
        <v>239</v>
      </c>
      <c r="M47" s="252" t="s">
        <v>239</v>
      </c>
      <c r="N47" s="253" t="s">
        <v>239</v>
      </c>
      <c r="O47" s="253" t="s">
        <v>239</v>
      </c>
      <c r="P47" s="253">
        <v>0</v>
      </c>
      <c r="Q47" s="253">
        <v>0</v>
      </c>
    </row>
    <row r="48" spans="1:17" ht="15" customHeight="1">
      <c r="A48" s="28"/>
      <c r="B48" s="5" t="s">
        <v>249</v>
      </c>
      <c r="C48" s="233" t="s">
        <v>31</v>
      </c>
      <c r="D48" s="233" t="s">
        <v>31</v>
      </c>
      <c r="E48" s="233" t="s">
        <v>31</v>
      </c>
      <c r="F48" s="233" t="s">
        <v>31</v>
      </c>
      <c r="G48" s="233" t="s">
        <v>31</v>
      </c>
      <c r="H48" s="233" t="s">
        <v>31</v>
      </c>
      <c r="I48" s="235" t="s">
        <v>31</v>
      </c>
      <c r="J48" s="235" t="s">
        <v>31</v>
      </c>
      <c r="K48" s="233" t="s">
        <v>31</v>
      </c>
      <c r="L48" s="233" t="s">
        <v>31</v>
      </c>
      <c r="M48" s="252">
        <v>0</v>
      </c>
      <c r="N48" s="253">
        <v>0</v>
      </c>
      <c r="O48" s="253">
        <v>0</v>
      </c>
      <c r="P48" s="253">
        <v>0</v>
      </c>
      <c r="Q48" s="253">
        <v>0</v>
      </c>
    </row>
    <row r="49" spans="1:17" ht="15" customHeight="1">
      <c r="A49" s="28"/>
      <c r="B49" s="5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52"/>
      <c r="N49" s="252"/>
      <c r="O49" s="252"/>
      <c r="P49" s="252"/>
      <c r="Q49" s="253"/>
    </row>
    <row r="50" spans="1:17" s="126" customFormat="1" ht="15" customHeight="1">
      <c r="A50" s="127"/>
      <c r="B50" s="124" t="s">
        <v>212</v>
      </c>
      <c r="C50" s="122">
        <f aca="true" t="shared" si="3" ref="C50:Q50">SUM(C52:C55)</f>
        <v>218</v>
      </c>
      <c r="D50" s="122">
        <f t="shared" si="3"/>
        <v>3471</v>
      </c>
      <c r="E50" s="122">
        <f t="shared" si="3"/>
        <v>3404</v>
      </c>
      <c r="F50" s="122">
        <f t="shared" si="3"/>
        <v>2241</v>
      </c>
      <c r="G50" s="122">
        <f t="shared" si="3"/>
        <v>1163</v>
      </c>
      <c r="H50" s="122">
        <f t="shared" si="3"/>
        <v>67</v>
      </c>
      <c r="I50" s="122">
        <f t="shared" si="3"/>
        <v>45</v>
      </c>
      <c r="J50" s="122">
        <f t="shared" si="3"/>
        <v>22</v>
      </c>
      <c r="K50" s="122">
        <f t="shared" si="3"/>
        <v>1355238</v>
      </c>
      <c r="L50" s="122">
        <f t="shared" si="3"/>
        <v>2506777</v>
      </c>
      <c r="M50" s="122">
        <f t="shared" si="3"/>
        <v>5949005</v>
      </c>
      <c r="N50" s="122">
        <f t="shared" si="3"/>
        <v>5774128</v>
      </c>
      <c r="O50" s="122">
        <f t="shared" si="3"/>
        <v>166652</v>
      </c>
      <c r="P50" s="122">
        <f t="shared" si="3"/>
        <v>4602</v>
      </c>
      <c r="Q50" s="122">
        <f t="shared" si="3"/>
        <v>3623</v>
      </c>
    </row>
    <row r="51" spans="1:17" s="126" customFormat="1" ht="15" customHeight="1">
      <c r="A51" s="127"/>
      <c r="B51" s="124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52"/>
      <c r="N51" s="252"/>
      <c r="O51" s="252"/>
      <c r="P51" s="252"/>
      <c r="Q51" s="252"/>
    </row>
    <row r="52" spans="1:17" ht="15" customHeight="1">
      <c r="A52" s="338" t="s">
        <v>250</v>
      </c>
      <c r="B52" s="5" t="s">
        <v>248</v>
      </c>
      <c r="C52" s="233">
        <v>109</v>
      </c>
      <c r="D52" s="233">
        <f>SUM(E52,H52)</f>
        <v>673</v>
      </c>
      <c r="E52" s="233">
        <f>SUM(F52,G52)</f>
        <v>614</v>
      </c>
      <c r="F52" s="233">
        <v>392</v>
      </c>
      <c r="G52" s="233">
        <v>222</v>
      </c>
      <c r="H52" s="233">
        <f>SUM(I52,J52)</f>
        <v>59</v>
      </c>
      <c r="I52" s="233">
        <v>39</v>
      </c>
      <c r="J52" s="233">
        <v>20</v>
      </c>
      <c r="K52" s="233">
        <v>197672</v>
      </c>
      <c r="L52" s="233">
        <v>385115</v>
      </c>
      <c r="M52" s="252">
        <f>SUM(N52,O52,P52,Q52)</f>
        <v>846655</v>
      </c>
      <c r="N52" s="252">
        <v>824967</v>
      </c>
      <c r="O52" s="252">
        <v>18812</v>
      </c>
      <c r="P52" s="252">
        <v>2486</v>
      </c>
      <c r="Q52" s="252">
        <v>390</v>
      </c>
    </row>
    <row r="53" spans="1:17" ht="15" customHeight="1">
      <c r="A53" s="338"/>
      <c r="B53" s="5" t="s">
        <v>219</v>
      </c>
      <c r="C53" s="233">
        <v>78</v>
      </c>
      <c r="D53" s="233">
        <f>SUM(E53,H53)</f>
        <v>1015</v>
      </c>
      <c r="E53" s="233">
        <f>SUM(F53,G53)</f>
        <v>1008</v>
      </c>
      <c r="F53" s="233">
        <v>753</v>
      </c>
      <c r="G53" s="233">
        <v>255</v>
      </c>
      <c r="H53" s="233">
        <f>SUM(I53,J53)</f>
        <v>7</v>
      </c>
      <c r="I53" s="233">
        <v>5</v>
      </c>
      <c r="J53" s="233">
        <v>2</v>
      </c>
      <c r="K53" s="233">
        <v>393130</v>
      </c>
      <c r="L53" s="233">
        <v>875218</v>
      </c>
      <c r="M53" s="252">
        <f>SUM(N53,O53,P53,Q53)</f>
        <v>1989782</v>
      </c>
      <c r="N53" s="253">
        <v>1906888</v>
      </c>
      <c r="O53" s="253">
        <v>80778</v>
      </c>
      <c r="P53" s="253">
        <v>2116</v>
      </c>
      <c r="Q53" s="253">
        <v>0</v>
      </c>
    </row>
    <row r="54" spans="1:17" ht="15" customHeight="1">
      <c r="A54" s="28"/>
      <c r="B54" s="5" t="s">
        <v>220</v>
      </c>
      <c r="C54" s="233">
        <v>19</v>
      </c>
      <c r="D54" s="233">
        <f>SUM(E54,H54)</f>
        <v>440</v>
      </c>
      <c r="E54" s="233">
        <f>SUM(F54,G54)</f>
        <v>439</v>
      </c>
      <c r="F54" s="233">
        <v>312</v>
      </c>
      <c r="G54" s="233">
        <v>127</v>
      </c>
      <c r="H54" s="233">
        <f>SUM(I54,J54)</f>
        <v>1</v>
      </c>
      <c r="I54" s="233">
        <v>1</v>
      </c>
      <c r="J54" s="233" t="s">
        <v>31</v>
      </c>
      <c r="K54" s="233">
        <v>146660</v>
      </c>
      <c r="L54" s="233">
        <v>278118</v>
      </c>
      <c r="M54" s="252">
        <f>SUM(N54,O54,P54,Q54)</f>
        <v>831742</v>
      </c>
      <c r="N54" s="253">
        <v>798180</v>
      </c>
      <c r="O54" s="253">
        <v>33562</v>
      </c>
      <c r="P54" s="253">
        <v>0</v>
      </c>
      <c r="Q54" s="253">
        <v>0</v>
      </c>
    </row>
    <row r="55" spans="1:17" ht="15" customHeight="1">
      <c r="A55" s="28"/>
      <c r="B55" s="5" t="s">
        <v>249</v>
      </c>
      <c r="C55" s="233">
        <v>12</v>
      </c>
      <c r="D55" s="233">
        <f>SUM(E55,H55)</f>
        <v>1343</v>
      </c>
      <c r="E55" s="233">
        <f>SUM(F55,G55)</f>
        <v>1343</v>
      </c>
      <c r="F55" s="233">
        <v>784</v>
      </c>
      <c r="G55" s="233">
        <v>559</v>
      </c>
      <c r="H55" s="233" t="s">
        <v>31</v>
      </c>
      <c r="I55" s="235" t="s">
        <v>31</v>
      </c>
      <c r="J55" s="235" t="s">
        <v>31</v>
      </c>
      <c r="K55" s="233">
        <v>617776</v>
      </c>
      <c r="L55" s="233">
        <v>968326</v>
      </c>
      <c r="M55" s="252">
        <f>SUM(N55,O55,P55,Q55)</f>
        <v>2280826</v>
      </c>
      <c r="N55" s="253">
        <v>2244093</v>
      </c>
      <c r="O55" s="253">
        <v>33500</v>
      </c>
      <c r="P55" s="253">
        <v>0</v>
      </c>
      <c r="Q55" s="253">
        <v>3233</v>
      </c>
    </row>
    <row r="56" spans="1:17" ht="15" customHeight="1">
      <c r="A56" s="28"/>
      <c r="B56" s="5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52"/>
      <c r="N56" s="252"/>
      <c r="O56" s="252"/>
      <c r="P56" s="252"/>
      <c r="Q56" s="252"/>
    </row>
    <row r="57" spans="1:17" s="126" customFormat="1" ht="15" customHeight="1">
      <c r="A57" s="127"/>
      <c r="B57" s="124" t="s">
        <v>212</v>
      </c>
      <c r="C57" s="122">
        <f aca="true" t="shared" si="4" ref="C57:N57">SUM(C59:C62)</f>
        <v>54</v>
      </c>
      <c r="D57" s="122">
        <f t="shared" si="4"/>
        <v>1084</v>
      </c>
      <c r="E57" s="122">
        <f t="shared" si="4"/>
        <v>1077</v>
      </c>
      <c r="F57" s="122">
        <f t="shared" si="4"/>
        <v>882</v>
      </c>
      <c r="G57" s="122">
        <f t="shared" si="4"/>
        <v>195</v>
      </c>
      <c r="H57" s="122">
        <f t="shared" si="4"/>
        <v>7</v>
      </c>
      <c r="I57" s="122">
        <f t="shared" si="4"/>
        <v>4</v>
      </c>
      <c r="J57" s="122">
        <f t="shared" si="4"/>
        <v>3</v>
      </c>
      <c r="K57" s="122">
        <f t="shared" si="4"/>
        <v>506917</v>
      </c>
      <c r="L57" s="122">
        <f t="shared" si="4"/>
        <v>2450937</v>
      </c>
      <c r="M57" s="122">
        <f t="shared" si="4"/>
        <v>4199055</v>
      </c>
      <c r="N57" s="122">
        <f t="shared" si="4"/>
        <v>3990804</v>
      </c>
      <c r="O57" s="123">
        <v>207424</v>
      </c>
      <c r="P57" s="123">
        <v>290</v>
      </c>
      <c r="Q57" s="123">
        <v>537</v>
      </c>
    </row>
    <row r="58" spans="1:17" s="126" customFormat="1" ht="15" customHeight="1">
      <c r="A58" s="127"/>
      <c r="B58" s="124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52"/>
      <c r="N58" s="252"/>
      <c r="O58" s="252"/>
      <c r="P58" s="252"/>
      <c r="Q58" s="252"/>
    </row>
    <row r="59" spans="1:17" ht="15" customHeight="1">
      <c r="A59" s="338" t="s">
        <v>251</v>
      </c>
      <c r="B59" s="5" t="s">
        <v>248</v>
      </c>
      <c r="C59" s="233">
        <v>19</v>
      </c>
      <c r="D59" s="233">
        <f>SUM(E59,H59)</f>
        <v>110</v>
      </c>
      <c r="E59" s="233">
        <f>SUM(F59,G59)</f>
        <v>103</v>
      </c>
      <c r="F59" s="233">
        <v>82</v>
      </c>
      <c r="G59" s="233">
        <v>21</v>
      </c>
      <c r="H59" s="233">
        <f>SUM(I59,J59)</f>
        <v>7</v>
      </c>
      <c r="I59" s="233">
        <v>4</v>
      </c>
      <c r="J59" s="233">
        <v>3</v>
      </c>
      <c r="K59" s="233">
        <v>35737</v>
      </c>
      <c r="L59" s="233">
        <v>53062</v>
      </c>
      <c r="M59" s="252">
        <f>SUM(N59,O59,P59,Q59)</f>
        <v>125225</v>
      </c>
      <c r="N59" s="252">
        <v>99021</v>
      </c>
      <c r="O59" s="252">
        <v>26204</v>
      </c>
      <c r="P59" s="252">
        <v>0</v>
      </c>
      <c r="Q59" s="252">
        <v>0</v>
      </c>
    </row>
    <row r="60" spans="1:17" ht="15" customHeight="1">
      <c r="A60" s="359"/>
      <c r="B60" s="5" t="s">
        <v>219</v>
      </c>
      <c r="C60" s="233">
        <v>16</v>
      </c>
      <c r="D60" s="233">
        <f>SUM(E60,H60)</f>
        <v>217</v>
      </c>
      <c r="E60" s="233">
        <f>SUM(F60,G60)</f>
        <v>217</v>
      </c>
      <c r="F60" s="233">
        <v>177</v>
      </c>
      <c r="G60" s="233">
        <v>40</v>
      </c>
      <c r="H60" s="233" t="s">
        <v>31</v>
      </c>
      <c r="I60" s="233" t="s">
        <v>31</v>
      </c>
      <c r="J60" s="233" t="s">
        <v>31</v>
      </c>
      <c r="K60" s="233">
        <v>80316</v>
      </c>
      <c r="L60" s="233">
        <v>556023</v>
      </c>
      <c r="M60" s="252">
        <v>829871</v>
      </c>
      <c r="N60" s="253">
        <v>739005</v>
      </c>
      <c r="O60" s="253" t="s">
        <v>239</v>
      </c>
      <c r="P60" s="253" t="s">
        <v>239</v>
      </c>
      <c r="Q60" s="253" t="s">
        <v>239</v>
      </c>
    </row>
    <row r="61" spans="1:17" ht="15" customHeight="1">
      <c r="A61" s="5"/>
      <c r="B61" s="5" t="s">
        <v>220</v>
      </c>
      <c r="C61" s="233">
        <v>5</v>
      </c>
      <c r="D61" s="233">
        <f>SUM(E61,H61)</f>
        <v>131</v>
      </c>
      <c r="E61" s="233">
        <f>SUM(F61,G61)</f>
        <v>131</v>
      </c>
      <c r="F61" s="233">
        <v>109</v>
      </c>
      <c r="G61" s="233">
        <v>22</v>
      </c>
      <c r="H61" s="233" t="s">
        <v>31</v>
      </c>
      <c r="I61" s="233" t="s">
        <v>31</v>
      </c>
      <c r="J61" s="233" t="s">
        <v>31</v>
      </c>
      <c r="K61" s="233">
        <v>71538</v>
      </c>
      <c r="L61" s="233">
        <v>434572</v>
      </c>
      <c r="M61" s="252">
        <v>950021</v>
      </c>
      <c r="N61" s="253">
        <v>944362</v>
      </c>
      <c r="O61" s="253">
        <v>5369</v>
      </c>
      <c r="P61" s="253" t="s">
        <v>239</v>
      </c>
      <c r="Q61" s="253" t="s">
        <v>239</v>
      </c>
    </row>
    <row r="62" spans="1:17" ht="15" customHeight="1">
      <c r="A62" s="6"/>
      <c r="B62" s="136" t="s">
        <v>249</v>
      </c>
      <c r="C62" s="233">
        <v>14</v>
      </c>
      <c r="D62" s="233">
        <f>SUM(E62,H62)</f>
        <v>626</v>
      </c>
      <c r="E62" s="233">
        <f>SUM(F62,G62)</f>
        <v>626</v>
      </c>
      <c r="F62" s="233">
        <v>514</v>
      </c>
      <c r="G62" s="233">
        <v>112</v>
      </c>
      <c r="H62" s="233" t="s">
        <v>31</v>
      </c>
      <c r="I62" s="235" t="s">
        <v>31</v>
      </c>
      <c r="J62" s="235" t="s">
        <v>31</v>
      </c>
      <c r="K62" s="233">
        <v>319326</v>
      </c>
      <c r="L62" s="233">
        <v>1407280</v>
      </c>
      <c r="M62" s="252">
        <v>2293938</v>
      </c>
      <c r="N62" s="253">
        <v>2208416</v>
      </c>
      <c r="O62" s="253" t="s">
        <v>239</v>
      </c>
      <c r="P62" s="253">
        <v>0</v>
      </c>
      <c r="Q62" s="253" t="s">
        <v>239</v>
      </c>
    </row>
    <row r="63" spans="1:17" ht="15" customHeight="1">
      <c r="A63" s="17" t="s">
        <v>173</v>
      </c>
      <c r="B63" s="17"/>
      <c r="C63" s="59"/>
      <c r="D63" s="59"/>
      <c r="E63" s="59"/>
      <c r="F63" s="128"/>
      <c r="G63" s="59"/>
      <c r="H63" s="59"/>
      <c r="I63" s="59"/>
      <c r="J63" s="59"/>
      <c r="K63" s="59"/>
      <c r="L63" s="59"/>
      <c r="M63" s="128"/>
      <c r="N63" s="128"/>
      <c r="O63" s="128"/>
      <c r="P63" s="128"/>
      <c r="Q63" s="128"/>
    </row>
    <row r="64" spans="2:15" ht="14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37"/>
      <c r="N64" s="137"/>
      <c r="O64" s="137"/>
    </row>
    <row r="65" spans="2:15" ht="14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37"/>
      <c r="N65" s="137"/>
      <c r="O65" s="137"/>
    </row>
  </sheetData>
  <sheetProtection/>
  <mergeCells count="24">
    <mergeCell ref="A10:A11"/>
    <mergeCell ref="A17:A18"/>
    <mergeCell ref="A52:A53"/>
    <mergeCell ref="A59:A60"/>
    <mergeCell ref="A24:A25"/>
    <mergeCell ref="A31:A32"/>
    <mergeCell ref="A38:A39"/>
    <mergeCell ref="A45:A46"/>
    <mergeCell ref="H6:J6"/>
    <mergeCell ref="M6:M7"/>
    <mergeCell ref="N6:N7"/>
    <mergeCell ref="M5:Q5"/>
    <mergeCell ref="P6:P7"/>
    <mergeCell ref="Q6:Q7"/>
    <mergeCell ref="A2:Q2"/>
    <mergeCell ref="A5:A7"/>
    <mergeCell ref="B5:B7"/>
    <mergeCell ref="C5:C7"/>
    <mergeCell ref="D5:J5"/>
    <mergeCell ref="K5:K7"/>
    <mergeCell ref="L5:L7"/>
    <mergeCell ref="D6:D7"/>
    <mergeCell ref="O6:O7"/>
    <mergeCell ref="E6:G6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3.59765625" style="4" customWidth="1"/>
    <col min="2" max="2" width="15.09765625" style="4" customWidth="1"/>
    <col min="3" max="10" width="11.59765625" style="4" customWidth="1"/>
    <col min="11" max="11" width="12.59765625" style="4" customWidth="1"/>
    <col min="12" max="12" width="13.59765625" style="4" customWidth="1"/>
    <col min="13" max="14" width="13.59765625" style="121" customWidth="1"/>
    <col min="15" max="15" width="12.59765625" style="121" customWidth="1"/>
    <col min="16" max="16" width="15.69921875" style="121" customWidth="1"/>
    <col min="17" max="17" width="14.5" style="121" bestFit="1" customWidth="1"/>
    <col min="18" max="16384" width="10.59765625" style="4" customWidth="1"/>
  </cols>
  <sheetData>
    <row r="1" spans="1:17" s="29" customFormat="1" ht="19.5" customHeight="1">
      <c r="A1" s="1" t="s">
        <v>252</v>
      </c>
      <c r="M1" s="129"/>
      <c r="N1" s="129"/>
      <c r="O1" s="129"/>
      <c r="P1" s="129"/>
      <c r="Q1" s="119" t="s">
        <v>253</v>
      </c>
    </row>
    <row r="2" spans="1:17" s="30" customFormat="1" ht="19.5" customHeight="1">
      <c r="A2" s="350" t="s">
        <v>201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132"/>
    </row>
    <row r="3" spans="2:17" s="30" customFormat="1" ht="19.5" customHeight="1">
      <c r="B3" s="130"/>
      <c r="C3" s="130"/>
      <c r="D3" s="130" t="s">
        <v>241</v>
      </c>
      <c r="E3" s="130"/>
      <c r="F3" s="130"/>
      <c r="G3" s="130"/>
      <c r="H3" s="130"/>
      <c r="I3" s="130"/>
      <c r="J3" s="130"/>
      <c r="K3" s="130"/>
      <c r="L3" s="130"/>
      <c r="M3" s="131"/>
      <c r="N3" s="131"/>
      <c r="O3" s="131"/>
      <c r="P3" s="131"/>
      <c r="Q3" s="131"/>
    </row>
    <row r="4" spans="1:17" s="30" customFormat="1" ht="18" customHeight="1" thickBot="1">
      <c r="A4" s="90" t="s">
        <v>141</v>
      </c>
      <c r="M4" s="132"/>
      <c r="N4" s="132"/>
      <c r="O4" s="132"/>
      <c r="P4" s="132"/>
      <c r="Q4" s="133"/>
    </row>
    <row r="5" spans="1:17" s="30" customFormat="1" ht="15" customHeight="1">
      <c r="A5" s="285" t="s">
        <v>254</v>
      </c>
      <c r="B5" s="351" t="s">
        <v>203</v>
      </c>
      <c r="C5" s="305" t="s">
        <v>204</v>
      </c>
      <c r="D5" s="354" t="s">
        <v>205</v>
      </c>
      <c r="E5" s="355"/>
      <c r="F5" s="355"/>
      <c r="G5" s="355"/>
      <c r="H5" s="355"/>
      <c r="I5" s="355"/>
      <c r="J5" s="356"/>
      <c r="K5" s="351" t="s">
        <v>255</v>
      </c>
      <c r="L5" s="351" t="s">
        <v>256</v>
      </c>
      <c r="M5" s="346" t="s">
        <v>208</v>
      </c>
      <c r="N5" s="347"/>
      <c r="O5" s="347"/>
      <c r="P5" s="347"/>
      <c r="Q5" s="347"/>
    </row>
    <row r="6" spans="1:17" s="30" customFormat="1" ht="15" customHeight="1">
      <c r="A6" s="360"/>
      <c r="B6" s="281"/>
      <c r="C6" s="352"/>
      <c r="D6" s="278" t="s">
        <v>209</v>
      </c>
      <c r="E6" s="339" t="s">
        <v>210</v>
      </c>
      <c r="F6" s="340"/>
      <c r="G6" s="341"/>
      <c r="H6" s="339" t="s">
        <v>211</v>
      </c>
      <c r="I6" s="340"/>
      <c r="J6" s="341"/>
      <c r="K6" s="281"/>
      <c r="L6" s="281"/>
      <c r="M6" s="342" t="s">
        <v>212</v>
      </c>
      <c r="N6" s="344" t="s">
        <v>213</v>
      </c>
      <c r="O6" s="344" t="s">
        <v>214</v>
      </c>
      <c r="P6" s="348" t="s">
        <v>215</v>
      </c>
      <c r="Q6" s="348" t="s">
        <v>216</v>
      </c>
    </row>
    <row r="7" spans="1:17" s="30" customFormat="1" ht="15" customHeight="1">
      <c r="A7" s="361"/>
      <c r="B7" s="282"/>
      <c r="C7" s="353"/>
      <c r="D7" s="279"/>
      <c r="E7" s="134" t="s">
        <v>212</v>
      </c>
      <c r="F7" s="134" t="s">
        <v>217</v>
      </c>
      <c r="G7" s="134" t="s">
        <v>218</v>
      </c>
      <c r="H7" s="134" t="s">
        <v>212</v>
      </c>
      <c r="I7" s="134" t="s">
        <v>217</v>
      </c>
      <c r="J7" s="134" t="s">
        <v>218</v>
      </c>
      <c r="K7" s="282"/>
      <c r="L7" s="282"/>
      <c r="M7" s="343"/>
      <c r="N7" s="345"/>
      <c r="O7" s="345"/>
      <c r="P7" s="349"/>
      <c r="Q7" s="349"/>
    </row>
    <row r="8" spans="1:17" s="126" customFormat="1" ht="15" customHeight="1">
      <c r="A8" s="125"/>
      <c r="B8" s="124" t="s">
        <v>212</v>
      </c>
      <c r="C8" s="122">
        <f aca="true" t="shared" si="0" ref="C8:J8">SUM(C10:C13)</f>
        <v>22</v>
      </c>
      <c r="D8" s="122">
        <f t="shared" si="0"/>
        <v>893</v>
      </c>
      <c r="E8" s="122">
        <f t="shared" si="0"/>
        <v>891</v>
      </c>
      <c r="F8" s="122">
        <f t="shared" si="0"/>
        <v>739</v>
      </c>
      <c r="G8" s="122">
        <f t="shared" si="0"/>
        <v>152</v>
      </c>
      <c r="H8" s="122">
        <f t="shared" si="0"/>
        <v>2</v>
      </c>
      <c r="I8" s="122">
        <f t="shared" si="0"/>
        <v>1</v>
      </c>
      <c r="J8" s="122">
        <f t="shared" si="0"/>
        <v>1</v>
      </c>
      <c r="K8" s="122">
        <v>425789</v>
      </c>
      <c r="L8" s="122">
        <v>2529579</v>
      </c>
      <c r="M8" s="123">
        <f>SUM(N8,O8,P8,Q8)</f>
        <v>3991413</v>
      </c>
      <c r="N8" s="123">
        <v>3835460</v>
      </c>
      <c r="O8" s="123">
        <v>14192</v>
      </c>
      <c r="P8" s="123">
        <v>0</v>
      </c>
      <c r="Q8" s="123">
        <v>141761</v>
      </c>
    </row>
    <row r="9" spans="1:17" s="126" customFormat="1" ht="15" customHeight="1">
      <c r="A9" s="125"/>
      <c r="B9" s="124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52"/>
      <c r="N9" s="252"/>
      <c r="O9" s="252"/>
      <c r="P9" s="252"/>
      <c r="Q9" s="252"/>
    </row>
    <row r="10" spans="1:17" ht="15" customHeight="1">
      <c r="A10" s="338" t="s">
        <v>259</v>
      </c>
      <c r="B10" s="5" t="s">
        <v>225</v>
      </c>
      <c r="C10" s="233">
        <v>11</v>
      </c>
      <c r="D10" s="254">
        <f>SUM(E10,H10)</f>
        <v>71</v>
      </c>
      <c r="E10" s="239">
        <f>SUM(F10,G10)</f>
        <v>69</v>
      </c>
      <c r="F10" s="239">
        <v>59</v>
      </c>
      <c r="G10" s="239">
        <v>10</v>
      </c>
      <c r="H10" s="254">
        <f>SUM(I10,J10)</f>
        <v>2</v>
      </c>
      <c r="I10" s="235">
        <v>1</v>
      </c>
      <c r="J10" s="235">
        <v>1</v>
      </c>
      <c r="K10" s="235">
        <v>22018</v>
      </c>
      <c r="L10" s="235">
        <v>30378</v>
      </c>
      <c r="M10" s="252">
        <f>SUM(N10,O10,P10,Q10)</f>
        <v>78715</v>
      </c>
      <c r="N10" s="252">
        <v>76416</v>
      </c>
      <c r="O10" s="252">
        <v>2299</v>
      </c>
      <c r="P10" s="252">
        <v>0</v>
      </c>
      <c r="Q10" s="252">
        <v>0</v>
      </c>
    </row>
    <row r="11" spans="1:17" ht="15" customHeight="1">
      <c r="A11" s="338"/>
      <c r="B11" s="5" t="s">
        <v>219</v>
      </c>
      <c r="C11" s="233">
        <v>5</v>
      </c>
      <c r="D11" s="254">
        <f>SUM(E11,H11)</f>
        <v>63</v>
      </c>
      <c r="E11" s="239">
        <f>SUM(F11,G11)</f>
        <v>63</v>
      </c>
      <c r="F11" s="235">
        <v>50</v>
      </c>
      <c r="G11" s="235">
        <v>13</v>
      </c>
      <c r="H11" s="235" t="s">
        <v>31</v>
      </c>
      <c r="I11" s="235" t="s">
        <v>31</v>
      </c>
      <c r="J11" s="235" t="s">
        <v>31</v>
      </c>
      <c r="K11" s="235">
        <v>26244</v>
      </c>
      <c r="L11" s="235">
        <v>38007</v>
      </c>
      <c r="M11" s="253">
        <v>101329</v>
      </c>
      <c r="N11" s="253">
        <v>89436</v>
      </c>
      <c r="O11" s="253" t="s">
        <v>239</v>
      </c>
      <c r="P11" s="253">
        <v>0</v>
      </c>
      <c r="Q11" s="253" t="s">
        <v>239</v>
      </c>
    </row>
    <row r="12" spans="1:17" ht="15" customHeight="1">
      <c r="A12" s="28"/>
      <c r="B12" s="5" t="s">
        <v>220</v>
      </c>
      <c r="C12" s="233">
        <v>2</v>
      </c>
      <c r="D12" s="254">
        <f>SUM(E12,H12)</f>
        <v>42</v>
      </c>
      <c r="E12" s="239">
        <f>SUM(F12,G12)</f>
        <v>42</v>
      </c>
      <c r="F12" s="235">
        <v>38</v>
      </c>
      <c r="G12" s="235">
        <v>4</v>
      </c>
      <c r="H12" s="235" t="s">
        <v>31</v>
      </c>
      <c r="I12" s="235" t="s">
        <v>31</v>
      </c>
      <c r="J12" s="235" t="s">
        <v>31</v>
      </c>
      <c r="K12" s="235" t="s">
        <v>239</v>
      </c>
      <c r="L12" s="235" t="s">
        <v>239</v>
      </c>
      <c r="M12" s="252" t="s">
        <v>239</v>
      </c>
      <c r="N12" s="253" t="s">
        <v>239</v>
      </c>
      <c r="O12" s="253">
        <v>0</v>
      </c>
      <c r="P12" s="253">
        <v>0</v>
      </c>
      <c r="Q12" s="253" t="s">
        <v>239</v>
      </c>
    </row>
    <row r="13" spans="1:17" ht="15" customHeight="1">
      <c r="A13" s="28"/>
      <c r="B13" s="5" t="s">
        <v>226</v>
      </c>
      <c r="C13" s="233">
        <v>4</v>
      </c>
      <c r="D13" s="254">
        <f>SUM(E13,H13)</f>
        <v>717</v>
      </c>
      <c r="E13" s="239">
        <f>SUM(F13,G13)</f>
        <v>717</v>
      </c>
      <c r="F13" s="235">
        <v>592</v>
      </c>
      <c r="G13" s="235">
        <v>125</v>
      </c>
      <c r="H13" s="235" t="s">
        <v>31</v>
      </c>
      <c r="I13" s="235" t="s">
        <v>31</v>
      </c>
      <c r="J13" s="235" t="s">
        <v>31</v>
      </c>
      <c r="K13" s="235" t="s">
        <v>239</v>
      </c>
      <c r="L13" s="235" t="s">
        <v>239</v>
      </c>
      <c r="M13" s="252" t="s">
        <v>239</v>
      </c>
      <c r="N13" s="253" t="s">
        <v>239</v>
      </c>
      <c r="O13" s="253" t="s">
        <v>239</v>
      </c>
      <c r="P13" s="253">
        <v>0</v>
      </c>
      <c r="Q13" s="253" t="s">
        <v>239</v>
      </c>
    </row>
    <row r="14" spans="1:17" s="30" customFormat="1" ht="15" customHeight="1">
      <c r="A14" s="28"/>
      <c r="B14" s="5"/>
      <c r="C14" s="233"/>
      <c r="D14" s="235"/>
      <c r="E14" s="235"/>
      <c r="F14" s="235"/>
      <c r="G14" s="235"/>
      <c r="H14" s="235"/>
      <c r="I14" s="235"/>
      <c r="J14" s="235"/>
      <c r="K14" s="235"/>
      <c r="L14" s="235"/>
      <c r="M14" s="252"/>
      <c r="N14" s="252"/>
      <c r="O14" s="252"/>
      <c r="P14" s="253"/>
      <c r="Q14" s="253"/>
    </row>
    <row r="15" spans="1:17" s="126" customFormat="1" ht="15" customHeight="1">
      <c r="A15" s="127"/>
      <c r="B15" s="124" t="s">
        <v>212</v>
      </c>
      <c r="C15" s="122">
        <f aca="true" t="shared" si="1" ref="C15:Q15">SUM(C17:C20)</f>
        <v>349</v>
      </c>
      <c r="D15" s="122">
        <f t="shared" si="1"/>
        <v>6813</v>
      </c>
      <c r="E15" s="122">
        <f t="shared" si="1"/>
        <v>6727</v>
      </c>
      <c r="F15" s="122">
        <f t="shared" si="1"/>
        <v>4998</v>
      </c>
      <c r="G15" s="122">
        <f t="shared" si="1"/>
        <v>1729</v>
      </c>
      <c r="H15" s="122">
        <f t="shared" si="1"/>
        <v>86</v>
      </c>
      <c r="I15" s="122">
        <f t="shared" si="1"/>
        <v>60</v>
      </c>
      <c r="J15" s="122">
        <f t="shared" si="1"/>
        <v>26</v>
      </c>
      <c r="K15" s="122">
        <f t="shared" si="1"/>
        <v>2736480</v>
      </c>
      <c r="L15" s="122">
        <f t="shared" si="1"/>
        <v>6754325</v>
      </c>
      <c r="M15" s="122">
        <f t="shared" si="1"/>
        <v>12734765</v>
      </c>
      <c r="N15" s="122">
        <f t="shared" si="1"/>
        <v>10781876</v>
      </c>
      <c r="O15" s="122">
        <f t="shared" si="1"/>
        <v>1883181</v>
      </c>
      <c r="P15" s="122">
        <f t="shared" si="1"/>
        <v>69549</v>
      </c>
      <c r="Q15" s="122">
        <f t="shared" si="1"/>
        <v>159</v>
      </c>
    </row>
    <row r="16" spans="1:17" s="126" customFormat="1" ht="15" customHeight="1">
      <c r="A16" s="127"/>
      <c r="B16" s="124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52"/>
      <c r="N16" s="252"/>
      <c r="O16" s="252"/>
      <c r="P16" s="252"/>
      <c r="Q16" s="252"/>
    </row>
    <row r="17" spans="1:17" ht="15" customHeight="1">
      <c r="A17" s="338" t="s">
        <v>260</v>
      </c>
      <c r="B17" s="5" t="s">
        <v>225</v>
      </c>
      <c r="C17" s="233">
        <v>190</v>
      </c>
      <c r="D17" s="255">
        <f>SUM(E17,H17)</f>
        <v>1121</v>
      </c>
      <c r="E17" s="255">
        <f>SUM(F17,G17)</f>
        <v>1042</v>
      </c>
      <c r="F17" s="239">
        <v>706</v>
      </c>
      <c r="G17" s="239">
        <v>336</v>
      </c>
      <c r="H17" s="254">
        <f>SUM(I17,J17)</f>
        <v>79</v>
      </c>
      <c r="I17" s="235">
        <v>55</v>
      </c>
      <c r="J17" s="235">
        <v>24</v>
      </c>
      <c r="K17" s="235">
        <v>366951</v>
      </c>
      <c r="L17" s="235">
        <v>567667</v>
      </c>
      <c r="M17" s="252">
        <f>SUM(N17,O17,P17,Q17)</f>
        <v>1280730</v>
      </c>
      <c r="N17" s="252">
        <v>938424</v>
      </c>
      <c r="O17" s="252">
        <v>338354</v>
      </c>
      <c r="P17" s="252">
        <v>3793</v>
      </c>
      <c r="Q17" s="252">
        <v>159</v>
      </c>
    </row>
    <row r="18" spans="1:17" ht="15" customHeight="1">
      <c r="A18" s="338"/>
      <c r="B18" s="5" t="s">
        <v>219</v>
      </c>
      <c r="C18" s="233">
        <v>77</v>
      </c>
      <c r="D18" s="255">
        <f>SUM(E18,H18)</f>
        <v>1060</v>
      </c>
      <c r="E18" s="255">
        <f>SUM(F18,G18)</f>
        <v>1053</v>
      </c>
      <c r="F18" s="235">
        <v>811</v>
      </c>
      <c r="G18" s="235">
        <v>242</v>
      </c>
      <c r="H18" s="254">
        <f>SUM(I18,J18)</f>
        <v>7</v>
      </c>
      <c r="I18" s="235">
        <v>5</v>
      </c>
      <c r="J18" s="235">
        <v>2</v>
      </c>
      <c r="K18" s="235">
        <v>404521</v>
      </c>
      <c r="L18" s="235">
        <v>846129</v>
      </c>
      <c r="M18" s="252">
        <f>SUM(N18,O18,P18,Q18)</f>
        <v>1698730</v>
      </c>
      <c r="N18" s="253">
        <v>1347355</v>
      </c>
      <c r="O18" s="253">
        <v>345780</v>
      </c>
      <c r="P18" s="253">
        <v>5595</v>
      </c>
      <c r="Q18" s="253">
        <v>0</v>
      </c>
    </row>
    <row r="19" spans="1:17" ht="15" customHeight="1">
      <c r="A19" s="28"/>
      <c r="B19" s="5" t="s">
        <v>220</v>
      </c>
      <c r="C19" s="233">
        <v>28</v>
      </c>
      <c r="D19" s="255">
        <f>SUM(E19,H19)</f>
        <v>686</v>
      </c>
      <c r="E19" s="239">
        <f>SUM(F19,G19)</f>
        <v>686</v>
      </c>
      <c r="F19" s="235">
        <v>532</v>
      </c>
      <c r="G19" s="235">
        <v>154</v>
      </c>
      <c r="H19" s="235" t="s">
        <v>31</v>
      </c>
      <c r="I19" s="235" t="s">
        <v>31</v>
      </c>
      <c r="J19" s="235" t="s">
        <v>31</v>
      </c>
      <c r="K19" s="235">
        <v>242600</v>
      </c>
      <c r="L19" s="235">
        <v>627204</v>
      </c>
      <c r="M19" s="252">
        <f>SUM(N19,O19,P19,Q19)</f>
        <v>1307243</v>
      </c>
      <c r="N19" s="253">
        <v>1044192</v>
      </c>
      <c r="O19" s="253">
        <v>263010</v>
      </c>
      <c r="P19" s="253">
        <v>41</v>
      </c>
      <c r="Q19" s="253">
        <v>0</v>
      </c>
    </row>
    <row r="20" spans="1:17" ht="15" customHeight="1">
      <c r="A20" s="28"/>
      <c r="B20" s="5" t="s">
        <v>226</v>
      </c>
      <c r="C20" s="233">
        <v>54</v>
      </c>
      <c r="D20" s="255">
        <f>SUM(E20,H20)</f>
        <v>3946</v>
      </c>
      <c r="E20" s="255">
        <f>SUM(F20,G20)</f>
        <v>3946</v>
      </c>
      <c r="F20" s="235">
        <v>2949</v>
      </c>
      <c r="G20" s="235">
        <v>997</v>
      </c>
      <c r="H20" s="235" t="s">
        <v>31</v>
      </c>
      <c r="I20" s="235" t="s">
        <v>31</v>
      </c>
      <c r="J20" s="235" t="s">
        <v>31</v>
      </c>
      <c r="K20" s="235">
        <v>1722408</v>
      </c>
      <c r="L20" s="235">
        <v>4713325</v>
      </c>
      <c r="M20" s="252">
        <f>SUM(N20,O20,P20,Q20)</f>
        <v>8448062</v>
      </c>
      <c r="N20" s="253">
        <v>7451905</v>
      </c>
      <c r="O20" s="253">
        <v>936037</v>
      </c>
      <c r="P20" s="253">
        <v>60120</v>
      </c>
      <c r="Q20" s="253">
        <v>0</v>
      </c>
    </row>
    <row r="21" spans="1:17" ht="15" customHeight="1">
      <c r="A21" s="28"/>
      <c r="B21" s="5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56"/>
      <c r="N21" s="253"/>
      <c r="O21" s="253"/>
      <c r="P21" s="253"/>
      <c r="Q21" s="252"/>
    </row>
    <row r="22" spans="1:17" s="126" customFormat="1" ht="15" customHeight="1">
      <c r="A22" s="127"/>
      <c r="B22" s="124" t="s">
        <v>212</v>
      </c>
      <c r="C22" s="122">
        <f aca="true" t="shared" si="2" ref="C22:Q22">SUM(C24:C27)</f>
        <v>630</v>
      </c>
      <c r="D22" s="122">
        <f t="shared" si="2"/>
        <v>22221</v>
      </c>
      <c r="E22" s="122">
        <f t="shared" si="2"/>
        <v>22139</v>
      </c>
      <c r="F22" s="122">
        <f t="shared" si="2"/>
        <v>18161</v>
      </c>
      <c r="G22" s="122">
        <f t="shared" si="2"/>
        <v>3978</v>
      </c>
      <c r="H22" s="122">
        <f t="shared" si="2"/>
        <v>82</v>
      </c>
      <c r="I22" s="122">
        <f t="shared" si="2"/>
        <v>61</v>
      </c>
      <c r="J22" s="122">
        <f t="shared" si="2"/>
        <v>21</v>
      </c>
      <c r="K22" s="122">
        <f t="shared" si="2"/>
        <v>10825033</v>
      </c>
      <c r="L22" s="122">
        <f t="shared" si="2"/>
        <v>50081700</v>
      </c>
      <c r="M22" s="122">
        <f t="shared" si="2"/>
        <v>76014048</v>
      </c>
      <c r="N22" s="122">
        <f t="shared" si="2"/>
        <v>72281800</v>
      </c>
      <c r="O22" s="122">
        <f t="shared" si="2"/>
        <v>3392462</v>
      </c>
      <c r="P22" s="122">
        <f t="shared" si="2"/>
        <v>338980</v>
      </c>
      <c r="Q22" s="122">
        <f t="shared" si="2"/>
        <v>806</v>
      </c>
    </row>
    <row r="23" spans="1:17" s="126" customFormat="1" ht="15" customHeight="1">
      <c r="A23" s="127"/>
      <c r="B23" s="124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52"/>
      <c r="N23" s="252"/>
      <c r="O23" s="252"/>
      <c r="P23" s="252"/>
      <c r="Q23" s="252"/>
    </row>
    <row r="24" spans="1:17" ht="15" customHeight="1">
      <c r="A24" s="338" t="s">
        <v>261</v>
      </c>
      <c r="B24" s="5" t="s">
        <v>225</v>
      </c>
      <c r="C24" s="233">
        <v>287</v>
      </c>
      <c r="D24" s="255">
        <f>SUM(E24,H24)</f>
        <v>1729</v>
      </c>
      <c r="E24" s="255">
        <f>SUM(F24,G24)</f>
        <v>1654</v>
      </c>
      <c r="F24" s="239">
        <v>1178</v>
      </c>
      <c r="G24" s="239">
        <v>476</v>
      </c>
      <c r="H24" s="254">
        <f>SUM(I24,J24)</f>
        <v>75</v>
      </c>
      <c r="I24" s="235">
        <v>56</v>
      </c>
      <c r="J24" s="235">
        <v>19</v>
      </c>
      <c r="K24" s="235">
        <v>614474</v>
      </c>
      <c r="L24" s="235">
        <v>745234</v>
      </c>
      <c r="M24" s="252">
        <f>SUM(N24,O24,P24,Q24)</f>
        <v>2123908</v>
      </c>
      <c r="N24" s="252">
        <v>1347780</v>
      </c>
      <c r="O24" s="252">
        <v>740211</v>
      </c>
      <c r="P24" s="252">
        <v>35901</v>
      </c>
      <c r="Q24" s="252">
        <v>16</v>
      </c>
    </row>
    <row r="25" spans="1:17" ht="15" customHeight="1">
      <c r="A25" s="338"/>
      <c r="B25" s="5" t="s">
        <v>219</v>
      </c>
      <c r="C25" s="233">
        <v>138</v>
      </c>
      <c r="D25" s="255">
        <f>SUM(E25,H25)</f>
        <v>1891</v>
      </c>
      <c r="E25" s="255">
        <f>SUM(F25,G25)</f>
        <v>1885</v>
      </c>
      <c r="F25" s="235">
        <v>1480</v>
      </c>
      <c r="G25" s="235">
        <v>405</v>
      </c>
      <c r="H25" s="254">
        <f>SUM(I25,J25)</f>
        <v>6</v>
      </c>
      <c r="I25" s="235">
        <v>4</v>
      </c>
      <c r="J25" s="235">
        <v>2</v>
      </c>
      <c r="K25" s="235">
        <v>763418</v>
      </c>
      <c r="L25" s="235">
        <v>1343124</v>
      </c>
      <c r="M25" s="252">
        <f>SUM(N25,O25,P25,Q25)</f>
        <v>3011001</v>
      </c>
      <c r="N25" s="253">
        <v>2341611</v>
      </c>
      <c r="O25" s="253">
        <v>624645</v>
      </c>
      <c r="P25" s="253">
        <v>43991</v>
      </c>
      <c r="Q25" s="253">
        <v>754</v>
      </c>
    </row>
    <row r="26" spans="1:17" ht="15" customHeight="1">
      <c r="A26" s="28"/>
      <c r="B26" s="5" t="s">
        <v>220</v>
      </c>
      <c r="C26" s="233">
        <v>74</v>
      </c>
      <c r="D26" s="255">
        <f>SUM(E26,H26)</f>
        <v>1788</v>
      </c>
      <c r="E26" s="255">
        <f>SUM(F26,G26)</f>
        <v>1788</v>
      </c>
      <c r="F26" s="235">
        <v>1423</v>
      </c>
      <c r="G26" s="235">
        <v>365</v>
      </c>
      <c r="H26" s="235" t="s">
        <v>31</v>
      </c>
      <c r="I26" s="235" t="s">
        <v>31</v>
      </c>
      <c r="J26" s="235" t="s">
        <v>31</v>
      </c>
      <c r="K26" s="235">
        <v>719664</v>
      </c>
      <c r="L26" s="235">
        <v>1752425</v>
      </c>
      <c r="M26" s="252">
        <f>SUM(N26,O26,P26,Q26)</f>
        <v>3572694</v>
      </c>
      <c r="N26" s="253">
        <v>3113983</v>
      </c>
      <c r="O26" s="253">
        <v>427152</v>
      </c>
      <c r="P26" s="253">
        <v>31523</v>
      </c>
      <c r="Q26" s="253">
        <v>36</v>
      </c>
    </row>
    <row r="27" spans="1:17" ht="15" customHeight="1">
      <c r="A27" s="28"/>
      <c r="B27" s="5" t="s">
        <v>226</v>
      </c>
      <c r="C27" s="233">
        <v>131</v>
      </c>
      <c r="D27" s="255">
        <f>SUM(E27,H27)</f>
        <v>16813</v>
      </c>
      <c r="E27" s="255">
        <f>SUM(F27,G27)</f>
        <v>16812</v>
      </c>
      <c r="F27" s="235">
        <v>14080</v>
      </c>
      <c r="G27" s="235">
        <v>2732</v>
      </c>
      <c r="H27" s="254">
        <f>SUM(I27,J27)</f>
        <v>1</v>
      </c>
      <c r="I27" s="235">
        <v>1</v>
      </c>
      <c r="J27" s="235" t="s">
        <v>31</v>
      </c>
      <c r="K27" s="235">
        <v>8727477</v>
      </c>
      <c r="L27" s="235">
        <v>46240917</v>
      </c>
      <c r="M27" s="252">
        <f>SUM(N27,O27,P27,Q27)</f>
        <v>67306445</v>
      </c>
      <c r="N27" s="253">
        <v>65478426</v>
      </c>
      <c r="O27" s="253">
        <v>1600454</v>
      </c>
      <c r="P27" s="253">
        <v>227565</v>
      </c>
      <c r="Q27" s="253">
        <v>0</v>
      </c>
    </row>
    <row r="28" spans="1:17" s="30" customFormat="1" ht="15" customHeight="1">
      <c r="A28" s="28"/>
      <c r="B28" s="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52"/>
      <c r="N28" s="252"/>
      <c r="O28" s="252"/>
      <c r="P28" s="252"/>
      <c r="Q28" s="253"/>
    </row>
    <row r="29" spans="1:17" s="126" customFormat="1" ht="15" customHeight="1">
      <c r="A29" s="127"/>
      <c r="B29" s="124" t="s">
        <v>212</v>
      </c>
      <c r="C29" s="122">
        <f aca="true" t="shared" si="3" ref="C29:P29">SUM(C31:C34)</f>
        <v>126</v>
      </c>
      <c r="D29" s="122">
        <f t="shared" si="3"/>
        <v>5004</v>
      </c>
      <c r="E29" s="122">
        <f t="shared" si="3"/>
        <v>4979</v>
      </c>
      <c r="F29" s="122">
        <f t="shared" si="3"/>
        <v>2812</v>
      </c>
      <c r="G29" s="122">
        <f t="shared" si="3"/>
        <v>2167</v>
      </c>
      <c r="H29" s="122">
        <f t="shared" si="3"/>
        <v>25</v>
      </c>
      <c r="I29" s="122">
        <f t="shared" si="3"/>
        <v>16</v>
      </c>
      <c r="J29" s="122">
        <f t="shared" si="3"/>
        <v>9</v>
      </c>
      <c r="K29" s="122">
        <f t="shared" si="3"/>
        <v>2025666</v>
      </c>
      <c r="L29" s="122">
        <f t="shared" si="3"/>
        <v>6534840</v>
      </c>
      <c r="M29" s="122">
        <f t="shared" si="3"/>
        <v>10380345</v>
      </c>
      <c r="N29" s="122">
        <f t="shared" si="3"/>
        <v>9637854</v>
      </c>
      <c r="O29" s="122">
        <f t="shared" si="3"/>
        <v>571365</v>
      </c>
      <c r="P29" s="122">
        <f t="shared" si="3"/>
        <v>171126</v>
      </c>
      <c r="Q29" s="123">
        <v>0</v>
      </c>
    </row>
    <row r="30" spans="1:17" s="126" customFormat="1" ht="15" customHeight="1">
      <c r="A30" s="127"/>
      <c r="B30" s="124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52"/>
      <c r="N30" s="252"/>
      <c r="O30" s="252"/>
      <c r="P30" s="252"/>
      <c r="Q30" s="252"/>
    </row>
    <row r="31" spans="1:17" ht="15" customHeight="1">
      <c r="A31" s="338" t="s">
        <v>262</v>
      </c>
      <c r="B31" s="5" t="s">
        <v>225</v>
      </c>
      <c r="C31" s="233">
        <v>35</v>
      </c>
      <c r="D31" s="254">
        <f>SUM(E31,H31)</f>
        <v>212</v>
      </c>
      <c r="E31" s="239">
        <f>SUM(F31,G31)</f>
        <v>197</v>
      </c>
      <c r="F31" s="239">
        <v>98</v>
      </c>
      <c r="G31" s="239">
        <v>99</v>
      </c>
      <c r="H31" s="254">
        <f>SUM(I31,J31)</f>
        <v>15</v>
      </c>
      <c r="I31" s="235">
        <v>9</v>
      </c>
      <c r="J31" s="235">
        <v>6</v>
      </c>
      <c r="K31" s="235">
        <v>60461</v>
      </c>
      <c r="L31" s="235">
        <v>60994</v>
      </c>
      <c r="M31" s="252">
        <f>SUM(N31,O31,P31,Q31)</f>
        <v>183387</v>
      </c>
      <c r="N31" s="252">
        <v>124079</v>
      </c>
      <c r="O31" s="252">
        <v>57228</v>
      </c>
      <c r="P31" s="252">
        <v>2080</v>
      </c>
      <c r="Q31" s="252">
        <v>0</v>
      </c>
    </row>
    <row r="32" spans="1:17" ht="15" customHeight="1">
      <c r="A32" s="359"/>
      <c r="B32" s="5" t="s">
        <v>219</v>
      </c>
      <c r="C32" s="233">
        <v>33</v>
      </c>
      <c r="D32" s="254">
        <f>SUM(E32,H32)</f>
        <v>460</v>
      </c>
      <c r="E32" s="239">
        <f>SUM(F32,G32)</f>
        <v>451</v>
      </c>
      <c r="F32" s="235">
        <v>164</v>
      </c>
      <c r="G32" s="235">
        <v>287</v>
      </c>
      <c r="H32" s="254">
        <f>SUM(I32,J32)</f>
        <v>9</v>
      </c>
      <c r="I32" s="235">
        <v>6</v>
      </c>
      <c r="J32" s="235">
        <v>3</v>
      </c>
      <c r="K32" s="235">
        <v>113163</v>
      </c>
      <c r="L32" s="235">
        <v>109249</v>
      </c>
      <c r="M32" s="252">
        <f>SUM(N32,O32,P32,Q32)</f>
        <v>292619</v>
      </c>
      <c r="N32" s="253">
        <v>190241</v>
      </c>
      <c r="O32" s="253">
        <v>100843</v>
      </c>
      <c r="P32" s="253">
        <v>1535</v>
      </c>
      <c r="Q32" s="253">
        <v>0</v>
      </c>
    </row>
    <row r="33" spans="1:17" ht="15" customHeight="1">
      <c r="A33" s="5"/>
      <c r="B33" s="5" t="s">
        <v>220</v>
      </c>
      <c r="C33" s="233">
        <v>22</v>
      </c>
      <c r="D33" s="254">
        <f>SUM(E33,H33)</f>
        <v>557</v>
      </c>
      <c r="E33" s="239">
        <f>SUM(F33,G33)</f>
        <v>556</v>
      </c>
      <c r="F33" s="235">
        <v>227</v>
      </c>
      <c r="G33" s="235">
        <v>329</v>
      </c>
      <c r="H33" s="254">
        <f>SUM(I33,J33)</f>
        <v>1</v>
      </c>
      <c r="I33" s="235">
        <v>1</v>
      </c>
      <c r="J33" s="235" t="s">
        <v>31</v>
      </c>
      <c r="K33" s="235">
        <v>143232</v>
      </c>
      <c r="L33" s="235">
        <v>311208</v>
      </c>
      <c r="M33" s="252">
        <f>SUM(N33,O33,P33,Q33)</f>
        <v>603927</v>
      </c>
      <c r="N33" s="253">
        <v>474916</v>
      </c>
      <c r="O33" s="253">
        <v>127628</v>
      </c>
      <c r="P33" s="253">
        <v>1383</v>
      </c>
      <c r="Q33" s="253">
        <v>0</v>
      </c>
    </row>
    <row r="34" spans="1:17" ht="15" customHeight="1">
      <c r="A34" s="5"/>
      <c r="B34" s="5" t="s">
        <v>226</v>
      </c>
      <c r="C34" s="233">
        <v>36</v>
      </c>
      <c r="D34" s="255">
        <f>SUM(E34,H34)</f>
        <v>3775</v>
      </c>
      <c r="E34" s="255">
        <f>SUM(F34,G34)</f>
        <v>3775</v>
      </c>
      <c r="F34" s="235">
        <v>2323</v>
      </c>
      <c r="G34" s="235">
        <v>1452</v>
      </c>
      <c r="H34" s="235" t="s">
        <v>31</v>
      </c>
      <c r="I34" s="235" t="s">
        <v>31</v>
      </c>
      <c r="J34" s="235" t="s">
        <v>31</v>
      </c>
      <c r="K34" s="235">
        <v>1708810</v>
      </c>
      <c r="L34" s="235">
        <v>6053389</v>
      </c>
      <c r="M34" s="252">
        <f>SUM(N34,O34,P34,Q34)</f>
        <v>9300412</v>
      </c>
      <c r="N34" s="253">
        <v>8848618</v>
      </c>
      <c r="O34" s="253">
        <v>285666</v>
      </c>
      <c r="P34" s="253">
        <v>166128</v>
      </c>
      <c r="Q34" s="253">
        <v>0</v>
      </c>
    </row>
    <row r="35" spans="1:17" ht="15" customHeight="1">
      <c r="A35" s="5"/>
      <c r="B35" s="5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56"/>
      <c r="N35" s="253"/>
      <c r="O35" s="253"/>
      <c r="P35" s="252"/>
      <c r="Q35" s="252"/>
    </row>
    <row r="36" spans="1:17" s="126" customFormat="1" ht="15" customHeight="1">
      <c r="A36" s="125"/>
      <c r="B36" s="124" t="s">
        <v>212</v>
      </c>
      <c r="C36" s="122">
        <f aca="true" t="shared" si="4" ref="C36:J36">SUM(C38:C41)</f>
        <v>22</v>
      </c>
      <c r="D36" s="122">
        <f t="shared" si="4"/>
        <v>2994</v>
      </c>
      <c r="E36" s="122">
        <f t="shared" si="4"/>
        <v>2990</v>
      </c>
      <c r="F36" s="122">
        <f t="shared" si="4"/>
        <v>1624</v>
      </c>
      <c r="G36" s="122">
        <f t="shared" si="4"/>
        <v>1366</v>
      </c>
      <c r="H36" s="122">
        <f t="shared" si="4"/>
        <v>4</v>
      </c>
      <c r="I36" s="122">
        <f t="shared" si="4"/>
        <v>3</v>
      </c>
      <c r="J36" s="122">
        <f t="shared" si="4"/>
        <v>1</v>
      </c>
      <c r="K36" s="122">
        <v>1280434</v>
      </c>
      <c r="L36" s="122">
        <v>18983992</v>
      </c>
      <c r="M36" s="123">
        <f>SUM(N36,O36,P36,Q36)</f>
        <v>23388778</v>
      </c>
      <c r="N36" s="123">
        <v>23191900</v>
      </c>
      <c r="O36" s="123">
        <v>185294</v>
      </c>
      <c r="P36" s="122">
        <f>SUM(P38:P41)</f>
        <v>11584</v>
      </c>
      <c r="Q36" s="123">
        <v>0</v>
      </c>
    </row>
    <row r="37" spans="1:17" s="126" customFormat="1" ht="15" customHeight="1">
      <c r="A37" s="125"/>
      <c r="B37" s="124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52"/>
      <c r="N37" s="252"/>
      <c r="O37" s="252"/>
      <c r="P37" s="252"/>
      <c r="Q37" s="252"/>
    </row>
    <row r="38" spans="1:17" ht="15" customHeight="1">
      <c r="A38" s="28" t="s">
        <v>170</v>
      </c>
      <c r="B38" s="5" t="s">
        <v>225</v>
      </c>
      <c r="C38" s="233">
        <v>2</v>
      </c>
      <c r="D38" s="254">
        <f>SUM(E38,H38)</f>
        <v>16</v>
      </c>
      <c r="E38" s="239">
        <f>SUM(F38,G38)</f>
        <v>13</v>
      </c>
      <c r="F38" s="239">
        <v>1</v>
      </c>
      <c r="G38" s="239">
        <v>12</v>
      </c>
      <c r="H38" s="254">
        <f>SUM(I38,J38)</f>
        <v>3</v>
      </c>
      <c r="I38" s="235">
        <v>2</v>
      </c>
      <c r="J38" s="235">
        <v>1</v>
      </c>
      <c r="K38" s="235" t="s">
        <v>239</v>
      </c>
      <c r="L38" s="235" t="s">
        <v>239</v>
      </c>
      <c r="M38" s="252" t="s">
        <v>239</v>
      </c>
      <c r="N38" s="252" t="s">
        <v>239</v>
      </c>
      <c r="O38" s="252" t="s">
        <v>239</v>
      </c>
      <c r="P38" s="252">
        <v>0</v>
      </c>
      <c r="Q38" s="252">
        <v>0</v>
      </c>
    </row>
    <row r="39" spans="1:17" ht="15" customHeight="1">
      <c r="A39" s="28"/>
      <c r="B39" s="5" t="s">
        <v>219</v>
      </c>
      <c r="C39" s="233">
        <v>4</v>
      </c>
      <c r="D39" s="254">
        <f>SUM(E39,H39)</f>
        <v>51</v>
      </c>
      <c r="E39" s="239">
        <f>SUM(F39,G39)</f>
        <v>50</v>
      </c>
      <c r="F39" s="235">
        <v>15</v>
      </c>
      <c r="G39" s="235">
        <v>35</v>
      </c>
      <c r="H39" s="254">
        <f>SUM(I39,J39)</f>
        <v>1</v>
      </c>
      <c r="I39" s="235">
        <v>1</v>
      </c>
      <c r="J39" s="235" t="s">
        <v>31</v>
      </c>
      <c r="K39" s="235">
        <v>11845</v>
      </c>
      <c r="L39" s="235">
        <v>9711</v>
      </c>
      <c r="M39" s="252">
        <f>SUM(N39,O39,P39,Q39)</f>
        <v>30499</v>
      </c>
      <c r="N39" s="253">
        <v>20171</v>
      </c>
      <c r="O39" s="253">
        <v>10328</v>
      </c>
      <c r="P39" s="253">
        <v>0</v>
      </c>
      <c r="Q39" s="253">
        <v>0</v>
      </c>
    </row>
    <row r="40" spans="1:17" ht="15" customHeight="1">
      <c r="A40" s="5"/>
      <c r="B40" s="5" t="s">
        <v>220</v>
      </c>
      <c r="C40" s="233">
        <v>2</v>
      </c>
      <c r="D40" s="254">
        <f>SUM(E40,H40)</f>
        <v>48</v>
      </c>
      <c r="E40" s="239">
        <f>SUM(F40,G40)</f>
        <v>48</v>
      </c>
      <c r="F40" s="235">
        <v>31</v>
      </c>
      <c r="G40" s="235">
        <v>17</v>
      </c>
      <c r="H40" s="235" t="s">
        <v>31</v>
      </c>
      <c r="I40" s="235" t="s">
        <v>31</v>
      </c>
      <c r="J40" s="235" t="s">
        <v>31</v>
      </c>
      <c r="K40" s="235" t="s">
        <v>239</v>
      </c>
      <c r="L40" s="235" t="s">
        <v>239</v>
      </c>
      <c r="M40" s="252" t="s">
        <v>239</v>
      </c>
      <c r="N40" s="253" t="s">
        <v>239</v>
      </c>
      <c r="O40" s="253" t="s">
        <v>239</v>
      </c>
      <c r="P40" s="253">
        <v>0</v>
      </c>
      <c r="Q40" s="253">
        <v>0</v>
      </c>
    </row>
    <row r="41" spans="1:17" ht="15" customHeight="1">
      <c r="A41" s="5"/>
      <c r="B41" s="5" t="s">
        <v>226</v>
      </c>
      <c r="C41" s="233">
        <v>14</v>
      </c>
      <c r="D41" s="255">
        <f>SUM(E41,H41)</f>
        <v>2879</v>
      </c>
      <c r="E41" s="255">
        <f>SUM(F41,G41)</f>
        <v>2879</v>
      </c>
      <c r="F41" s="235">
        <v>1577</v>
      </c>
      <c r="G41" s="235">
        <v>1302</v>
      </c>
      <c r="H41" s="235" t="s">
        <v>31</v>
      </c>
      <c r="I41" s="235" t="s">
        <v>31</v>
      </c>
      <c r="J41" s="235" t="s">
        <v>31</v>
      </c>
      <c r="K41" s="235">
        <v>1248971</v>
      </c>
      <c r="L41" s="235">
        <v>18910338</v>
      </c>
      <c r="M41" s="252">
        <f>SUM(N41,O41,P41,Q41)</f>
        <v>23249763</v>
      </c>
      <c r="N41" s="253">
        <v>23146429</v>
      </c>
      <c r="O41" s="253">
        <v>91750</v>
      </c>
      <c r="P41" s="253">
        <v>11584</v>
      </c>
      <c r="Q41" s="253">
        <v>0</v>
      </c>
    </row>
    <row r="42" spans="1:17" s="30" customFormat="1" ht="15" customHeight="1">
      <c r="A42" s="5"/>
      <c r="B42" s="5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56"/>
      <c r="N42" s="253"/>
      <c r="O42" s="253"/>
      <c r="P42" s="253"/>
      <c r="Q42" s="252"/>
    </row>
    <row r="43" spans="1:17" s="126" customFormat="1" ht="15" customHeight="1">
      <c r="A43" s="125"/>
      <c r="B43" s="124" t="s">
        <v>212</v>
      </c>
      <c r="C43" s="122">
        <f aca="true" t="shared" si="5" ref="C43:I43">SUM(C45:C48)</f>
        <v>46</v>
      </c>
      <c r="D43" s="122">
        <f t="shared" si="5"/>
        <v>9969</v>
      </c>
      <c r="E43" s="122">
        <f t="shared" si="5"/>
        <v>9967</v>
      </c>
      <c r="F43" s="122">
        <f t="shared" si="5"/>
        <v>6305</v>
      </c>
      <c r="G43" s="122">
        <f t="shared" si="5"/>
        <v>3662</v>
      </c>
      <c r="H43" s="122">
        <f t="shared" si="5"/>
        <v>2</v>
      </c>
      <c r="I43" s="122">
        <f t="shared" si="5"/>
        <v>2</v>
      </c>
      <c r="J43" s="122" t="s">
        <v>31</v>
      </c>
      <c r="K43" s="122">
        <f aca="true" t="shared" si="6" ref="K43:P43">SUM(K45:K48)</f>
        <v>4461517</v>
      </c>
      <c r="L43" s="122">
        <f t="shared" si="6"/>
        <v>16677330</v>
      </c>
      <c r="M43" s="122">
        <f t="shared" si="6"/>
        <v>27197609</v>
      </c>
      <c r="N43" s="122">
        <f t="shared" si="6"/>
        <v>26553239</v>
      </c>
      <c r="O43" s="122">
        <f t="shared" si="6"/>
        <v>643970</v>
      </c>
      <c r="P43" s="122">
        <f t="shared" si="6"/>
        <v>400</v>
      </c>
      <c r="Q43" s="123">
        <v>0</v>
      </c>
    </row>
    <row r="44" spans="1:17" s="126" customFormat="1" ht="15" customHeight="1">
      <c r="A44" s="125"/>
      <c r="B44" s="124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52"/>
      <c r="N44" s="252"/>
      <c r="O44" s="252"/>
      <c r="P44" s="252"/>
      <c r="Q44" s="252"/>
    </row>
    <row r="45" spans="1:17" ht="15" customHeight="1">
      <c r="A45" s="28" t="s">
        <v>171</v>
      </c>
      <c r="B45" s="5" t="s">
        <v>225</v>
      </c>
      <c r="C45" s="233">
        <v>3</v>
      </c>
      <c r="D45" s="254">
        <f>SUM(E45,H45)</f>
        <v>20</v>
      </c>
      <c r="E45" s="239">
        <f>SUM(F45,G45)</f>
        <v>19</v>
      </c>
      <c r="F45" s="239">
        <v>8</v>
      </c>
      <c r="G45" s="239">
        <v>11</v>
      </c>
      <c r="H45" s="254">
        <f>SUM(I45,J45)</f>
        <v>1</v>
      </c>
      <c r="I45" s="235">
        <v>1</v>
      </c>
      <c r="J45" s="235" t="s">
        <v>31</v>
      </c>
      <c r="K45" s="235">
        <v>6380</v>
      </c>
      <c r="L45" s="235">
        <v>15181</v>
      </c>
      <c r="M45" s="252">
        <f>SUM(N45,O45,P45,Q45)</f>
        <v>35027</v>
      </c>
      <c r="N45" s="252">
        <v>33027</v>
      </c>
      <c r="O45" s="252">
        <v>1600</v>
      </c>
      <c r="P45" s="252">
        <v>400</v>
      </c>
      <c r="Q45" s="252">
        <v>0</v>
      </c>
    </row>
    <row r="46" spans="1:17" ht="15" customHeight="1">
      <c r="A46" s="28"/>
      <c r="B46" s="5" t="s">
        <v>219</v>
      </c>
      <c r="C46" s="233">
        <v>6</v>
      </c>
      <c r="D46" s="254">
        <f>SUM(E46,H46)</f>
        <v>94</v>
      </c>
      <c r="E46" s="239">
        <f>SUM(F46,G46)</f>
        <v>93</v>
      </c>
      <c r="F46" s="235">
        <v>31</v>
      </c>
      <c r="G46" s="235">
        <v>62</v>
      </c>
      <c r="H46" s="254">
        <f>SUM(I46,J46)</f>
        <v>1</v>
      </c>
      <c r="I46" s="235">
        <v>1</v>
      </c>
      <c r="J46" s="235" t="s">
        <v>31</v>
      </c>
      <c r="K46" s="235">
        <v>27935</v>
      </c>
      <c r="L46" s="235">
        <v>51982</v>
      </c>
      <c r="M46" s="252">
        <f>SUM(N46,O46,P46,Q46)</f>
        <v>134967</v>
      </c>
      <c r="N46" s="253">
        <v>95954</v>
      </c>
      <c r="O46" s="253">
        <v>39013</v>
      </c>
      <c r="P46" s="253">
        <v>0</v>
      </c>
      <c r="Q46" s="253">
        <v>0</v>
      </c>
    </row>
    <row r="47" spans="1:17" ht="15" customHeight="1">
      <c r="A47" s="28"/>
      <c r="B47" s="5" t="s">
        <v>220</v>
      </c>
      <c r="C47" s="233">
        <v>6</v>
      </c>
      <c r="D47" s="254">
        <f>SUM(E47,H47)</f>
        <v>140</v>
      </c>
      <c r="E47" s="239">
        <f>SUM(F47,G47)</f>
        <v>140</v>
      </c>
      <c r="F47" s="235">
        <v>51</v>
      </c>
      <c r="G47" s="235">
        <v>89</v>
      </c>
      <c r="H47" s="235" t="s">
        <v>31</v>
      </c>
      <c r="I47" s="235" t="s">
        <v>31</v>
      </c>
      <c r="J47" s="235" t="s">
        <v>31</v>
      </c>
      <c r="K47" s="235">
        <v>35780</v>
      </c>
      <c r="L47" s="235">
        <v>32587</v>
      </c>
      <c r="M47" s="252">
        <f>SUM(N47,O47,P47,Q47)</f>
        <v>115082</v>
      </c>
      <c r="N47" s="253">
        <v>89847</v>
      </c>
      <c r="O47" s="253">
        <v>25235</v>
      </c>
      <c r="P47" s="253">
        <v>0</v>
      </c>
      <c r="Q47" s="253">
        <v>0</v>
      </c>
    </row>
    <row r="48" spans="1:17" ht="15" customHeight="1">
      <c r="A48" s="28"/>
      <c r="B48" s="5" t="s">
        <v>226</v>
      </c>
      <c r="C48" s="233">
        <v>31</v>
      </c>
      <c r="D48" s="255">
        <f>SUM(E48,H48)</f>
        <v>9715</v>
      </c>
      <c r="E48" s="255">
        <f>SUM(F48,G48)</f>
        <v>9715</v>
      </c>
      <c r="F48" s="235">
        <v>6215</v>
      </c>
      <c r="G48" s="235">
        <v>3500</v>
      </c>
      <c r="H48" s="235" t="s">
        <v>31</v>
      </c>
      <c r="I48" s="235" t="s">
        <v>31</v>
      </c>
      <c r="J48" s="235" t="s">
        <v>31</v>
      </c>
      <c r="K48" s="235">
        <v>4391422</v>
      </c>
      <c r="L48" s="235">
        <v>16577580</v>
      </c>
      <c r="M48" s="252">
        <f>SUM(N48,O48,P48,Q48)</f>
        <v>26912533</v>
      </c>
      <c r="N48" s="253">
        <v>26334411</v>
      </c>
      <c r="O48" s="253">
        <v>578122</v>
      </c>
      <c r="P48" s="253">
        <v>0</v>
      </c>
      <c r="Q48" s="253">
        <v>0</v>
      </c>
    </row>
    <row r="49" spans="1:17" s="30" customFormat="1" ht="15" customHeight="1">
      <c r="A49" s="28"/>
      <c r="B49" s="5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52"/>
      <c r="N49" s="252"/>
      <c r="O49" s="252"/>
      <c r="P49" s="252"/>
      <c r="Q49" s="253"/>
    </row>
    <row r="50" spans="1:17" s="126" customFormat="1" ht="15" customHeight="1">
      <c r="A50" s="127"/>
      <c r="B50" s="124" t="s">
        <v>212</v>
      </c>
      <c r="C50" s="122">
        <f aca="true" t="shared" si="7" ref="C50:P50">SUM(C52:C55)</f>
        <v>88</v>
      </c>
      <c r="D50" s="122">
        <f t="shared" si="7"/>
        <v>3893</v>
      </c>
      <c r="E50" s="122">
        <f t="shared" si="7"/>
        <v>3884</v>
      </c>
      <c r="F50" s="122">
        <f t="shared" si="7"/>
        <v>3284</v>
      </c>
      <c r="G50" s="122">
        <f t="shared" si="7"/>
        <v>600</v>
      </c>
      <c r="H50" s="122">
        <f t="shared" si="7"/>
        <v>9</v>
      </c>
      <c r="I50" s="122">
        <f t="shared" si="7"/>
        <v>7</v>
      </c>
      <c r="J50" s="122">
        <f t="shared" si="7"/>
        <v>2</v>
      </c>
      <c r="K50" s="122">
        <f t="shared" si="7"/>
        <v>1895376</v>
      </c>
      <c r="L50" s="122">
        <f t="shared" si="7"/>
        <v>7298402</v>
      </c>
      <c r="M50" s="122">
        <f t="shared" si="7"/>
        <v>11070613</v>
      </c>
      <c r="N50" s="122">
        <f t="shared" si="7"/>
        <v>10507506</v>
      </c>
      <c r="O50" s="122">
        <f t="shared" si="7"/>
        <v>391704</v>
      </c>
      <c r="P50" s="122">
        <f t="shared" si="7"/>
        <v>171403</v>
      </c>
      <c r="Q50" s="123">
        <v>0</v>
      </c>
    </row>
    <row r="51" spans="1:17" s="126" customFormat="1" ht="15" customHeight="1">
      <c r="A51" s="127"/>
      <c r="B51" s="124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52"/>
      <c r="N51" s="252"/>
      <c r="O51" s="252"/>
      <c r="P51" s="252"/>
      <c r="Q51" s="252"/>
    </row>
    <row r="52" spans="1:17" ht="15" customHeight="1">
      <c r="A52" s="28" t="s">
        <v>9</v>
      </c>
      <c r="B52" s="5" t="s">
        <v>225</v>
      </c>
      <c r="C52" s="233">
        <v>25</v>
      </c>
      <c r="D52" s="254">
        <f>SUM(E52,H52)</f>
        <v>155</v>
      </c>
      <c r="E52" s="239">
        <f>SUM(F52,G52)</f>
        <v>146</v>
      </c>
      <c r="F52" s="239">
        <v>104</v>
      </c>
      <c r="G52" s="239">
        <v>42</v>
      </c>
      <c r="H52" s="254">
        <f>SUM(I52,J52)</f>
        <v>9</v>
      </c>
      <c r="I52" s="235">
        <v>7</v>
      </c>
      <c r="J52" s="235">
        <v>2</v>
      </c>
      <c r="K52" s="235">
        <v>57947</v>
      </c>
      <c r="L52" s="235">
        <v>71542</v>
      </c>
      <c r="M52" s="252">
        <f>SUM(N52,O52,P52,Q52)</f>
        <v>195505</v>
      </c>
      <c r="N52" s="252">
        <v>133523</v>
      </c>
      <c r="O52" s="252">
        <v>61797</v>
      </c>
      <c r="P52" s="252">
        <v>185</v>
      </c>
      <c r="Q52" s="252">
        <v>0</v>
      </c>
    </row>
    <row r="53" spans="1:17" ht="15" customHeight="1">
      <c r="A53" s="28"/>
      <c r="B53" s="5" t="s">
        <v>219</v>
      </c>
      <c r="C53" s="233">
        <v>23</v>
      </c>
      <c r="D53" s="254">
        <f>SUM(E53,H53)</f>
        <v>347</v>
      </c>
      <c r="E53" s="239">
        <f>SUM(F53,G53)</f>
        <v>347</v>
      </c>
      <c r="F53" s="235">
        <v>267</v>
      </c>
      <c r="G53" s="235">
        <v>80</v>
      </c>
      <c r="H53" s="235" t="s">
        <v>31</v>
      </c>
      <c r="I53" s="235" t="s">
        <v>31</v>
      </c>
      <c r="J53" s="235" t="s">
        <v>31</v>
      </c>
      <c r="K53" s="235">
        <v>128340</v>
      </c>
      <c r="L53" s="235">
        <v>329087</v>
      </c>
      <c r="M53" s="252">
        <f>SUM(N53,O53,P53,Q53)</f>
        <v>671000</v>
      </c>
      <c r="N53" s="253">
        <v>606141</v>
      </c>
      <c r="O53" s="253">
        <v>62842</v>
      </c>
      <c r="P53" s="253">
        <v>2017</v>
      </c>
      <c r="Q53" s="253">
        <v>0</v>
      </c>
    </row>
    <row r="54" spans="1:17" ht="15" customHeight="1">
      <c r="A54" s="28"/>
      <c r="B54" s="5" t="s">
        <v>220</v>
      </c>
      <c r="C54" s="233">
        <v>17</v>
      </c>
      <c r="D54" s="254">
        <f>SUM(E54,H54)</f>
        <v>406</v>
      </c>
      <c r="E54" s="239">
        <f>SUM(F54,G54)</f>
        <v>406</v>
      </c>
      <c r="F54" s="235">
        <v>333</v>
      </c>
      <c r="G54" s="235">
        <v>73</v>
      </c>
      <c r="H54" s="235" t="s">
        <v>31</v>
      </c>
      <c r="I54" s="235" t="s">
        <v>31</v>
      </c>
      <c r="J54" s="235" t="s">
        <v>31</v>
      </c>
      <c r="K54" s="235">
        <v>174516</v>
      </c>
      <c r="L54" s="235">
        <v>599824</v>
      </c>
      <c r="M54" s="252">
        <f>SUM(N54,O54,P54,Q54)</f>
        <v>1078237</v>
      </c>
      <c r="N54" s="253">
        <v>1037623</v>
      </c>
      <c r="O54" s="253">
        <v>31209</v>
      </c>
      <c r="P54" s="253">
        <v>9405</v>
      </c>
      <c r="Q54" s="253">
        <v>0</v>
      </c>
    </row>
    <row r="55" spans="1:17" ht="15" customHeight="1">
      <c r="A55" s="28"/>
      <c r="B55" s="5" t="s">
        <v>226</v>
      </c>
      <c r="C55" s="233">
        <v>23</v>
      </c>
      <c r="D55" s="255">
        <f>SUM(E55,H55)</f>
        <v>2985</v>
      </c>
      <c r="E55" s="255">
        <f>SUM(F55,G55)</f>
        <v>2985</v>
      </c>
      <c r="F55" s="235">
        <v>2580</v>
      </c>
      <c r="G55" s="235">
        <v>405</v>
      </c>
      <c r="H55" s="235" t="s">
        <v>31</v>
      </c>
      <c r="I55" s="235" t="s">
        <v>31</v>
      </c>
      <c r="J55" s="235" t="s">
        <v>31</v>
      </c>
      <c r="K55" s="235">
        <v>1534573</v>
      </c>
      <c r="L55" s="235">
        <v>6297949</v>
      </c>
      <c r="M55" s="252">
        <f>SUM(N55,O55,P55,Q55)</f>
        <v>9125871</v>
      </c>
      <c r="N55" s="253">
        <v>8730219</v>
      </c>
      <c r="O55" s="253">
        <v>235856</v>
      </c>
      <c r="P55" s="253">
        <v>159796</v>
      </c>
      <c r="Q55" s="253">
        <v>0</v>
      </c>
    </row>
    <row r="56" spans="1:17" ht="15" customHeight="1">
      <c r="A56" s="28"/>
      <c r="B56" s="5"/>
      <c r="C56" s="235"/>
      <c r="D56" s="257"/>
      <c r="E56" s="257"/>
      <c r="F56" s="257"/>
      <c r="G56" s="238"/>
      <c r="H56" s="238"/>
      <c r="I56" s="238"/>
      <c r="J56" s="238"/>
      <c r="K56" s="233"/>
      <c r="L56" s="233"/>
      <c r="M56" s="256"/>
      <c r="N56" s="253"/>
      <c r="O56" s="253"/>
      <c r="P56" s="252"/>
      <c r="Q56" s="252"/>
    </row>
    <row r="57" spans="1:17" s="126" customFormat="1" ht="15" customHeight="1">
      <c r="A57" s="127"/>
      <c r="B57" s="124" t="s">
        <v>212</v>
      </c>
      <c r="C57" s="122">
        <f aca="true" t="shared" si="8" ref="C57:J57">SUM(C59:C62)</f>
        <v>17</v>
      </c>
      <c r="D57" s="122">
        <f t="shared" si="8"/>
        <v>636</v>
      </c>
      <c r="E57" s="122">
        <f t="shared" si="8"/>
        <v>630</v>
      </c>
      <c r="F57" s="122">
        <f t="shared" si="8"/>
        <v>390</v>
      </c>
      <c r="G57" s="122">
        <f t="shared" si="8"/>
        <v>240</v>
      </c>
      <c r="H57" s="122">
        <f t="shared" si="8"/>
        <v>6</v>
      </c>
      <c r="I57" s="122">
        <f t="shared" si="8"/>
        <v>4</v>
      </c>
      <c r="J57" s="122">
        <f t="shared" si="8"/>
        <v>2</v>
      </c>
      <c r="K57" s="122">
        <v>248561</v>
      </c>
      <c r="L57" s="122">
        <v>384725</v>
      </c>
      <c r="M57" s="123">
        <f>SUM(N57,O57,P57,Q57)</f>
        <v>1119826</v>
      </c>
      <c r="N57" s="123">
        <v>1109609</v>
      </c>
      <c r="O57" s="123">
        <v>10046</v>
      </c>
      <c r="P57" s="123">
        <v>171</v>
      </c>
      <c r="Q57" s="123">
        <v>0</v>
      </c>
    </row>
    <row r="58" spans="1:17" s="126" customFormat="1" ht="15" customHeight="1">
      <c r="A58" s="127"/>
      <c r="B58" s="124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52"/>
      <c r="N58" s="252"/>
      <c r="O58" s="252"/>
      <c r="P58" s="252"/>
      <c r="Q58" s="252"/>
    </row>
    <row r="59" spans="1:17" ht="15" customHeight="1">
      <c r="A59" s="28" t="s">
        <v>10</v>
      </c>
      <c r="B59" s="5" t="s">
        <v>225</v>
      </c>
      <c r="C59" s="233">
        <v>9</v>
      </c>
      <c r="D59" s="254">
        <f>SUM(E59,H59)</f>
        <v>53</v>
      </c>
      <c r="E59" s="239">
        <f>SUM(F59,G59)</f>
        <v>48</v>
      </c>
      <c r="F59" s="239">
        <v>29</v>
      </c>
      <c r="G59" s="239">
        <v>19</v>
      </c>
      <c r="H59" s="254">
        <f>SUM(I59,J59)</f>
        <v>5</v>
      </c>
      <c r="I59" s="235">
        <v>3</v>
      </c>
      <c r="J59" s="235">
        <v>2</v>
      </c>
      <c r="K59" s="235">
        <v>20779</v>
      </c>
      <c r="L59" s="235">
        <v>28552</v>
      </c>
      <c r="M59" s="252">
        <f>SUM(N59,O59,P59,Q59)</f>
        <v>87022</v>
      </c>
      <c r="N59" s="252">
        <v>81949</v>
      </c>
      <c r="O59" s="252">
        <v>5073</v>
      </c>
      <c r="P59" s="252">
        <v>0</v>
      </c>
      <c r="Q59" s="252">
        <v>0</v>
      </c>
    </row>
    <row r="60" spans="1:17" ht="15" customHeight="1">
      <c r="A60" s="135"/>
      <c r="B60" s="5" t="s">
        <v>219</v>
      </c>
      <c r="C60" s="233">
        <v>3</v>
      </c>
      <c r="D60" s="254">
        <f>SUM(E60,H60)</f>
        <v>40</v>
      </c>
      <c r="E60" s="239">
        <f>SUM(F60,G60)</f>
        <v>39</v>
      </c>
      <c r="F60" s="235">
        <v>19</v>
      </c>
      <c r="G60" s="235">
        <v>20</v>
      </c>
      <c r="H60" s="254">
        <f>SUM(I60,J60)</f>
        <v>1</v>
      </c>
      <c r="I60" s="235">
        <v>1</v>
      </c>
      <c r="J60" s="235" t="s">
        <v>31</v>
      </c>
      <c r="K60" s="235" t="s">
        <v>239</v>
      </c>
      <c r="L60" s="235" t="s">
        <v>239</v>
      </c>
      <c r="M60" s="253" t="s">
        <v>239</v>
      </c>
      <c r="N60" s="253" t="s">
        <v>239</v>
      </c>
      <c r="O60" s="253" t="s">
        <v>239</v>
      </c>
      <c r="P60" s="253" t="s">
        <v>239</v>
      </c>
      <c r="Q60" s="253">
        <v>0</v>
      </c>
    </row>
    <row r="61" spans="1:17" ht="15" customHeight="1">
      <c r="A61" s="5"/>
      <c r="B61" s="5" t="s">
        <v>220</v>
      </c>
      <c r="C61" s="233">
        <v>1</v>
      </c>
      <c r="D61" s="254">
        <f>SUM(E61,H61)</f>
        <v>26</v>
      </c>
      <c r="E61" s="239">
        <f>SUM(F61,G61)</f>
        <v>26</v>
      </c>
      <c r="F61" s="235">
        <v>13</v>
      </c>
      <c r="G61" s="235">
        <v>13</v>
      </c>
      <c r="H61" s="235" t="s">
        <v>31</v>
      </c>
      <c r="I61" s="235" t="s">
        <v>31</v>
      </c>
      <c r="J61" s="235" t="s">
        <v>31</v>
      </c>
      <c r="K61" s="235" t="s">
        <v>239</v>
      </c>
      <c r="L61" s="235" t="s">
        <v>239</v>
      </c>
      <c r="M61" s="252" t="s">
        <v>239</v>
      </c>
      <c r="N61" s="253" t="s">
        <v>239</v>
      </c>
      <c r="O61" s="253" t="s">
        <v>239</v>
      </c>
      <c r="P61" s="253" t="s">
        <v>239</v>
      </c>
      <c r="Q61" s="253">
        <v>0</v>
      </c>
    </row>
    <row r="62" spans="1:17" ht="15" customHeight="1">
      <c r="A62" s="28"/>
      <c r="B62" s="5" t="s">
        <v>226</v>
      </c>
      <c r="C62" s="233">
        <v>4</v>
      </c>
      <c r="D62" s="255">
        <f>SUM(E62,H62)</f>
        <v>517</v>
      </c>
      <c r="E62" s="239">
        <f>SUM(F62,G62)</f>
        <v>517</v>
      </c>
      <c r="F62" s="235">
        <v>329</v>
      </c>
      <c r="G62" s="235">
        <v>188</v>
      </c>
      <c r="H62" s="235" t="s">
        <v>31</v>
      </c>
      <c r="I62" s="235" t="s">
        <v>31</v>
      </c>
      <c r="J62" s="235" t="s">
        <v>31</v>
      </c>
      <c r="K62" s="235">
        <v>207702</v>
      </c>
      <c r="L62" s="235">
        <v>342563</v>
      </c>
      <c r="M62" s="252">
        <f>SUM(N62,O62,P62,Q62)</f>
        <v>985511</v>
      </c>
      <c r="N62" s="253">
        <v>985511</v>
      </c>
      <c r="O62" s="253">
        <v>0</v>
      </c>
      <c r="P62" s="253">
        <v>0</v>
      </c>
      <c r="Q62" s="253">
        <v>0</v>
      </c>
    </row>
    <row r="63" spans="1:17" ht="15" customHeight="1">
      <c r="A63" s="28"/>
      <c r="B63" s="5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56"/>
      <c r="N63" s="253"/>
      <c r="O63" s="253"/>
      <c r="P63" s="258"/>
      <c r="Q63" s="258"/>
    </row>
    <row r="64" spans="1:17" s="126" customFormat="1" ht="15" customHeight="1">
      <c r="A64" s="127"/>
      <c r="B64" s="124" t="s">
        <v>212</v>
      </c>
      <c r="C64" s="122">
        <f aca="true" t="shared" si="9" ref="C64:P64">SUM(C66:C69)</f>
        <v>189</v>
      </c>
      <c r="D64" s="122">
        <f t="shared" si="9"/>
        <v>2407</v>
      </c>
      <c r="E64" s="122">
        <f t="shared" si="9"/>
        <v>2310</v>
      </c>
      <c r="F64" s="122">
        <f t="shared" si="9"/>
        <v>1198</v>
      </c>
      <c r="G64" s="122">
        <f t="shared" si="9"/>
        <v>1112</v>
      </c>
      <c r="H64" s="122">
        <f t="shared" si="9"/>
        <v>97</v>
      </c>
      <c r="I64" s="122">
        <f t="shared" si="9"/>
        <v>63</v>
      </c>
      <c r="J64" s="122">
        <f t="shared" si="9"/>
        <v>34</v>
      </c>
      <c r="K64" s="122">
        <f t="shared" si="9"/>
        <v>720552</v>
      </c>
      <c r="L64" s="122">
        <f t="shared" si="9"/>
        <v>1449554</v>
      </c>
      <c r="M64" s="122">
        <f t="shared" si="9"/>
        <v>3128898</v>
      </c>
      <c r="N64" s="122">
        <f t="shared" si="9"/>
        <v>2347899</v>
      </c>
      <c r="O64" s="122">
        <f t="shared" si="9"/>
        <v>767385</v>
      </c>
      <c r="P64" s="122">
        <f t="shared" si="9"/>
        <v>13614</v>
      </c>
      <c r="Q64" s="252">
        <v>0</v>
      </c>
    </row>
    <row r="65" spans="1:17" s="126" customFormat="1" ht="15" customHeight="1">
      <c r="A65" s="127"/>
      <c r="B65" s="124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52"/>
      <c r="N65" s="252"/>
      <c r="O65" s="252"/>
      <c r="P65" s="252"/>
      <c r="Q65" s="252"/>
    </row>
    <row r="66" spans="1:17" ht="15" customHeight="1">
      <c r="A66" s="28" t="s">
        <v>263</v>
      </c>
      <c r="B66" s="5" t="s">
        <v>257</v>
      </c>
      <c r="C66" s="233">
        <v>132</v>
      </c>
      <c r="D66" s="254">
        <f>SUM(E66,H66)</f>
        <v>754</v>
      </c>
      <c r="E66" s="239">
        <f>SUM(F66,G66)</f>
        <v>661</v>
      </c>
      <c r="F66" s="239">
        <v>353</v>
      </c>
      <c r="G66" s="239">
        <v>308</v>
      </c>
      <c r="H66" s="254">
        <f>SUM(I66,J66)</f>
        <v>93</v>
      </c>
      <c r="I66" s="235">
        <v>60</v>
      </c>
      <c r="J66" s="235">
        <v>33</v>
      </c>
      <c r="K66" s="235">
        <v>177946</v>
      </c>
      <c r="L66" s="235">
        <v>218005</v>
      </c>
      <c r="M66" s="252">
        <f>SUM(N66,O66,P66,Q66)</f>
        <v>566912</v>
      </c>
      <c r="N66" s="252">
        <v>495587</v>
      </c>
      <c r="O66" s="252">
        <v>64206</v>
      </c>
      <c r="P66" s="252">
        <v>7119</v>
      </c>
      <c r="Q66" s="252">
        <v>0</v>
      </c>
    </row>
    <row r="67" spans="1:17" ht="15" customHeight="1">
      <c r="A67" s="135"/>
      <c r="B67" s="5" t="s">
        <v>219</v>
      </c>
      <c r="C67" s="233">
        <v>33</v>
      </c>
      <c r="D67" s="254">
        <f>SUM(E67,H67)</f>
        <v>436</v>
      </c>
      <c r="E67" s="239">
        <f>SUM(F67,G67)</f>
        <v>432</v>
      </c>
      <c r="F67" s="235">
        <v>230</v>
      </c>
      <c r="G67" s="235">
        <v>202</v>
      </c>
      <c r="H67" s="254">
        <f>SUM(I67,J67)</f>
        <v>4</v>
      </c>
      <c r="I67" s="235">
        <v>3</v>
      </c>
      <c r="J67" s="235">
        <v>1</v>
      </c>
      <c r="K67" s="235">
        <v>125074</v>
      </c>
      <c r="L67" s="235">
        <v>154265</v>
      </c>
      <c r="M67" s="252">
        <f>SUM(N67,O67,P67,Q67)</f>
        <v>419614</v>
      </c>
      <c r="N67" s="253">
        <v>392829</v>
      </c>
      <c r="O67" s="253">
        <v>23385</v>
      </c>
      <c r="P67" s="253">
        <v>3400</v>
      </c>
      <c r="Q67" s="253">
        <v>0</v>
      </c>
    </row>
    <row r="68" spans="1:17" ht="15" customHeight="1">
      <c r="A68" s="5"/>
      <c r="B68" s="5" t="s">
        <v>220</v>
      </c>
      <c r="C68" s="233">
        <v>15</v>
      </c>
      <c r="D68" s="254">
        <f>SUM(E68,H68)</f>
        <v>360</v>
      </c>
      <c r="E68" s="239">
        <f>SUM(F68,G68)</f>
        <v>360</v>
      </c>
      <c r="F68" s="235">
        <v>177</v>
      </c>
      <c r="G68" s="235">
        <v>183</v>
      </c>
      <c r="H68" s="235" t="s">
        <v>31</v>
      </c>
      <c r="I68" s="235" t="s">
        <v>31</v>
      </c>
      <c r="J68" s="235" t="s">
        <v>31</v>
      </c>
      <c r="K68" s="235">
        <v>129664</v>
      </c>
      <c r="L68" s="235">
        <v>146904</v>
      </c>
      <c r="M68" s="252">
        <f>SUM(N68,O68,P68,Q68)</f>
        <v>427620</v>
      </c>
      <c r="N68" s="253">
        <v>411592</v>
      </c>
      <c r="O68" s="253">
        <v>12933</v>
      </c>
      <c r="P68" s="253">
        <v>3095</v>
      </c>
      <c r="Q68" s="253">
        <v>0</v>
      </c>
    </row>
    <row r="69" spans="1:17" ht="15" customHeight="1">
      <c r="A69" s="6"/>
      <c r="B69" s="139" t="s">
        <v>258</v>
      </c>
      <c r="C69" s="259">
        <v>9</v>
      </c>
      <c r="D69" s="260">
        <f>SUM(E69,H69)</f>
        <v>857</v>
      </c>
      <c r="E69" s="261">
        <f>SUM(F69,G69)</f>
        <v>857</v>
      </c>
      <c r="F69" s="262">
        <v>438</v>
      </c>
      <c r="G69" s="262">
        <v>419</v>
      </c>
      <c r="H69" s="262" t="s">
        <v>31</v>
      </c>
      <c r="I69" s="262" t="s">
        <v>31</v>
      </c>
      <c r="J69" s="262" t="s">
        <v>31</v>
      </c>
      <c r="K69" s="262">
        <v>287868</v>
      </c>
      <c r="L69" s="262">
        <v>930380</v>
      </c>
      <c r="M69" s="263">
        <f>SUM(N69,O69,P69,Q69)</f>
        <v>1714752</v>
      </c>
      <c r="N69" s="264">
        <v>1047891</v>
      </c>
      <c r="O69" s="264">
        <v>666861</v>
      </c>
      <c r="P69" s="264">
        <v>0</v>
      </c>
      <c r="Q69" s="264">
        <v>0</v>
      </c>
    </row>
    <row r="70" spans="1:15" ht="15" customHeight="1">
      <c r="A70" s="17" t="s">
        <v>173</v>
      </c>
      <c r="B70" s="17"/>
      <c r="C70" s="7"/>
      <c r="D70" s="7"/>
      <c r="E70" s="7"/>
      <c r="F70" s="7"/>
      <c r="G70" s="7"/>
      <c r="H70" s="7"/>
      <c r="I70" s="7"/>
      <c r="J70" s="7"/>
      <c r="K70" s="7"/>
      <c r="L70" s="7"/>
      <c r="M70" s="138"/>
      <c r="N70" s="138"/>
      <c r="O70" s="138"/>
    </row>
    <row r="71" spans="4:12" ht="14.25">
      <c r="D71" s="18"/>
      <c r="E71" s="18"/>
      <c r="F71" s="18"/>
      <c r="G71" s="18"/>
      <c r="H71" s="18"/>
      <c r="I71" s="18"/>
      <c r="J71" s="18"/>
      <c r="K71" s="18"/>
      <c r="L71" s="18"/>
    </row>
    <row r="72" spans="5:12" ht="14.25">
      <c r="E72" s="18"/>
      <c r="F72" s="18"/>
      <c r="G72" s="18"/>
      <c r="H72" s="18"/>
      <c r="I72" s="18"/>
      <c r="J72" s="18"/>
      <c r="K72" s="18"/>
      <c r="L72" s="18"/>
    </row>
  </sheetData>
  <sheetProtection/>
  <mergeCells count="20">
    <mergeCell ref="M6:M7"/>
    <mergeCell ref="N6:N7"/>
    <mergeCell ref="A2:P2"/>
    <mergeCell ref="A5:A7"/>
    <mergeCell ref="B5:B7"/>
    <mergeCell ref="C5:C7"/>
    <mergeCell ref="D5:J5"/>
    <mergeCell ref="K5:K7"/>
    <mergeCell ref="L5:L7"/>
    <mergeCell ref="D6:D7"/>
    <mergeCell ref="Q6:Q7"/>
    <mergeCell ref="M5:Q5"/>
    <mergeCell ref="A24:A25"/>
    <mergeCell ref="A31:A32"/>
    <mergeCell ref="O6:O7"/>
    <mergeCell ref="P6:P7"/>
    <mergeCell ref="A10:A11"/>
    <mergeCell ref="A17:A18"/>
    <mergeCell ref="E6:G6"/>
    <mergeCell ref="H6:J6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75" zoomScaleNormal="75" zoomScalePageLayoutView="0" workbookViewId="0" topLeftCell="I1">
      <selection activeCell="Q1" sqref="Q1"/>
    </sheetView>
  </sheetViews>
  <sheetFormatPr defaultColWidth="10.59765625" defaultRowHeight="15"/>
  <cols>
    <col min="1" max="1" width="2.59765625" style="4" customWidth="1"/>
    <col min="2" max="2" width="12.59765625" style="4" customWidth="1"/>
    <col min="3" max="16" width="15.09765625" style="4" customWidth="1"/>
    <col min="17" max="17" width="14.09765625" style="4" customWidth="1"/>
    <col min="18" max="18" width="13.19921875" style="4" bestFit="1" customWidth="1"/>
    <col min="19" max="16384" width="10.59765625" style="4" customWidth="1"/>
  </cols>
  <sheetData>
    <row r="1" spans="1:17" s="29" customFormat="1" ht="19.5" customHeight="1">
      <c r="A1" s="1" t="s">
        <v>264</v>
      </c>
      <c r="Q1" s="3" t="s">
        <v>265</v>
      </c>
    </row>
    <row r="2" spans="1:16" s="30" customFormat="1" ht="30" customHeight="1">
      <c r="A2" s="350" t="s">
        <v>201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2:16" s="30" customFormat="1" ht="19.5" customHeight="1">
      <c r="B3" s="130"/>
      <c r="C3" s="130"/>
      <c r="D3" s="130" t="s">
        <v>300</v>
      </c>
      <c r="E3" s="130"/>
      <c r="F3" s="130"/>
      <c r="G3" s="130"/>
      <c r="H3" s="130"/>
      <c r="I3" s="130"/>
      <c r="J3" s="130"/>
      <c r="K3" s="130"/>
      <c r="L3" s="130"/>
      <c r="M3" s="130"/>
      <c r="N3" s="151"/>
      <c r="O3" s="130"/>
      <c r="P3" s="130"/>
    </row>
    <row r="4" s="30" customFormat="1" ht="18" customHeight="1" thickBot="1">
      <c r="A4" s="90" t="s">
        <v>141</v>
      </c>
    </row>
    <row r="5" spans="1:17" s="30" customFormat="1" ht="15" customHeight="1">
      <c r="A5" s="362" t="s">
        <v>301</v>
      </c>
      <c r="B5" s="363"/>
      <c r="C5" s="152"/>
      <c r="D5" s="354" t="s">
        <v>266</v>
      </c>
      <c r="E5" s="355"/>
      <c r="F5" s="355"/>
      <c r="G5" s="355"/>
      <c r="H5" s="355"/>
      <c r="I5" s="355"/>
      <c r="J5" s="356"/>
      <c r="K5" s="351" t="s">
        <v>267</v>
      </c>
      <c r="L5" s="351" t="s">
        <v>256</v>
      </c>
      <c r="M5" s="308" t="s">
        <v>268</v>
      </c>
      <c r="N5" s="369"/>
      <c r="O5" s="369"/>
      <c r="P5" s="369"/>
      <c r="Q5" s="369"/>
    </row>
    <row r="6" spans="1:17" s="30" customFormat="1" ht="15" customHeight="1">
      <c r="A6" s="364"/>
      <c r="B6" s="365"/>
      <c r="C6" s="153" t="s">
        <v>302</v>
      </c>
      <c r="D6" s="278" t="s">
        <v>209</v>
      </c>
      <c r="E6" s="339" t="s">
        <v>269</v>
      </c>
      <c r="F6" s="340"/>
      <c r="G6" s="341"/>
      <c r="H6" s="339" t="s">
        <v>270</v>
      </c>
      <c r="I6" s="340"/>
      <c r="J6" s="341"/>
      <c r="K6" s="281"/>
      <c r="L6" s="281"/>
      <c r="M6" s="278" t="s">
        <v>212</v>
      </c>
      <c r="N6" s="280" t="s">
        <v>271</v>
      </c>
      <c r="O6" s="280" t="s">
        <v>272</v>
      </c>
      <c r="P6" s="370" t="s">
        <v>273</v>
      </c>
      <c r="Q6" s="367" t="s">
        <v>274</v>
      </c>
    </row>
    <row r="7" spans="1:17" s="30" customFormat="1" ht="15" customHeight="1">
      <c r="A7" s="366"/>
      <c r="B7" s="366"/>
      <c r="C7" s="154"/>
      <c r="D7" s="279"/>
      <c r="E7" s="134" t="s">
        <v>212</v>
      </c>
      <c r="F7" s="134" t="s">
        <v>217</v>
      </c>
      <c r="G7" s="134" t="s">
        <v>218</v>
      </c>
      <c r="H7" s="134" t="s">
        <v>212</v>
      </c>
      <c r="I7" s="134" t="s">
        <v>217</v>
      </c>
      <c r="J7" s="134" t="s">
        <v>218</v>
      </c>
      <c r="K7" s="282"/>
      <c r="L7" s="282"/>
      <c r="M7" s="279"/>
      <c r="N7" s="282"/>
      <c r="O7" s="282"/>
      <c r="P7" s="371"/>
      <c r="Q7" s="368"/>
    </row>
    <row r="8" spans="1:18" s="126" customFormat="1" ht="15" customHeight="1">
      <c r="A8" s="126" t="s">
        <v>275</v>
      </c>
      <c r="C8" s="140">
        <f aca="true" t="shared" si="0" ref="C8:Q8">SUM(C10:C19,C21,C24,C27,C31,C35,C38)</f>
        <v>3757</v>
      </c>
      <c r="D8" s="141">
        <f t="shared" si="0"/>
        <v>99917</v>
      </c>
      <c r="E8" s="141">
        <f t="shared" si="0"/>
        <v>98783</v>
      </c>
      <c r="F8" s="141">
        <f t="shared" si="0"/>
        <v>62152</v>
      </c>
      <c r="G8" s="141">
        <f t="shared" si="0"/>
        <v>36631</v>
      </c>
      <c r="H8" s="141">
        <f t="shared" si="0"/>
        <v>1134</v>
      </c>
      <c r="I8" s="141">
        <f t="shared" si="0"/>
        <v>737</v>
      </c>
      <c r="J8" s="141">
        <f t="shared" si="0"/>
        <v>397</v>
      </c>
      <c r="K8" s="141">
        <f t="shared" si="0"/>
        <v>39712657</v>
      </c>
      <c r="L8" s="141">
        <f t="shared" si="0"/>
        <v>152857354</v>
      </c>
      <c r="M8" s="141">
        <f t="shared" si="0"/>
        <v>265529484</v>
      </c>
      <c r="N8" s="141">
        <f t="shared" si="0"/>
        <v>245980939</v>
      </c>
      <c r="O8" s="141">
        <f t="shared" si="0"/>
        <v>18607895</v>
      </c>
      <c r="P8" s="141">
        <f t="shared" si="0"/>
        <v>786756</v>
      </c>
      <c r="Q8" s="141">
        <f t="shared" si="0"/>
        <v>153894</v>
      </c>
      <c r="R8" s="142"/>
    </row>
    <row r="9" spans="1:17" s="126" customFormat="1" ht="15" customHeight="1">
      <c r="A9" s="372"/>
      <c r="B9" s="372"/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</row>
    <row r="10" spans="1:17" s="126" customFormat="1" ht="15" customHeight="1">
      <c r="A10" s="372" t="s">
        <v>276</v>
      </c>
      <c r="B10" s="372"/>
      <c r="C10" s="143">
        <v>992</v>
      </c>
      <c r="D10" s="144">
        <f aca="true" t="shared" si="1" ref="D10:D19">SUM(E10,H10)</f>
        <v>21530</v>
      </c>
      <c r="E10" s="144">
        <f aca="true" t="shared" si="2" ref="E10:E19">SUM(F10,G10)</f>
        <v>21294</v>
      </c>
      <c r="F10" s="144">
        <v>12951</v>
      </c>
      <c r="G10" s="144">
        <v>8343</v>
      </c>
      <c r="H10" s="144">
        <f aca="true" t="shared" si="3" ref="H10:H19">SUM(I10,J10)</f>
        <v>236</v>
      </c>
      <c r="I10" s="144">
        <v>161</v>
      </c>
      <c r="J10" s="144">
        <v>75</v>
      </c>
      <c r="K10" s="144">
        <v>8220724</v>
      </c>
      <c r="L10" s="144">
        <v>26214898</v>
      </c>
      <c r="M10" s="144">
        <f aca="true" t="shared" si="4" ref="M10:M19">SUM(N10,O10,P10,Q10)</f>
        <v>51514472</v>
      </c>
      <c r="N10" s="144">
        <v>48272167</v>
      </c>
      <c r="O10" s="144">
        <v>3148715</v>
      </c>
      <c r="P10" s="144">
        <v>91259</v>
      </c>
      <c r="Q10" s="144">
        <v>2331</v>
      </c>
    </row>
    <row r="11" spans="1:17" s="126" customFormat="1" ht="15" customHeight="1">
      <c r="A11" s="372" t="s">
        <v>277</v>
      </c>
      <c r="B11" s="372"/>
      <c r="C11" s="143">
        <v>177</v>
      </c>
      <c r="D11" s="144">
        <f t="shared" si="1"/>
        <v>4149</v>
      </c>
      <c r="E11" s="144">
        <f t="shared" si="2"/>
        <v>4078</v>
      </c>
      <c r="F11" s="145">
        <v>1973</v>
      </c>
      <c r="G11" s="145">
        <v>2105</v>
      </c>
      <c r="H11" s="144">
        <f t="shared" si="3"/>
        <v>71</v>
      </c>
      <c r="I11" s="145">
        <v>44</v>
      </c>
      <c r="J11" s="145">
        <v>27</v>
      </c>
      <c r="K11" s="144">
        <v>1305614</v>
      </c>
      <c r="L11" s="145">
        <v>3951953</v>
      </c>
      <c r="M11" s="144">
        <f t="shared" si="4"/>
        <v>6933016</v>
      </c>
      <c r="N11" s="145">
        <v>6423522</v>
      </c>
      <c r="O11" s="145">
        <v>500685</v>
      </c>
      <c r="P11" s="145">
        <v>3793</v>
      </c>
      <c r="Q11" s="145">
        <v>5016</v>
      </c>
    </row>
    <row r="12" spans="1:17" s="126" customFormat="1" ht="15" customHeight="1">
      <c r="A12" s="372" t="s">
        <v>278</v>
      </c>
      <c r="B12" s="372"/>
      <c r="C12" s="143">
        <v>487</v>
      </c>
      <c r="D12" s="144">
        <f t="shared" si="1"/>
        <v>14763</v>
      </c>
      <c r="E12" s="144">
        <f t="shared" si="2"/>
        <v>14577</v>
      </c>
      <c r="F12" s="145">
        <v>10445</v>
      </c>
      <c r="G12" s="145">
        <v>4132</v>
      </c>
      <c r="H12" s="144">
        <f t="shared" si="3"/>
        <v>186</v>
      </c>
      <c r="I12" s="145">
        <v>115</v>
      </c>
      <c r="J12" s="145">
        <v>71</v>
      </c>
      <c r="K12" s="145">
        <v>6776197</v>
      </c>
      <c r="L12" s="145">
        <v>40853976</v>
      </c>
      <c r="M12" s="144">
        <f t="shared" si="4"/>
        <v>58962250</v>
      </c>
      <c r="N12" s="145">
        <v>55904757</v>
      </c>
      <c r="O12" s="145">
        <v>2855866</v>
      </c>
      <c r="P12" s="145">
        <v>201237</v>
      </c>
      <c r="Q12" s="145">
        <v>390</v>
      </c>
    </row>
    <row r="13" spans="1:17" s="126" customFormat="1" ht="15" customHeight="1">
      <c r="A13" s="372" t="s">
        <v>279</v>
      </c>
      <c r="B13" s="372"/>
      <c r="C13" s="143">
        <v>118</v>
      </c>
      <c r="D13" s="144">
        <f t="shared" si="1"/>
        <v>1686</v>
      </c>
      <c r="E13" s="144">
        <f t="shared" si="2"/>
        <v>1601</v>
      </c>
      <c r="F13" s="145">
        <v>760</v>
      </c>
      <c r="G13" s="145">
        <v>841</v>
      </c>
      <c r="H13" s="144">
        <f t="shared" si="3"/>
        <v>85</v>
      </c>
      <c r="I13" s="145">
        <v>50</v>
      </c>
      <c r="J13" s="145">
        <v>35</v>
      </c>
      <c r="K13" s="145">
        <v>496212</v>
      </c>
      <c r="L13" s="145">
        <v>1193795</v>
      </c>
      <c r="M13" s="144">
        <f t="shared" si="4"/>
        <v>2113160</v>
      </c>
      <c r="N13" s="145">
        <v>2035738</v>
      </c>
      <c r="O13" s="145">
        <v>75244</v>
      </c>
      <c r="P13" s="145">
        <v>2178</v>
      </c>
      <c r="Q13" s="145" t="s">
        <v>31</v>
      </c>
    </row>
    <row r="14" spans="1:17" s="126" customFormat="1" ht="15" customHeight="1">
      <c r="A14" s="372" t="s">
        <v>280</v>
      </c>
      <c r="B14" s="307"/>
      <c r="C14" s="143">
        <v>58</v>
      </c>
      <c r="D14" s="144">
        <f t="shared" si="1"/>
        <v>1194</v>
      </c>
      <c r="E14" s="144">
        <f t="shared" si="2"/>
        <v>1171</v>
      </c>
      <c r="F14" s="145">
        <v>441</v>
      </c>
      <c r="G14" s="145">
        <v>730</v>
      </c>
      <c r="H14" s="144">
        <f t="shared" si="3"/>
        <v>23</v>
      </c>
      <c r="I14" s="145">
        <v>13</v>
      </c>
      <c r="J14" s="145">
        <v>10</v>
      </c>
      <c r="K14" s="145">
        <v>313037</v>
      </c>
      <c r="L14" s="145">
        <v>656265</v>
      </c>
      <c r="M14" s="144">
        <f t="shared" si="4"/>
        <v>1263975</v>
      </c>
      <c r="N14" s="145">
        <v>1150258</v>
      </c>
      <c r="O14" s="145">
        <v>113717</v>
      </c>
      <c r="P14" s="145" t="s">
        <v>31</v>
      </c>
      <c r="Q14" s="145" t="s">
        <v>31</v>
      </c>
    </row>
    <row r="15" spans="1:17" s="126" customFormat="1" ht="15" customHeight="1">
      <c r="A15" s="372" t="s">
        <v>281</v>
      </c>
      <c r="B15" s="307"/>
      <c r="C15" s="143">
        <v>319</v>
      </c>
      <c r="D15" s="144">
        <f t="shared" si="1"/>
        <v>7600</v>
      </c>
      <c r="E15" s="144">
        <f t="shared" si="2"/>
        <v>7470</v>
      </c>
      <c r="F15" s="145">
        <v>4432</v>
      </c>
      <c r="G15" s="145">
        <v>3038</v>
      </c>
      <c r="H15" s="144">
        <f t="shared" si="3"/>
        <v>130</v>
      </c>
      <c r="I15" s="145">
        <v>81</v>
      </c>
      <c r="J15" s="145">
        <v>49</v>
      </c>
      <c r="K15" s="145">
        <v>2765288</v>
      </c>
      <c r="L15" s="145">
        <v>8107605</v>
      </c>
      <c r="M15" s="144">
        <f t="shared" si="4"/>
        <v>15033398</v>
      </c>
      <c r="N15" s="145">
        <v>12998478</v>
      </c>
      <c r="O15" s="145">
        <v>2031005</v>
      </c>
      <c r="P15" s="145">
        <v>3378</v>
      </c>
      <c r="Q15" s="145">
        <v>537</v>
      </c>
    </row>
    <row r="16" spans="1:17" s="126" customFormat="1" ht="15" customHeight="1">
      <c r="A16" s="372" t="s">
        <v>282</v>
      </c>
      <c r="B16" s="307"/>
      <c r="C16" s="143">
        <v>80</v>
      </c>
      <c r="D16" s="144">
        <f t="shared" si="1"/>
        <v>2465</v>
      </c>
      <c r="E16" s="144">
        <f t="shared" si="2"/>
        <v>2449</v>
      </c>
      <c r="F16" s="145">
        <v>1373</v>
      </c>
      <c r="G16" s="145">
        <v>1076</v>
      </c>
      <c r="H16" s="144">
        <f t="shared" si="3"/>
        <v>16</v>
      </c>
      <c r="I16" s="145">
        <v>11</v>
      </c>
      <c r="J16" s="145">
        <v>5</v>
      </c>
      <c r="K16" s="145">
        <v>911125</v>
      </c>
      <c r="L16" s="145">
        <v>2264815</v>
      </c>
      <c r="M16" s="144">
        <f t="shared" si="4"/>
        <v>4896337</v>
      </c>
      <c r="N16" s="145">
        <v>4379738</v>
      </c>
      <c r="O16" s="145">
        <v>512173</v>
      </c>
      <c r="P16" s="145">
        <v>4426</v>
      </c>
      <c r="Q16" s="145" t="s">
        <v>31</v>
      </c>
    </row>
    <row r="17" spans="1:17" s="126" customFormat="1" ht="15" customHeight="1">
      <c r="A17" s="372" t="s">
        <v>303</v>
      </c>
      <c r="B17" s="307"/>
      <c r="C17" s="143">
        <v>284</v>
      </c>
      <c r="D17" s="144">
        <f t="shared" si="1"/>
        <v>4260</v>
      </c>
      <c r="E17" s="144">
        <f t="shared" si="2"/>
        <v>4157</v>
      </c>
      <c r="F17" s="145">
        <v>2262</v>
      </c>
      <c r="G17" s="145">
        <v>1895</v>
      </c>
      <c r="H17" s="144">
        <f t="shared" si="3"/>
        <v>103</v>
      </c>
      <c r="I17" s="145">
        <v>58</v>
      </c>
      <c r="J17" s="145">
        <v>45</v>
      </c>
      <c r="K17" s="145">
        <v>1578235</v>
      </c>
      <c r="L17" s="145">
        <v>9539777</v>
      </c>
      <c r="M17" s="144">
        <f t="shared" si="4"/>
        <v>13513624</v>
      </c>
      <c r="N17" s="145">
        <v>12641312</v>
      </c>
      <c r="O17" s="145">
        <v>863349</v>
      </c>
      <c r="P17" s="145">
        <v>8963</v>
      </c>
      <c r="Q17" s="145" t="s">
        <v>31</v>
      </c>
    </row>
    <row r="18" spans="1:17" s="126" customFormat="1" ht="15" customHeight="1">
      <c r="A18" s="372" t="s">
        <v>283</v>
      </c>
      <c r="B18" s="307"/>
      <c r="C18" s="143">
        <v>451</v>
      </c>
      <c r="D18" s="144">
        <f t="shared" si="1"/>
        <v>18269</v>
      </c>
      <c r="E18" s="144">
        <f t="shared" si="2"/>
        <v>18214</v>
      </c>
      <c r="F18" s="145">
        <v>12614</v>
      </c>
      <c r="G18" s="145">
        <v>5600</v>
      </c>
      <c r="H18" s="144">
        <f t="shared" si="3"/>
        <v>55</v>
      </c>
      <c r="I18" s="145">
        <v>40</v>
      </c>
      <c r="J18" s="145">
        <v>15</v>
      </c>
      <c r="K18" s="145">
        <v>7973782</v>
      </c>
      <c r="L18" s="145">
        <v>30408958</v>
      </c>
      <c r="M18" s="144">
        <f t="shared" si="4"/>
        <v>53205032</v>
      </c>
      <c r="N18" s="145">
        <v>50480019</v>
      </c>
      <c r="O18" s="145">
        <v>2436491</v>
      </c>
      <c r="P18" s="145">
        <v>285026</v>
      </c>
      <c r="Q18" s="145">
        <v>3496</v>
      </c>
    </row>
    <row r="19" spans="1:17" s="126" customFormat="1" ht="15" customHeight="1">
      <c r="A19" s="372" t="s">
        <v>284</v>
      </c>
      <c r="B19" s="307"/>
      <c r="C19" s="143">
        <v>240</v>
      </c>
      <c r="D19" s="144">
        <f t="shared" si="1"/>
        <v>8703</v>
      </c>
      <c r="E19" s="144">
        <f t="shared" si="2"/>
        <v>8654</v>
      </c>
      <c r="F19" s="145">
        <v>6049</v>
      </c>
      <c r="G19" s="145">
        <v>2605</v>
      </c>
      <c r="H19" s="144">
        <f t="shared" si="3"/>
        <v>49</v>
      </c>
      <c r="I19" s="145">
        <v>44</v>
      </c>
      <c r="J19" s="145">
        <v>5</v>
      </c>
      <c r="K19" s="145">
        <v>3942271</v>
      </c>
      <c r="L19" s="145">
        <v>13562790</v>
      </c>
      <c r="M19" s="144">
        <f t="shared" si="4"/>
        <v>24364802</v>
      </c>
      <c r="N19" s="145">
        <v>21092588</v>
      </c>
      <c r="O19" s="145">
        <v>3241370</v>
      </c>
      <c r="P19" s="145">
        <v>30542</v>
      </c>
      <c r="Q19" s="145">
        <v>302</v>
      </c>
    </row>
    <row r="20" spans="1:17" s="126" customFormat="1" ht="15" customHeight="1">
      <c r="A20" s="146"/>
      <c r="B20" s="124"/>
      <c r="C20" s="147"/>
      <c r="D20" s="145"/>
      <c r="E20" s="144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s="126" customFormat="1" ht="15" customHeight="1">
      <c r="A21" s="372" t="s">
        <v>285</v>
      </c>
      <c r="B21" s="307"/>
      <c r="C21" s="143">
        <f>SUM(C22)</f>
        <v>46</v>
      </c>
      <c r="D21" s="144">
        <f>SUM(D22)</f>
        <v>1845</v>
      </c>
      <c r="E21" s="144">
        <f>SUM(E22)</f>
        <v>1837</v>
      </c>
      <c r="F21" s="144">
        <f aca="true" t="shared" si="5" ref="F21:P21">SUM(F22)</f>
        <v>1461</v>
      </c>
      <c r="G21" s="144">
        <f t="shared" si="5"/>
        <v>376</v>
      </c>
      <c r="H21" s="144">
        <f t="shared" si="5"/>
        <v>8</v>
      </c>
      <c r="I21" s="144">
        <f t="shared" si="5"/>
        <v>5</v>
      </c>
      <c r="J21" s="144">
        <f t="shared" si="5"/>
        <v>3</v>
      </c>
      <c r="K21" s="144">
        <f t="shared" si="5"/>
        <v>924718</v>
      </c>
      <c r="L21" s="144">
        <f t="shared" si="5"/>
        <v>2620758</v>
      </c>
      <c r="M21" s="144">
        <f t="shared" si="5"/>
        <v>4387399</v>
      </c>
      <c r="N21" s="144">
        <f t="shared" si="5"/>
        <v>4298616</v>
      </c>
      <c r="O21" s="144">
        <f t="shared" si="5"/>
        <v>81532</v>
      </c>
      <c r="P21" s="144">
        <f t="shared" si="5"/>
        <v>7251</v>
      </c>
      <c r="Q21" s="145" t="s">
        <v>31</v>
      </c>
    </row>
    <row r="22" spans="1:17" s="30" customFormat="1" ht="15" customHeight="1">
      <c r="A22" s="120"/>
      <c r="B22" s="28" t="s">
        <v>286</v>
      </c>
      <c r="C22" s="267">
        <v>46</v>
      </c>
      <c r="D22" s="265">
        <f>SUM(E22,H22)</f>
        <v>1845</v>
      </c>
      <c r="E22" s="265">
        <f>SUM(F22,G22)</f>
        <v>1837</v>
      </c>
      <c r="F22" s="266">
        <v>1461</v>
      </c>
      <c r="G22" s="266">
        <v>376</v>
      </c>
      <c r="H22" s="265">
        <f>SUM(I22,J22)</f>
        <v>8</v>
      </c>
      <c r="I22" s="266">
        <v>5</v>
      </c>
      <c r="J22" s="266">
        <v>3</v>
      </c>
      <c r="K22" s="266">
        <v>924718</v>
      </c>
      <c r="L22" s="266">
        <v>2620758</v>
      </c>
      <c r="M22" s="265">
        <f>SUM(N22,O22,P22,Q22)</f>
        <v>4387399</v>
      </c>
      <c r="N22" s="266">
        <v>4298616</v>
      </c>
      <c r="O22" s="266">
        <v>81532</v>
      </c>
      <c r="P22" s="266">
        <v>7251</v>
      </c>
      <c r="Q22" s="266" t="s">
        <v>31</v>
      </c>
    </row>
    <row r="23" spans="1:17" s="155" customFormat="1" ht="15" customHeight="1">
      <c r="A23" s="130"/>
      <c r="B23" s="46"/>
      <c r="C23" s="267"/>
      <c r="D23" s="266"/>
      <c r="E23" s="265"/>
      <c r="F23" s="266"/>
      <c r="G23" s="266"/>
      <c r="H23" s="266"/>
      <c r="I23" s="266"/>
      <c r="J23" s="266"/>
      <c r="K23" s="266"/>
      <c r="L23" s="266"/>
      <c r="M23" s="265"/>
      <c r="N23" s="266"/>
      <c r="O23" s="266"/>
      <c r="P23" s="266"/>
      <c r="Q23" s="266"/>
    </row>
    <row r="24" spans="1:17" s="126" customFormat="1" ht="15" customHeight="1">
      <c r="A24" s="372" t="s">
        <v>287</v>
      </c>
      <c r="B24" s="307"/>
      <c r="C24" s="143">
        <f>SUM(C25)</f>
        <v>70</v>
      </c>
      <c r="D24" s="144">
        <f>SUM(D25)</f>
        <v>2260</v>
      </c>
      <c r="E24" s="144">
        <f aca="true" t="shared" si="6" ref="E24:P24">SUM(E25)</f>
        <v>2249</v>
      </c>
      <c r="F24" s="144">
        <f t="shared" si="6"/>
        <v>1373</v>
      </c>
      <c r="G24" s="144">
        <f t="shared" si="6"/>
        <v>876</v>
      </c>
      <c r="H24" s="144">
        <f t="shared" si="6"/>
        <v>11</v>
      </c>
      <c r="I24" s="144">
        <f t="shared" si="6"/>
        <v>9</v>
      </c>
      <c r="J24" s="144">
        <f t="shared" si="6"/>
        <v>2</v>
      </c>
      <c r="K24" s="144">
        <f t="shared" si="6"/>
        <v>810795</v>
      </c>
      <c r="L24" s="144">
        <f t="shared" si="6"/>
        <v>1745753</v>
      </c>
      <c r="M24" s="144">
        <f t="shared" si="6"/>
        <v>3425616</v>
      </c>
      <c r="N24" s="144">
        <f t="shared" si="6"/>
        <v>2875435</v>
      </c>
      <c r="O24" s="144">
        <f t="shared" si="6"/>
        <v>423657</v>
      </c>
      <c r="P24" s="144">
        <f t="shared" si="6"/>
        <v>126493</v>
      </c>
      <c r="Q24" s="145">
        <v>31</v>
      </c>
    </row>
    <row r="25" spans="1:17" s="30" customFormat="1" ht="15" customHeight="1">
      <c r="A25" s="120"/>
      <c r="B25" s="28" t="s">
        <v>288</v>
      </c>
      <c r="C25" s="267">
        <v>70</v>
      </c>
      <c r="D25" s="265">
        <f>SUM(E25,H25)</f>
        <v>2260</v>
      </c>
      <c r="E25" s="265">
        <f>SUM(F25,G25)</f>
        <v>2249</v>
      </c>
      <c r="F25" s="266">
        <v>1373</v>
      </c>
      <c r="G25" s="266">
        <v>876</v>
      </c>
      <c r="H25" s="265">
        <f>SUM(I25,J25)</f>
        <v>11</v>
      </c>
      <c r="I25" s="266">
        <v>9</v>
      </c>
      <c r="J25" s="266">
        <v>2</v>
      </c>
      <c r="K25" s="266">
        <v>810795</v>
      </c>
      <c r="L25" s="266">
        <v>1745753</v>
      </c>
      <c r="M25" s="265">
        <f>SUM(N25,O25,P25,Q25)</f>
        <v>3425616</v>
      </c>
      <c r="N25" s="266">
        <v>2875435</v>
      </c>
      <c r="O25" s="266">
        <v>423657</v>
      </c>
      <c r="P25" s="266">
        <v>126493</v>
      </c>
      <c r="Q25" s="266">
        <v>31</v>
      </c>
    </row>
    <row r="26" spans="1:17" s="30" customFormat="1" ht="15" customHeight="1">
      <c r="A26" s="130"/>
      <c r="B26" s="46"/>
      <c r="C26" s="267"/>
      <c r="D26" s="266"/>
      <c r="E26" s="265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</row>
    <row r="27" spans="1:17" s="126" customFormat="1" ht="15" customHeight="1">
      <c r="A27" s="372" t="s">
        <v>289</v>
      </c>
      <c r="B27" s="307"/>
      <c r="C27" s="143">
        <f aca="true" t="shared" si="7" ref="C27:P27">SUM(C28:C29)</f>
        <v>115</v>
      </c>
      <c r="D27" s="144">
        <f t="shared" si="7"/>
        <v>2647</v>
      </c>
      <c r="E27" s="144">
        <f t="shared" si="7"/>
        <v>2601</v>
      </c>
      <c r="F27" s="144">
        <f t="shared" si="7"/>
        <v>1396</v>
      </c>
      <c r="G27" s="144">
        <f t="shared" si="7"/>
        <v>1205</v>
      </c>
      <c r="H27" s="144">
        <f t="shared" si="7"/>
        <v>46</v>
      </c>
      <c r="I27" s="144">
        <f t="shared" si="7"/>
        <v>29</v>
      </c>
      <c r="J27" s="144">
        <f t="shared" si="7"/>
        <v>17</v>
      </c>
      <c r="K27" s="144">
        <f t="shared" si="7"/>
        <v>913294</v>
      </c>
      <c r="L27" s="144">
        <f t="shared" si="7"/>
        <v>2472804</v>
      </c>
      <c r="M27" s="144">
        <f t="shared" si="7"/>
        <v>4500166</v>
      </c>
      <c r="N27" s="144">
        <f t="shared" si="7"/>
        <v>4195696</v>
      </c>
      <c r="O27" s="144">
        <f t="shared" si="7"/>
        <v>303337</v>
      </c>
      <c r="P27" s="144">
        <f t="shared" si="7"/>
        <v>1133</v>
      </c>
      <c r="Q27" s="145" t="s">
        <v>31</v>
      </c>
    </row>
    <row r="28" spans="1:17" s="30" customFormat="1" ht="15" customHeight="1">
      <c r="A28" s="120"/>
      <c r="B28" s="28" t="s">
        <v>290</v>
      </c>
      <c r="C28" s="267">
        <v>84</v>
      </c>
      <c r="D28" s="265">
        <f>SUM(E28,H28)</f>
        <v>2253</v>
      </c>
      <c r="E28" s="265">
        <f>SUM(F28,G28)</f>
        <v>2225</v>
      </c>
      <c r="F28" s="266">
        <v>1273</v>
      </c>
      <c r="G28" s="266">
        <v>952</v>
      </c>
      <c r="H28" s="265">
        <f>SUM(I28,J28)</f>
        <v>28</v>
      </c>
      <c r="I28" s="266">
        <v>18</v>
      </c>
      <c r="J28" s="266">
        <v>10</v>
      </c>
      <c r="K28" s="266">
        <v>824161</v>
      </c>
      <c r="L28" s="266">
        <v>2282889</v>
      </c>
      <c r="M28" s="265">
        <f>SUM(N28,O28,P28,Q28)</f>
        <v>4008999</v>
      </c>
      <c r="N28" s="266">
        <v>3786843</v>
      </c>
      <c r="O28" s="266">
        <v>221023</v>
      </c>
      <c r="P28" s="266">
        <v>1133</v>
      </c>
      <c r="Q28" s="266" t="s">
        <v>31</v>
      </c>
    </row>
    <row r="29" spans="1:17" s="30" customFormat="1" ht="15" customHeight="1">
      <c r="A29" s="130"/>
      <c r="B29" s="46" t="s">
        <v>291</v>
      </c>
      <c r="C29" s="267">
        <v>31</v>
      </c>
      <c r="D29" s="265">
        <f>SUM(E29,H29)</f>
        <v>394</v>
      </c>
      <c r="E29" s="265">
        <f>SUM(F29,G29)</f>
        <v>376</v>
      </c>
      <c r="F29" s="266">
        <v>123</v>
      </c>
      <c r="G29" s="266">
        <v>253</v>
      </c>
      <c r="H29" s="265">
        <f>SUM(I29,J29)</f>
        <v>18</v>
      </c>
      <c r="I29" s="266">
        <v>11</v>
      </c>
      <c r="J29" s="266">
        <v>7</v>
      </c>
      <c r="K29" s="266">
        <v>89133</v>
      </c>
      <c r="L29" s="266">
        <v>189915</v>
      </c>
      <c r="M29" s="265">
        <f>SUM(N29,O29,P29,Q29)</f>
        <v>491167</v>
      </c>
      <c r="N29" s="266">
        <v>408853</v>
      </c>
      <c r="O29" s="266">
        <v>82314</v>
      </c>
      <c r="P29" s="266" t="s">
        <v>31</v>
      </c>
      <c r="Q29" s="266" t="s">
        <v>31</v>
      </c>
    </row>
    <row r="30" spans="1:17" s="30" customFormat="1" ht="15" customHeight="1">
      <c r="A30" s="130"/>
      <c r="B30" s="46"/>
      <c r="C30" s="267"/>
      <c r="D30" s="266"/>
      <c r="E30" s="265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</row>
    <row r="31" spans="1:17" s="126" customFormat="1" ht="15" customHeight="1">
      <c r="A31" s="372" t="s">
        <v>292</v>
      </c>
      <c r="B31" s="307"/>
      <c r="C31" s="143">
        <f aca="true" t="shared" si="8" ref="C31:Q31">SUM(C32:C33)</f>
        <v>156</v>
      </c>
      <c r="D31" s="144">
        <f t="shared" si="8"/>
        <v>4925</v>
      </c>
      <c r="E31" s="144">
        <f t="shared" si="8"/>
        <v>4865</v>
      </c>
      <c r="F31" s="144">
        <f t="shared" si="8"/>
        <v>2941</v>
      </c>
      <c r="G31" s="144">
        <f t="shared" si="8"/>
        <v>1924</v>
      </c>
      <c r="H31" s="144">
        <f t="shared" si="8"/>
        <v>60</v>
      </c>
      <c r="I31" s="144">
        <f t="shared" si="8"/>
        <v>36</v>
      </c>
      <c r="J31" s="144">
        <f t="shared" si="8"/>
        <v>24</v>
      </c>
      <c r="K31" s="144">
        <f t="shared" si="8"/>
        <v>1705730</v>
      </c>
      <c r="L31" s="144">
        <f t="shared" si="8"/>
        <v>6641938</v>
      </c>
      <c r="M31" s="144">
        <f t="shared" si="8"/>
        <v>16503136</v>
      </c>
      <c r="N31" s="144">
        <f t="shared" si="8"/>
        <v>15615306</v>
      </c>
      <c r="O31" s="144">
        <f t="shared" si="8"/>
        <v>729353</v>
      </c>
      <c r="P31" s="144">
        <f t="shared" si="8"/>
        <v>16686</v>
      </c>
      <c r="Q31" s="144">
        <f t="shared" si="8"/>
        <v>141791</v>
      </c>
    </row>
    <row r="32" spans="1:17" s="30" customFormat="1" ht="15" customHeight="1">
      <c r="A32" s="120"/>
      <c r="B32" s="28" t="s">
        <v>293</v>
      </c>
      <c r="C32" s="267">
        <v>92</v>
      </c>
      <c r="D32" s="265">
        <f>SUM(E32,H32)</f>
        <v>3303</v>
      </c>
      <c r="E32" s="265">
        <f>SUM(F32,G32)</f>
        <v>3261</v>
      </c>
      <c r="F32" s="266">
        <v>2045</v>
      </c>
      <c r="G32" s="266">
        <v>1216</v>
      </c>
      <c r="H32" s="265">
        <f>SUM(I32,J32)</f>
        <v>42</v>
      </c>
      <c r="I32" s="266">
        <v>25</v>
      </c>
      <c r="J32" s="266">
        <v>17</v>
      </c>
      <c r="K32" s="266">
        <v>1149831</v>
      </c>
      <c r="L32" s="266">
        <v>4632469</v>
      </c>
      <c r="M32" s="265">
        <f>SUM(N32,O32,P32,Q32)</f>
        <v>7343626</v>
      </c>
      <c r="N32" s="266">
        <v>7016320</v>
      </c>
      <c r="O32" s="266">
        <v>311746</v>
      </c>
      <c r="P32" s="266">
        <v>15530</v>
      </c>
      <c r="Q32" s="266">
        <v>30</v>
      </c>
    </row>
    <row r="33" spans="1:17" s="30" customFormat="1" ht="15" customHeight="1">
      <c r="A33" s="130"/>
      <c r="B33" s="46" t="s">
        <v>294</v>
      </c>
      <c r="C33" s="267">
        <v>64</v>
      </c>
      <c r="D33" s="265">
        <f>SUM(E33,H33)</f>
        <v>1622</v>
      </c>
      <c r="E33" s="265">
        <f>SUM(F33,G33)</f>
        <v>1604</v>
      </c>
      <c r="F33" s="266">
        <v>896</v>
      </c>
      <c r="G33" s="266">
        <v>708</v>
      </c>
      <c r="H33" s="265">
        <f>SUM(I33,J33)</f>
        <v>18</v>
      </c>
      <c r="I33" s="266">
        <v>11</v>
      </c>
      <c r="J33" s="266">
        <v>7</v>
      </c>
      <c r="K33" s="266">
        <v>555899</v>
      </c>
      <c r="L33" s="266">
        <v>2009469</v>
      </c>
      <c r="M33" s="265">
        <f>SUM(N33,O33,P33,Q33)</f>
        <v>9159510</v>
      </c>
      <c r="N33" s="266">
        <v>8598986</v>
      </c>
      <c r="O33" s="266">
        <v>417607</v>
      </c>
      <c r="P33" s="266">
        <v>1156</v>
      </c>
      <c r="Q33" s="266">
        <v>141761</v>
      </c>
    </row>
    <row r="34" spans="1:17" s="30" customFormat="1" ht="15" customHeight="1">
      <c r="A34" s="130"/>
      <c r="B34" s="46"/>
      <c r="C34" s="267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</row>
    <row r="35" spans="1:17" s="126" customFormat="1" ht="15" customHeight="1">
      <c r="A35" s="372" t="s">
        <v>295</v>
      </c>
      <c r="B35" s="307"/>
      <c r="C35" s="143">
        <f>SUM(C36)</f>
        <v>79</v>
      </c>
      <c r="D35" s="144">
        <f>SUM(D36)</f>
        <v>1849</v>
      </c>
      <c r="E35" s="144">
        <f aca="true" t="shared" si="9" ref="E35:P35">SUM(E36)</f>
        <v>1829</v>
      </c>
      <c r="F35" s="144">
        <f t="shared" si="9"/>
        <v>951</v>
      </c>
      <c r="G35" s="144">
        <f t="shared" si="9"/>
        <v>878</v>
      </c>
      <c r="H35" s="144">
        <f t="shared" si="9"/>
        <v>20</v>
      </c>
      <c r="I35" s="144">
        <f t="shared" si="9"/>
        <v>14</v>
      </c>
      <c r="J35" s="144">
        <f t="shared" si="9"/>
        <v>6</v>
      </c>
      <c r="K35" s="144">
        <f t="shared" si="9"/>
        <v>574725</v>
      </c>
      <c r="L35" s="144">
        <f t="shared" si="9"/>
        <v>1319503</v>
      </c>
      <c r="M35" s="144">
        <f t="shared" si="9"/>
        <v>2425608</v>
      </c>
      <c r="N35" s="144">
        <f t="shared" si="9"/>
        <v>1403091</v>
      </c>
      <c r="O35" s="144">
        <f t="shared" si="9"/>
        <v>1020166</v>
      </c>
      <c r="P35" s="144">
        <f t="shared" si="9"/>
        <v>2351</v>
      </c>
      <c r="Q35" s="145" t="s">
        <v>31</v>
      </c>
    </row>
    <row r="36" spans="1:17" s="30" customFormat="1" ht="15" customHeight="1">
      <c r="A36" s="120"/>
      <c r="B36" s="28" t="s">
        <v>296</v>
      </c>
      <c r="C36" s="267">
        <v>79</v>
      </c>
      <c r="D36" s="265">
        <f>SUM(E36,H36)</f>
        <v>1849</v>
      </c>
      <c r="E36" s="265">
        <f>SUM(F36,G36)</f>
        <v>1829</v>
      </c>
      <c r="F36" s="266">
        <v>951</v>
      </c>
      <c r="G36" s="266">
        <v>878</v>
      </c>
      <c r="H36" s="265">
        <f>SUM(I36,J36)</f>
        <v>20</v>
      </c>
      <c r="I36" s="266">
        <v>14</v>
      </c>
      <c r="J36" s="266">
        <v>6</v>
      </c>
      <c r="K36" s="266">
        <v>574725</v>
      </c>
      <c r="L36" s="266">
        <v>1319503</v>
      </c>
      <c r="M36" s="265">
        <f>SUM(N36,O36,P36,Q36)</f>
        <v>2425608</v>
      </c>
      <c r="N36" s="266">
        <v>1403091</v>
      </c>
      <c r="O36" s="266">
        <v>1020166</v>
      </c>
      <c r="P36" s="266">
        <v>2351</v>
      </c>
      <c r="Q36" s="266" t="s">
        <v>31</v>
      </c>
    </row>
    <row r="37" spans="1:17" s="30" customFormat="1" ht="15" customHeight="1">
      <c r="A37" s="130"/>
      <c r="B37" s="46"/>
      <c r="C37" s="267"/>
      <c r="D37" s="266"/>
      <c r="E37" s="265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</row>
    <row r="38" spans="1:17" s="126" customFormat="1" ht="15" customHeight="1">
      <c r="A38" s="372" t="s">
        <v>297</v>
      </c>
      <c r="B38" s="307"/>
      <c r="C38" s="143">
        <f aca="true" t="shared" si="10" ref="C38:P38">SUM(C39:C40)</f>
        <v>85</v>
      </c>
      <c r="D38" s="144">
        <f t="shared" si="10"/>
        <v>1772</v>
      </c>
      <c r="E38" s="144">
        <f t="shared" si="10"/>
        <v>1737</v>
      </c>
      <c r="F38" s="144">
        <f t="shared" si="10"/>
        <v>730</v>
      </c>
      <c r="G38" s="144">
        <f t="shared" si="10"/>
        <v>1007</v>
      </c>
      <c r="H38" s="144">
        <f t="shared" si="10"/>
        <v>35</v>
      </c>
      <c r="I38" s="144">
        <f t="shared" si="10"/>
        <v>27</v>
      </c>
      <c r="J38" s="144">
        <f t="shared" si="10"/>
        <v>8</v>
      </c>
      <c r="K38" s="144">
        <f t="shared" si="10"/>
        <v>500910</v>
      </c>
      <c r="L38" s="144">
        <f t="shared" si="10"/>
        <v>1301766</v>
      </c>
      <c r="M38" s="144">
        <f t="shared" si="10"/>
        <v>2487493</v>
      </c>
      <c r="N38" s="144">
        <f t="shared" si="10"/>
        <v>2214218</v>
      </c>
      <c r="O38" s="144">
        <f t="shared" si="10"/>
        <v>271235</v>
      </c>
      <c r="P38" s="144">
        <f t="shared" si="10"/>
        <v>2040</v>
      </c>
      <c r="Q38" s="145" t="s">
        <v>31</v>
      </c>
    </row>
    <row r="39" spans="1:17" s="30" customFormat="1" ht="15" customHeight="1">
      <c r="A39" s="120"/>
      <c r="B39" s="28" t="s">
        <v>298</v>
      </c>
      <c r="C39" s="267">
        <v>23</v>
      </c>
      <c r="D39" s="265">
        <f>SUM(E39,H39)</f>
        <v>423</v>
      </c>
      <c r="E39" s="265">
        <f>SUM(F39,G39)</f>
        <v>413</v>
      </c>
      <c r="F39" s="266">
        <v>163</v>
      </c>
      <c r="G39" s="266">
        <v>250</v>
      </c>
      <c r="H39" s="265">
        <f>SUM(I39,J39)</f>
        <v>10</v>
      </c>
      <c r="I39" s="266">
        <v>7</v>
      </c>
      <c r="J39" s="266">
        <v>3</v>
      </c>
      <c r="K39" s="266">
        <v>129416</v>
      </c>
      <c r="L39" s="266">
        <v>311964</v>
      </c>
      <c r="M39" s="265">
        <f>SUM(N39,O39,P39,Q39)</f>
        <v>643719</v>
      </c>
      <c r="N39" s="266">
        <v>597416</v>
      </c>
      <c r="O39" s="266">
        <v>46303</v>
      </c>
      <c r="P39" s="266" t="s">
        <v>31</v>
      </c>
      <c r="Q39" s="266" t="s">
        <v>31</v>
      </c>
    </row>
    <row r="40" spans="1:17" s="30" customFormat="1" ht="15" customHeight="1">
      <c r="A40" s="130"/>
      <c r="B40" s="46" t="s">
        <v>299</v>
      </c>
      <c r="C40" s="267">
        <v>62</v>
      </c>
      <c r="D40" s="265">
        <f>SUM(E40,H40)</f>
        <v>1349</v>
      </c>
      <c r="E40" s="265">
        <f>SUM(F40,G40)</f>
        <v>1324</v>
      </c>
      <c r="F40" s="266">
        <v>567</v>
      </c>
      <c r="G40" s="266">
        <v>757</v>
      </c>
      <c r="H40" s="265">
        <f>SUM(I40,J40)</f>
        <v>25</v>
      </c>
      <c r="I40" s="266">
        <v>20</v>
      </c>
      <c r="J40" s="266">
        <v>5</v>
      </c>
      <c r="K40" s="266">
        <v>371494</v>
      </c>
      <c r="L40" s="266">
        <v>989802</v>
      </c>
      <c r="M40" s="265">
        <f>SUM(N40,O40,P40,Q40)</f>
        <v>1843774</v>
      </c>
      <c r="N40" s="266">
        <v>1616802</v>
      </c>
      <c r="O40" s="266">
        <v>224932</v>
      </c>
      <c r="P40" s="266">
        <v>2040</v>
      </c>
      <c r="Q40" s="266" t="s">
        <v>31</v>
      </c>
    </row>
    <row r="41" spans="1:17" s="30" customFormat="1" ht="15" customHeight="1">
      <c r="A41" s="156"/>
      <c r="B41" s="157"/>
      <c r="C41" s="158"/>
      <c r="D41" s="159"/>
      <c r="E41" s="160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61"/>
    </row>
    <row r="42" spans="1:16" ht="15" customHeight="1">
      <c r="A42" s="130"/>
      <c r="B42" s="45"/>
      <c r="C42" s="149"/>
      <c r="D42" s="148"/>
      <c r="E42" s="150"/>
      <c r="F42" s="148"/>
      <c r="G42" s="148"/>
      <c r="H42" s="148"/>
      <c r="I42" s="148"/>
      <c r="J42" s="148"/>
      <c r="K42" s="148"/>
      <c r="L42" s="148"/>
      <c r="M42" s="145"/>
      <c r="N42" s="148"/>
      <c r="O42" s="148"/>
      <c r="P42" s="148"/>
    </row>
    <row r="43" spans="1:16" ht="15" customHeight="1">
      <c r="A43" s="17" t="s">
        <v>173</v>
      </c>
      <c r="B43" s="17"/>
      <c r="C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31">
    <mergeCell ref="A38:B38"/>
    <mergeCell ref="A21:B21"/>
    <mergeCell ref="A24:B24"/>
    <mergeCell ref="A27:B27"/>
    <mergeCell ref="A31:B31"/>
    <mergeCell ref="A19:B19"/>
    <mergeCell ref="A35:B35"/>
    <mergeCell ref="A17:B17"/>
    <mergeCell ref="A18:B18"/>
    <mergeCell ref="A13:B13"/>
    <mergeCell ref="A14:B14"/>
    <mergeCell ref="A15:B15"/>
    <mergeCell ref="A16:B16"/>
    <mergeCell ref="A12:B12"/>
    <mergeCell ref="N6:N7"/>
    <mergeCell ref="E6:G6"/>
    <mergeCell ref="H6:J6"/>
    <mergeCell ref="M6:M7"/>
    <mergeCell ref="A9:B9"/>
    <mergeCell ref="Q6:Q7"/>
    <mergeCell ref="M5:Q5"/>
    <mergeCell ref="O6:O7"/>
    <mergeCell ref="P6:P7"/>
    <mergeCell ref="A10:B10"/>
    <mergeCell ref="A11:B11"/>
    <mergeCell ref="A2:P2"/>
    <mergeCell ref="A5:B7"/>
    <mergeCell ref="D5:J5"/>
    <mergeCell ref="K5:K7"/>
    <mergeCell ref="L5:L7"/>
    <mergeCell ref="D6:D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75" zoomScaleNormal="75" zoomScalePageLayoutView="0" workbookViewId="0" topLeftCell="B1">
      <selection activeCell="J1" sqref="J1"/>
    </sheetView>
  </sheetViews>
  <sheetFormatPr defaultColWidth="10.59765625" defaultRowHeight="15"/>
  <cols>
    <col min="1" max="1" width="22.59765625" style="173" customWidth="1"/>
    <col min="2" max="5" width="17.3984375" style="173" customWidth="1"/>
    <col min="6" max="6" width="15.69921875" style="173" customWidth="1"/>
    <col min="7" max="10" width="17.3984375" style="173" customWidth="1"/>
    <col min="11" max="16384" width="10.59765625" style="173" customWidth="1"/>
  </cols>
  <sheetData>
    <row r="1" spans="1:10" s="29" customFormat="1" ht="19.5" customHeight="1">
      <c r="A1" s="1" t="s">
        <v>304</v>
      </c>
      <c r="J1" s="3" t="s">
        <v>305</v>
      </c>
    </row>
    <row r="2" spans="1:15" s="60" customFormat="1" ht="19.5" customHeight="1">
      <c r="A2" s="350" t="s">
        <v>306</v>
      </c>
      <c r="B2" s="350"/>
      <c r="C2" s="350"/>
      <c r="D2" s="350"/>
      <c r="E2" s="350"/>
      <c r="F2" s="350"/>
      <c r="G2" s="350"/>
      <c r="H2" s="350"/>
      <c r="I2" s="350"/>
      <c r="J2" s="350"/>
      <c r="K2" s="162"/>
      <c r="L2" s="162"/>
      <c r="M2" s="162"/>
      <c r="N2" s="162"/>
      <c r="O2" s="162"/>
    </row>
    <row r="3" spans="1:10" s="60" customFormat="1" ht="19.5" customHeight="1">
      <c r="A3" s="319" t="s">
        <v>307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s="60" customFormat="1" ht="18" customHeight="1" thickBot="1">
      <c r="A4" s="165"/>
      <c r="B4" s="165"/>
      <c r="C4" s="165"/>
      <c r="D4" s="165"/>
      <c r="E4" s="165"/>
      <c r="F4" s="165"/>
      <c r="G4" s="165"/>
      <c r="H4" s="69"/>
      <c r="I4" s="165"/>
      <c r="J4" s="63" t="s">
        <v>308</v>
      </c>
    </row>
    <row r="5" spans="1:10" s="60" customFormat="1" ht="18.75" customHeight="1">
      <c r="A5" s="373" t="s">
        <v>309</v>
      </c>
      <c r="B5" s="375" t="s">
        <v>310</v>
      </c>
      <c r="C5" s="376"/>
      <c r="D5" s="376"/>
      <c r="E5" s="375" t="s">
        <v>311</v>
      </c>
      <c r="F5" s="377"/>
      <c r="G5" s="377"/>
      <c r="H5" s="377"/>
      <c r="I5" s="377"/>
      <c r="J5" s="377"/>
    </row>
    <row r="6" spans="1:10" s="60" customFormat="1" ht="18.75" customHeight="1">
      <c r="A6" s="374"/>
      <c r="B6" s="166" t="s">
        <v>29</v>
      </c>
      <c r="C6" s="166" t="s">
        <v>55</v>
      </c>
      <c r="D6" s="167" t="s">
        <v>56</v>
      </c>
      <c r="E6" s="168" t="s">
        <v>313</v>
      </c>
      <c r="F6" s="169" t="s">
        <v>312</v>
      </c>
      <c r="G6" s="166" t="s">
        <v>55</v>
      </c>
      <c r="H6" s="169" t="s">
        <v>312</v>
      </c>
      <c r="I6" s="166" t="s">
        <v>56</v>
      </c>
      <c r="J6" s="170" t="s">
        <v>312</v>
      </c>
    </row>
    <row r="7" spans="1:13" s="30" customFormat="1" ht="23.25" customHeight="1">
      <c r="A7" s="146" t="s">
        <v>183</v>
      </c>
      <c r="B7" s="163">
        <v>184263960</v>
      </c>
      <c r="C7" s="122">
        <f>SUM(C9:C32)</f>
        <v>194250052</v>
      </c>
      <c r="D7" s="122">
        <v>209845264</v>
      </c>
      <c r="E7" s="122">
        <v>5334935</v>
      </c>
      <c r="F7" s="272">
        <f>E7/B7*100</f>
        <v>2.8952677452498037</v>
      </c>
      <c r="G7" s="122">
        <f>SUM(G9:G32)</f>
        <v>5401913</v>
      </c>
      <c r="H7" s="272">
        <f>SUM(G7/C7*100)</f>
        <v>2.780906848869209</v>
      </c>
      <c r="I7" s="122">
        <v>5391193</v>
      </c>
      <c r="J7" s="272">
        <f>I7/D7*100</f>
        <v>2.569127793134278</v>
      </c>
      <c r="K7" s="171"/>
      <c r="L7" s="171"/>
      <c r="M7" s="171"/>
    </row>
    <row r="8" spans="1:13" ht="23.25" customHeight="1">
      <c r="A8" s="39"/>
      <c r="B8" s="164"/>
      <c r="C8" s="235"/>
      <c r="D8" s="235"/>
      <c r="E8" s="235"/>
      <c r="F8" s="268"/>
      <c r="G8" s="235"/>
      <c r="H8" s="268"/>
      <c r="I8" s="235"/>
      <c r="J8" s="268"/>
      <c r="K8" s="172"/>
      <c r="L8" s="172"/>
      <c r="M8" s="172"/>
    </row>
    <row r="9" spans="1:13" ht="23.25" customHeight="1">
      <c r="A9" s="174" t="s">
        <v>152</v>
      </c>
      <c r="B9" s="175">
        <v>9948641</v>
      </c>
      <c r="C9" s="235">
        <v>10020501</v>
      </c>
      <c r="D9" s="235">
        <v>10621183</v>
      </c>
      <c r="E9" s="235">
        <v>185213</v>
      </c>
      <c r="F9" s="268">
        <f>E9/B9*100</f>
        <v>1.861691461175451</v>
      </c>
      <c r="G9" s="235">
        <v>174558</v>
      </c>
      <c r="H9" s="268">
        <f>SUM(G9/C9*100)</f>
        <v>1.7420087079478361</v>
      </c>
      <c r="I9" s="235">
        <v>193801</v>
      </c>
      <c r="J9" s="268">
        <f>I9/D9*100</f>
        <v>1.8246649172695732</v>
      </c>
      <c r="K9" s="172"/>
      <c r="L9" s="172"/>
      <c r="M9" s="172"/>
    </row>
    <row r="10" spans="1:13" ht="23.25" customHeight="1">
      <c r="A10" s="174" t="s">
        <v>153</v>
      </c>
      <c r="B10" s="175">
        <v>20539224</v>
      </c>
      <c r="C10" s="235">
        <v>14441570</v>
      </c>
      <c r="D10" s="235">
        <v>10961081</v>
      </c>
      <c r="E10" s="235">
        <v>366988</v>
      </c>
      <c r="F10" s="268">
        <f aca="true" t="shared" si="0" ref="F10:F17">E10/B10*100</f>
        <v>1.7867666275999523</v>
      </c>
      <c r="G10" s="235">
        <v>243196</v>
      </c>
      <c r="H10" s="268">
        <f aca="true" t="shared" si="1" ref="H10:H17">SUM(G10/C10*100)</f>
        <v>1.6839997313311503</v>
      </c>
      <c r="I10" s="235">
        <v>251086</v>
      </c>
      <c r="J10" s="268">
        <f aca="true" t="shared" si="2" ref="J10:J17">I10/D10*100</f>
        <v>2.29070472155073</v>
      </c>
      <c r="K10" s="172"/>
      <c r="L10" s="172"/>
      <c r="M10" s="172"/>
    </row>
    <row r="11" spans="1:13" ht="23.25" customHeight="1">
      <c r="A11" s="174" t="s">
        <v>154</v>
      </c>
      <c r="B11" s="175">
        <v>4360761</v>
      </c>
      <c r="C11" s="235">
        <v>4341432</v>
      </c>
      <c r="D11" s="235">
        <v>4347774</v>
      </c>
      <c r="E11" s="235">
        <v>322101</v>
      </c>
      <c r="F11" s="268">
        <f t="shared" si="0"/>
        <v>7.386348391943516</v>
      </c>
      <c r="G11" s="235">
        <v>343845</v>
      </c>
      <c r="H11" s="268">
        <f t="shared" si="1"/>
        <v>7.920082590260541</v>
      </c>
      <c r="I11" s="235">
        <v>354342</v>
      </c>
      <c r="J11" s="268">
        <f t="shared" si="2"/>
        <v>8.149963636564365</v>
      </c>
      <c r="K11" s="172"/>
      <c r="L11" s="172"/>
      <c r="M11" s="172"/>
    </row>
    <row r="12" spans="1:13" ht="23.25" customHeight="1">
      <c r="A12" s="174" t="s">
        <v>155</v>
      </c>
      <c r="B12" s="175">
        <v>1442339</v>
      </c>
      <c r="C12" s="235">
        <v>1412190</v>
      </c>
      <c r="D12" s="235">
        <v>1355335</v>
      </c>
      <c r="E12" s="235">
        <v>119082</v>
      </c>
      <c r="F12" s="268">
        <f t="shared" si="0"/>
        <v>8.256172786009392</v>
      </c>
      <c r="G12" s="235">
        <v>112781</v>
      </c>
      <c r="H12" s="268">
        <f t="shared" si="1"/>
        <v>7.986248309363471</v>
      </c>
      <c r="I12" s="235">
        <v>130728</v>
      </c>
      <c r="J12" s="268">
        <f t="shared" si="2"/>
        <v>9.645438212692802</v>
      </c>
      <c r="K12" s="172"/>
      <c r="L12" s="172"/>
      <c r="M12" s="172"/>
    </row>
    <row r="13" spans="1:13" ht="23.25" customHeight="1">
      <c r="A13" s="174" t="s">
        <v>156</v>
      </c>
      <c r="B13" s="175">
        <v>1189460</v>
      </c>
      <c r="C13" s="235">
        <v>1033223</v>
      </c>
      <c r="D13" s="235">
        <v>1229733</v>
      </c>
      <c r="E13" s="235">
        <v>69905</v>
      </c>
      <c r="F13" s="268">
        <f t="shared" si="0"/>
        <v>5.877036638474602</v>
      </c>
      <c r="G13" s="235">
        <v>79325</v>
      </c>
      <c r="H13" s="268">
        <f t="shared" si="1"/>
        <v>7.677432654906056</v>
      </c>
      <c r="I13" s="235">
        <v>80853</v>
      </c>
      <c r="J13" s="268">
        <f t="shared" si="2"/>
        <v>6.574841855915064</v>
      </c>
      <c r="K13" s="172"/>
      <c r="L13" s="172"/>
      <c r="M13" s="172"/>
    </row>
    <row r="14" spans="1:13" ht="23.25" customHeight="1">
      <c r="A14" s="174" t="s">
        <v>157</v>
      </c>
      <c r="B14" s="175">
        <v>3887000</v>
      </c>
      <c r="C14" s="235">
        <v>5737583</v>
      </c>
      <c r="D14" s="235">
        <v>5886633</v>
      </c>
      <c r="E14" s="235">
        <v>71830</v>
      </c>
      <c r="F14" s="268">
        <f t="shared" si="0"/>
        <v>1.8479547208644198</v>
      </c>
      <c r="G14" s="235">
        <v>106792</v>
      </c>
      <c r="H14" s="268">
        <f t="shared" si="1"/>
        <v>1.8612715493614644</v>
      </c>
      <c r="I14" s="235">
        <v>93809</v>
      </c>
      <c r="J14" s="268">
        <f t="shared" si="2"/>
        <v>1.5935934854440559</v>
      </c>
      <c r="K14" s="172"/>
      <c r="L14" s="172"/>
      <c r="M14" s="172"/>
    </row>
    <row r="15" spans="1:13" ht="23.25" customHeight="1">
      <c r="A15" s="174" t="s">
        <v>158</v>
      </c>
      <c r="B15" s="175">
        <v>1225112</v>
      </c>
      <c r="C15" s="235">
        <v>1225173</v>
      </c>
      <c r="D15" s="235">
        <v>1172581</v>
      </c>
      <c r="E15" s="235">
        <v>79736</v>
      </c>
      <c r="F15" s="268">
        <f t="shared" si="0"/>
        <v>6.508466164726164</v>
      </c>
      <c r="G15" s="235">
        <v>94876</v>
      </c>
      <c r="H15" s="268">
        <f t="shared" si="1"/>
        <v>7.74388596549222</v>
      </c>
      <c r="I15" s="235">
        <v>91856</v>
      </c>
      <c r="J15" s="268">
        <f t="shared" si="2"/>
        <v>7.833659252537778</v>
      </c>
      <c r="K15" s="172"/>
      <c r="L15" s="172"/>
      <c r="M15" s="172"/>
    </row>
    <row r="16" spans="1:13" ht="23.25" customHeight="1">
      <c r="A16" s="174" t="s">
        <v>184</v>
      </c>
      <c r="B16" s="175">
        <v>6047872</v>
      </c>
      <c r="C16" s="235">
        <v>5839270</v>
      </c>
      <c r="D16" s="235">
        <v>5707437</v>
      </c>
      <c r="E16" s="235">
        <v>89923</v>
      </c>
      <c r="F16" s="268">
        <f t="shared" si="0"/>
        <v>1.486853557747254</v>
      </c>
      <c r="G16" s="235">
        <v>86841</v>
      </c>
      <c r="H16" s="268">
        <f t="shared" si="1"/>
        <v>1.4871893233229496</v>
      </c>
      <c r="I16" s="235">
        <v>85948</v>
      </c>
      <c r="J16" s="268">
        <f t="shared" si="2"/>
        <v>1.5058948526282463</v>
      </c>
      <c r="K16" s="172"/>
      <c r="L16" s="172"/>
      <c r="M16" s="172"/>
    </row>
    <row r="17" spans="1:13" ht="23.25" customHeight="1">
      <c r="A17" s="174" t="s">
        <v>159</v>
      </c>
      <c r="B17" s="175">
        <v>10246890</v>
      </c>
      <c r="C17" s="235">
        <v>11692614</v>
      </c>
      <c r="D17" s="235">
        <v>13837757</v>
      </c>
      <c r="E17" s="235">
        <v>407196</v>
      </c>
      <c r="F17" s="268">
        <f t="shared" si="0"/>
        <v>3.973849626569623</v>
      </c>
      <c r="G17" s="235">
        <v>644836</v>
      </c>
      <c r="H17" s="268">
        <f t="shared" si="1"/>
        <v>5.514900260968163</v>
      </c>
      <c r="I17" s="235">
        <v>433066</v>
      </c>
      <c r="J17" s="268">
        <f t="shared" si="2"/>
        <v>3.129596798093795</v>
      </c>
      <c r="K17" s="172"/>
      <c r="L17" s="172"/>
      <c r="M17" s="172"/>
    </row>
    <row r="18" spans="1:13" ht="23.25" customHeight="1">
      <c r="A18" s="174" t="s">
        <v>160</v>
      </c>
      <c r="B18" s="175" t="s">
        <v>31</v>
      </c>
      <c r="C18" s="235" t="s">
        <v>31</v>
      </c>
      <c r="D18" s="235" t="s">
        <v>31</v>
      </c>
      <c r="E18" s="235" t="s">
        <v>31</v>
      </c>
      <c r="F18" s="268" t="s">
        <v>31</v>
      </c>
      <c r="G18" s="235" t="s">
        <v>31</v>
      </c>
      <c r="H18" s="268" t="s">
        <v>31</v>
      </c>
      <c r="I18" s="235" t="s">
        <v>31</v>
      </c>
      <c r="J18" s="268" t="s">
        <v>31</v>
      </c>
      <c r="K18" s="172"/>
      <c r="L18" s="172"/>
      <c r="M18" s="172"/>
    </row>
    <row r="19" spans="1:13" ht="23.25" customHeight="1">
      <c r="A19" s="174" t="s">
        <v>98</v>
      </c>
      <c r="B19" s="175">
        <v>3962818</v>
      </c>
      <c r="C19" s="235">
        <v>4195902</v>
      </c>
      <c r="D19" s="235">
        <v>5408419</v>
      </c>
      <c r="E19" s="235">
        <v>148141</v>
      </c>
      <c r="F19" s="268">
        <f>E19/B19*100</f>
        <v>3.738274127148913</v>
      </c>
      <c r="G19" s="235">
        <v>113037</v>
      </c>
      <c r="H19" s="268">
        <f>SUM(G19/C19*100)</f>
        <v>2.693985703193259</v>
      </c>
      <c r="I19" s="235">
        <v>145176</v>
      </c>
      <c r="J19" s="268">
        <f>I19/D19*100</f>
        <v>2.6842594850731794</v>
      </c>
      <c r="K19" s="172"/>
      <c r="L19" s="172"/>
      <c r="M19" s="172"/>
    </row>
    <row r="20" spans="1:13" ht="23.25" customHeight="1">
      <c r="A20" s="174" t="s">
        <v>162</v>
      </c>
      <c r="B20" s="175" t="s">
        <v>31</v>
      </c>
      <c r="C20" s="235" t="s">
        <v>31</v>
      </c>
      <c r="D20" s="235" t="s">
        <v>161</v>
      </c>
      <c r="E20" s="235" t="s">
        <v>31</v>
      </c>
      <c r="F20" s="268" t="s">
        <v>31</v>
      </c>
      <c r="G20" s="235" t="s">
        <v>31</v>
      </c>
      <c r="H20" s="268" t="s">
        <v>31</v>
      </c>
      <c r="I20" s="235" t="s">
        <v>161</v>
      </c>
      <c r="J20" s="268" t="s">
        <v>161</v>
      </c>
      <c r="K20" s="172"/>
      <c r="L20" s="172"/>
      <c r="M20" s="172"/>
    </row>
    <row r="21" spans="1:13" ht="23.25" customHeight="1">
      <c r="A21" s="174" t="s">
        <v>163</v>
      </c>
      <c r="B21" s="175" t="s">
        <v>31</v>
      </c>
      <c r="C21" s="235" t="s">
        <v>31</v>
      </c>
      <c r="D21" s="235" t="s">
        <v>31</v>
      </c>
      <c r="E21" s="235" t="s">
        <v>31</v>
      </c>
      <c r="F21" s="268" t="s">
        <v>31</v>
      </c>
      <c r="G21" s="235" t="s">
        <v>31</v>
      </c>
      <c r="H21" s="268" t="s">
        <v>31</v>
      </c>
      <c r="I21" s="235" t="s">
        <v>31</v>
      </c>
      <c r="J21" s="268" t="s">
        <v>31</v>
      </c>
      <c r="K21" s="172"/>
      <c r="L21" s="172"/>
      <c r="M21" s="172"/>
    </row>
    <row r="22" spans="1:13" ht="23.25" customHeight="1">
      <c r="A22" s="174" t="s">
        <v>164</v>
      </c>
      <c r="B22" s="175">
        <v>2264751</v>
      </c>
      <c r="C22" s="235">
        <v>2408638</v>
      </c>
      <c r="D22" s="235">
        <v>2244093</v>
      </c>
      <c r="E22" s="235">
        <v>204951</v>
      </c>
      <c r="F22" s="268">
        <f>E22/B22*100</f>
        <v>9.0496041286658</v>
      </c>
      <c r="G22" s="235">
        <v>194902</v>
      </c>
      <c r="H22" s="268">
        <f aca="true" t="shared" si="3" ref="H22:H37">SUM(G22/C22*100)</f>
        <v>8.091792955188783</v>
      </c>
      <c r="I22" s="235">
        <v>158287</v>
      </c>
      <c r="J22" s="268">
        <f>I22/D22*100</f>
        <v>7.053495554774244</v>
      </c>
      <c r="K22" s="172"/>
      <c r="L22" s="172"/>
      <c r="M22" s="172"/>
    </row>
    <row r="23" spans="1:13" ht="23.25" customHeight="1">
      <c r="A23" s="174" t="s">
        <v>165</v>
      </c>
      <c r="B23" s="175">
        <v>1452549</v>
      </c>
      <c r="C23" s="235">
        <v>1902419</v>
      </c>
      <c r="D23" s="235">
        <v>2208416</v>
      </c>
      <c r="E23" s="235">
        <v>48814</v>
      </c>
      <c r="F23" s="268">
        <f>E23/B23*100</f>
        <v>3.3605750993598154</v>
      </c>
      <c r="G23" s="235">
        <v>56575</v>
      </c>
      <c r="H23" s="268">
        <f t="shared" si="3"/>
        <v>2.973845404193293</v>
      </c>
      <c r="I23" s="235">
        <v>57841</v>
      </c>
      <c r="J23" s="268">
        <f>I23/D23*100</f>
        <v>2.619117050410792</v>
      </c>
      <c r="K23" s="172"/>
      <c r="L23" s="172"/>
      <c r="M23" s="172"/>
    </row>
    <row r="24" spans="1:13" ht="23.25" customHeight="1">
      <c r="A24" s="174" t="s">
        <v>166</v>
      </c>
      <c r="B24" s="175" t="s">
        <v>161</v>
      </c>
      <c r="C24" s="235">
        <v>3113174</v>
      </c>
      <c r="D24" s="235" t="s">
        <v>161</v>
      </c>
      <c r="E24" s="235" t="s">
        <v>161</v>
      </c>
      <c r="F24" s="268" t="s">
        <v>161</v>
      </c>
      <c r="G24" s="235">
        <v>62434</v>
      </c>
      <c r="H24" s="268">
        <f t="shared" si="3"/>
        <v>2.0054773681137</v>
      </c>
      <c r="I24" s="235" t="s">
        <v>161</v>
      </c>
      <c r="J24" s="268" t="s">
        <v>161</v>
      </c>
      <c r="K24" s="172"/>
      <c r="L24" s="172"/>
      <c r="M24" s="172"/>
    </row>
    <row r="25" spans="1:13" ht="23.25" customHeight="1">
      <c r="A25" s="174" t="s">
        <v>167</v>
      </c>
      <c r="B25" s="175">
        <v>6642740</v>
      </c>
      <c r="C25" s="235">
        <v>6919107</v>
      </c>
      <c r="D25" s="235">
        <v>7451905</v>
      </c>
      <c r="E25" s="235">
        <v>180197</v>
      </c>
      <c r="F25" s="268">
        <f aca="true" t="shared" si="4" ref="F25:F30">E25/B25*100</f>
        <v>2.7126908474515035</v>
      </c>
      <c r="G25" s="235">
        <v>193730</v>
      </c>
      <c r="H25" s="268">
        <f t="shared" si="3"/>
        <v>2.7999277941503147</v>
      </c>
      <c r="I25" s="235">
        <v>208814</v>
      </c>
      <c r="J25" s="268">
        <f aca="true" t="shared" si="5" ref="J25:J31">I25/D25*100</f>
        <v>2.8021559587783256</v>
      </c>
      <c r="K25" s="172"/>
      <c r="L25" s="172"/>
      <c r="M25" s="172"/>
    </row>
    <row r="26" spans="1:13" ht="23.25" customHeight="1">
      <c r="A26" s="174" t="s">
        <v>168</v>
      </c>
      <c r="B26" s="175">
        <v>47741016</v>
      </c>
      <c r="C26" s="235">
        <v>56762112</v>
      </c>
      <c r="D26" s="235">
        <v>65478426</v>
      </c>
      <c r="E26" s="235">
        <v>1422307</v>
      </c>
      <c r="F26" s="268">
        <f t="shared" si="4"/>
        <v>2.9792139321040008</v>
      </c>
      <c r="G26" s="235">
        <v>1303053</v>
      </c>
      <c r="H26" s="268">
        <f t="shared" si="3"/>
        <v>2.295638682366153</v>
      </c>
      <c r="I26" s="235">
        <v>1450098</v>
      </c>
      <c r="J26" s="268">
        <f t="shared" si="5"/>
        <v>2.214619514525288</v>
      </c>
      <c r="K26" s="172"/>
      <c r="L26" s="172"/>
      <c r="M26" s="172"/>
    </row>
    <row r="27" spans="1:13" ht="23.25" customHeight="1">
      <c r="A27" s="174" t="s">
        <v>169</v>
      </c>
      <c r="B27" s="175">
        <v>5967097</v>
      </c>
      <c r="C27" s="235">
        <v>7077221</v>
      </c>
      <c r="D27" s="235">
        <v>8848618</v>
      </c>
      <c r="E27" s="235">
        <v>116113</v>
      </c>
      <c r="F27" s="268">
        <f t="shared" si="4"/>
        <v>1.945887589895053</v>
      </c>
      <c r="G27" s="235">
        <v>158304</v>
      </c>
      <c r="H27" s="268">
        <f t="shared" si="3"/>
        <v>2.2368101829800144</v>
      </c>
      <c r="I27" s="235">
        <v>177558</v>
      </c>
      <c r="J27" s="268">
        <f t="shared" si="5"/>
        <v>2.0066184346527334</v>
      </c>
      <c r="K27" s="172"/>
      <c r="L27" s="172"/>
      <c r="M27" s="172"/>
    </row>
    <row r="28" spans="1:13" ht="23.25" customHeight="1">
      <c r="A28" s="174" t="s">
        <v>170</v>
      </c>
      <c r="B28" s="175">
        <v>23866184</v>
      </c>
      <c r="C28" s="235">
        <v>22319866</v>
      </c>
      <c r="D28" s="235">
        <v>23146429</v>
      </c>
      <c r="E28" s="235">
        <v>812535</v>
      </c>
      <c r="F28" s="268">
        <f t="shared" si="4"/>
        <v>3.404545108677617</v>
      </c>
      <c r="G28" s="235">
        <v>713191</v>
      </c>
      <c r="H28" s="268">
        <f t="shared" si="3"/>
        <v>3.1953193625804026</v>
      </c>
      <c r="I28" s="235">
        <v>810456</v>
      </c>
      <c r="J28" s="268">
        <f t="shared" si="5"/>
        <v>3.5014299613992295</v>
      </c>
      <c r="K28" s="172"/>
      <c r="L28" s="172"/>
      <c r="M28" s="172"/>
    </row>
    <row r="29" spans="1:13" ht="23.25" customHeight="1">
      <c r="A29" s="174" t="s">
        <v>171</v>
      </c>
      <c r="B29" s="175">
        <v>22707872</v>
      </c>
      <c r="C29" s="235">
        <v>23721556</v>
      </c>
      <c r="D29" s="235">
        <v>26334411</v>
      </c>
      <c r="E29" s="235">
        <v>488899</v>
      </c>
      <c r="F29" s="268">
        <f t="shared" si="4"/>
        <v>2.152993464116761</v>
      </c>
      <c r="G29" s="235">
        <v>554697</v>
      </c>
      <c r="H29" s="268">
        <f t="shared" si="3"/>
        <v>2.338366842377456</v>
      </c>
      <c r="I29" s="235">
        <v>452546</v>
      </c>
      <c r="J29" s="268">
        <f t="shared" si="5"/>
        <v>1.7184587876296151</v>
      </c>
      <c r="K29" s="172"/>
      <c r="L29" s="172"/>
      <c r="M29" s="172"/>
    </row>
    <row r="30" spans="1:13" ht="23.25" customHeight="1">
      <c r="A30" s="174" t="s">
        <v>9</v>
      </c>
      <c r="B30" s="175">
        <v>6799639</v>
      </c>
      <c r="C30" s="235">
        <v>7471517</v>
      </c>
      <c r="D30" s="235">
        <v>8730219</v>
      </c>
      <c r="E30" s="235">
        <v>30589</v>
      </c>
      <c r="F30" s="268">
        <f t="shared" si="4"/>
        <v>0.449862117680071</v>
      </c>
      <c r="G30" s="235">
        <v>37486</v>
      </c>
      <c r="H30" s="268">
        <f t="shared" si="3"/>
        <v>0.501718727267836</v>
      </c>
      <c r="I30" s="235">
        <v>52847</v>
      </c>
      <c r="J30" s="268">
        <f t="shared" si="5"/>
        <v>0.6053341846292745</v>
      </c>
      <c r="K30" s="172"/>
      <c r="L30" s="172"/>
      <c r="M30" s="172"/>
    </row>
    <row r="31" spans="1:13" ht="23.25" customHeight="1">
      <c r="A31" s="174" t="s">
        <v>10</v>
      </c>
      <c r="B31" s="175" t="s">
        <v>161</v>
      </c>
      <c r="C31" s="235">
        <v>788021</v>
      </c>
      <c r="D31" s="235">
        <v>985511</v>
      </c>
      <c r="E31" s="235" t="s">
        <v>161</v>
      </c>
      <c r="F31" s="268" t="s">
        <v>161</v>
      </c>
      <c r="G31" s="235">
        <v>14804</v>
      </c>
      <c r="H31" s="268">
        <f t="shared" si="3"/>
        <v>1.8786301380293162</v>
      </c>
      <c r="I31" s="235">
        <v>19246</v>
      </c>
      <c r="J31" s="268">
        <f t="shared" si="5"/>
        <v>1.9528955029421287</v>
      </c>
      <c r="K31" s="172"/>
      <c r="L31" s="172"/>
      <c r="M31" s="172"/>
    </row>
    <row r="32" spans="1:13" ht="23.25" customHeight="1">
      <c r="A32" s="174" t="s">
        <v>188</v>
      </c>
      <c r="B32" s="175">
        <v>1815128</v>
      </c>
      <c r="C32" s="235">
        <v>1826963</v>
      </c>
      <c r="D32" s="235">
        <v>1047891</v>
      </c>
      <c r="E32" s="235">
        <v>122718</v>
      </c>
      <c r="F32" s="269">
        <f aca="true" t="shared" si="6" ref="F32:F37">E32/B32*100</f>
        <v>6.76084551612889</v>
      </c>
      <c r="G32" s="270">
        <v>112650</v>
      </c>
      <c r="H32" s="269">
        <f t="shared" si="3"/>
        <v>6.165970520475784</v>
      </c>
      <c r="I32" s="235">
        <v>84547</v>
      </c>
      <c r="J32" s="269">
        <f aca="true" t="shared" si="7" ref="J32:J37">I32/D32*100</f>
        <v>8.068300996954836</v>
      </c>
      <c r="K32" s="172"/>
      <c r="L32" s="172"/>
      <c r="M32" s="172"/>
    </row>
    <row r="33" spans="1:13" ht="23.25" customHeight="1">
      <c r="A33" s="176" t="s">
        <v>314</v>
      </c>
      <c r="B33" s="177">
        <v>14823729</v>
      </c>
      <c r="C33" s="271">
        <v>15038842</v>
      </c>
      <c r="D33" s="271">
        <v>15069253</v>
      </c>
      <c r="E33" s="271">
        <v>673089</v>
      </c>
      <c r="F33" s="268">
        <f t="shared" si="6"/>
        <v>4.540618625718266</v>
      </c>
      <c r="G33" s="235">
        <v>951507</v>
      </c>
      <c r="H33" s="268">
        <f t="shared" si="3"/>
        <v>6.326996453583328</v>
      </c>
      <c r="I33" s="271">
        <v>703582</v>
      </c>
      <c r="J33" s="268">
        <f t="shared" si="7"/>
        <v>4.668990559784217</v>
      </c>
      <c r="K33" s="172"/>
      <c r="L33" s="172"/>
      <c r="M33" s="172"/>
    </row>
    <row r="34" spans="1:13" ht="23.25" customHeight="1">
      <c r="A34" s="178" t="s">
        <v>315</v>
      </c>
      <c r="B34" s="175">
        <v>28396374</v>
      </c>
      <c r="C34" s="235">
        <v>29821408</v>
      </c>
      <c r="D34" s="235">
        <v>31774075</v>
      </c>
      <c r="E34" s="235">
        <v>889690</v>
      </c>
      <c r="F34" s="268">
        <f t="shared" si="6"/>
        <v>3.133111290899324</v>
      </c>
      <c r="G34" s="235">
        <v>806133</v>
      </c>
      <c r="H34" s="268">
        <f t="shared" si="3"/>
        <v>2.7032023437659283</v>
      </c>
      <c r="I34" s="235">
        <v>861694</v>
      </c>
      <c r="J34" s="268">
        <f t="shared" si="7"/>
        <v>2.7119404734834927</v>
      </c>
      <c r="K34" s="172"/>
      <c r="L34" s="172"/>
      <c r="M34" s="172"/>
    </row>
    <row r="35" spans="1:13" ht="23.25" customHeight="1">
      <c r="A35" s="178" t="s">
        <v>316</v>
      </c>
      <c r="B35" s="175">
        <v>42968457</v>
      </c>
      <c r="C35" s="235">
        <v>43369117</v>
      </c>
      <c r="D35" s="235">
        <v>40358677</v>
      </c>
      <c r="E35" s="235">
        <v>1032338</v>
      </c>
      <c r="F35" s="268">
        <f t="shared" si="6"/>
        <v>2.402548455486777</v>
      </c>
      <c r="G35" s="235">
        <v>1021790</v>
      </c>
      <c r="H35" s="268">
        <f t="shared" si="3"/>
        <v>2.35603136674422</v>
      </c>
      <c r="I35" s="235">
        <v>1046605</v>
      </c>
      <c r="J35" s="268">
        <f t="shared" si="7"/>
        <v>2.593258941565404</v>
      </c>
      <c r="K35" s="172"/>
      <c r="L35" s="172"/>
      <c r="M35" s="172"/>
    </row>
    <row r="36" spans="1:13" ht="23.25" customHeight="1">
      <c r="A36" s="178" t="s">
        <v>317</v>
      </c>
      <c r="B36" s="175">
        <v>11589212</v>
      </c>
      <c r="C36" s="235">
        <v>9677502</v>
      </c>
      <c r="D36" s="235">
        <v>13351236</v>
      </c>
      <c r="E36" s="235">
        <v>263749</v>
      </c>
      <c r="F36" s="268">
        <f t="shared" si="6"/>
        <v>2.275814783610827</v>
      </c>
      <c r="G36" s="235">
        <v>163428</v>
      </c>
      <c r="H36" s="268">
        <f t="shared" si="3"/>
        <v>1.6887415781469226</v>
      </c>
      <c r="I36" s="235">
        <v>153991</v>
      </c>
      <c r="J36" s="268">
        <f t="shared" si="7"/>
        <v>1.1533838515025876</v>
      </c>
      <c r="K36" s="172"/>
      <c r="L36" s="172"/>
      <c r="M36" s="172"/>
    </row>
    <row r="37" spans="1:13" ht="23.25" customHeight="1">
      <c r="A37" s="179" t="s">
        <v>318</v>
      </c>
      <c r="B37" s="180">
        <v>86486188</v>
      </c>
      <c r="C37" s="270">
        <v>96343183</v>
      </c>
      <c r="D37" s="270">
        <v>109292023</v>
      </c>
      <c r="E37" s="270">
        <v>2476069</v>
      </c>
      <c r="F37" s="269">
        <f t="shared" si="6"/>
        <v>2.86296466205679</v>
      </c>
      <c r="G37" s="270">
        <v>2459055</v>
      </c>
      <c r="H37" s="269">
        <f t="shared" si="3"/>
        <v>2.5523912781665103</v>
      </c>
      <c r="I37" s="270">
        <v>2625321</v>
      </c>
      <c r="J37" s="269">
        <f t="shared" si="7"/>
        <v>2.4021158433493355</v>
      </c>
      <c r="K37" s="172"/>
      <c r="L37" s="172"/>
      <c r="M37" s="172"/>
    </row>
    <row r="38" spans="1:10" ht="15" customHeight="1">
      <c r="A38" s="181" t="s">
        <v>173</v>
      </c>
      <c r="B38" s="182"/>
      <c r="C38" s="182"/>
      <c r="D38" s="182"/>
      <c r="E38" s="181"/>
      <c r="F38" s="181"/>
      <c r="G38" s="182"/>
      <c r="H38" s="181"/>
      <c r="I38" s="181"/>
      <c r="J38" s="181"/>
    </row>
    <row r="39" spans="1:4" ht="14.25">
      <c r="A39" s="183"/>
      <c r="B39" s="183"/>
      <c r="C39" s="183"/>
      <c r="D39" s="183"/>
    </row>
  </sheetData>
  <sheetProtection/>
  <mergeCells count="5">
    <mergeCell ref="A2:J2"/>
    <mergeCell ref="A3:J3"/>
    <mergeCell ref="A5:A6"/>
    <mergeCell ref="B5:D5"/>
    <mergeCell ref="E5:J5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2012-06-28T04:34:31Z</cp:lastPrinted>
  <dcterms:created xsi:type="dcterms:W3CDTF">2005-08-11T07:59:16Z</dcterms:created>
  <dcterms:modified xsi:type="dcterms:W3CDTF">2012-07-05T01:09:57Z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-210502069</vt:i4>
  </property>
  <property fmtid="{D5CDD505-2E9C-101B-9397-08002B2CF9AE}" pid="3" name="_EmailSubject">
    <vt:lpwstr>統計書について</vt:lpwstr>
  </property>
  <property fmtid="{D5CDD505-2E9C-101B-9397-08002B2CF9AE}" pid="4" name="_AuthorEmail">
    <vt:lpwstr>j-asada@ISG01.pref.ishikawa.jp</vt:lpwstr>
  </property>
  <property fmtid="{D5CDD505-2E9C-101B-9397-08002B2CF9AE}" pid="5" name="_AuthorEmailDisplayName">
    <vt:lpwstr>朝田 潤子</vt:lpwstr>
  </property>
  <property fmtid="{D5CDD505-2E9C-101B-9397-08002B2CF9AE}" pid="6" name="_ReviewingToolsShownOnce">
    <vt:lpwstr/>
  </property>
</Properties>
</file>