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715" windowHeight="8190" activeTab="1"/>
  </bookViews>
  <sheets>
    <sheet name="１００" sheetId="1" r:id="rId1"/>
    <sheet name="１０２" sheetId="2" r:id="rId2"/>
  </sheets>
  <definedNames>
    <definedName name="_xlnm.Print_Area" localSheetId="1">'１０２'!$A$1:$S$67</definedName>
  </definedNames>
  <calcPr fullCalcOnLoad="1"/>
</workbook>
</file>

<file path=xl/comments2.xml><?xml version="1.0" encoding="utf-8"?>
<comments xmlns="http://schemas.openxmlformats.org/spreadsheetml/2006/main">
  <authors>
    <author>yutaka-k</author>
  </authors>
  <commentList>
    <comment ref="M24" authorId="0">
      <text>
        <r>
          <rPr>
            <b/>
            <sz val="9"/>
            <rFont val="ＭＳ Ｐゴシック"/>
            <family val="3"/>
          </rPr>
          <t>yutaka-k: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<sst xmlns="http://schemas.openxmlformats.org/spreadsheetml/2006/main" count="364" uniqueCount="286">
  <si>
    <t xml:space="preserve">                   </t>
  </si>
  <si>
    <t>河川名又は　　　所 在 地</t>
  </si>
  <si>
    <t>最大認可　　　　出　　力</t>
  </si>
  <si>
    <t>設置者名</t>
  </si>
  <si>
    <t>備  考</t>
  </si>
  <si>
    <r>
      <t xml:space="preserve">年 度 及 び　　月　  </t>
    </r>
    <r>
      <rPr>
        <sz val="12"/>
        <rFont val="ＭＳ 明朝"/>
        <family val="1"/>
      </rPr>
      <t xml:space="preserve">   次</t>
    </r>
  </si>
  <si>
    <t>製　　　　　　　　　造　　　　　　　　　業</t>
  </si>
  <si>
    <t>計</t>
  </si>
  <si>
    <t>化学工業</t>
  </si>
  <si>
    <t>県　　計</t>
  </si>
  <si>
    <t>新丸山</t>
  </si>
  <si>
    <t>大日川</t>
  </si>
  <si>
    <t>中宮</t>
  </si>
  <si>
    <t>雄谷川</t>
  </si>
  <si>
    <t>北陸電力(株)</t>
  </si>
  <si>
    <t>水力計</t>
  </si>
  <si>
    <t>新内川第二</t>
  </si>
  <si>
    <t>内川</t>
  </si>
  <si>
    <t>金  沢  市</t>
  </si>
  <si>
    <t>手取川第一</t>
  </si>
  <si>
    <t>手取川</t>
  </si>
  <si>
    <t>電源開発(株)</t>
  </si>
  <si>
    <t>そ　の　他</t>
  </si>
  <si>
    <t>手取川第二</t>
  </si>
  <si>
    <t>火力計</t>
  </si>
  <si>
    <t>手取川第三</t>
  </si>
  <si>
    <t>直海谷川</t>
  </si>
  <si>
    <t>七尾大田火力</t>
  </si>
  <si>
    <t>七  尾  市</t>
  </si>
  <si>
    <t>尾添</t>
  </si>
  <si>
    <t>目附谷川</t>
  </si>
  <si>
    <t>尾口</t>
  </si>
  <si>
    <t>尾添川</t>
  </si>
  <si>
    <t>東  レ(株）</t>
  </si>
  <si>
    <t>上寺津</t>
  </si>
  <si>
    <t>犀　　川</t>
  </si>
  <si>
    <t>小松精練(株)</t>
  </si>
  <si>
    <t>〃</t>
  </si>
  <si>
    <t>大日川第二</t>
  </si>
  <si>
    <t>大 日 川</t>
  </si>
  <si>
    <t>液晶事業部</t>
  </si>
  <si>
    <t>川北町</t>
  </si>
  <si>
    <t>東芝松下ディスプレイテクノロジー㈱</t>
  </si>
  <si>
    <t>白峰</t>
  </si>
  <si>
    <t>手 取 川</t>
  </si>
  <si>
    <t>石川工場</t>
  </si>
  <si>
    <t>吉野谷</t>
  </si>
  <si>
    <t>三ツ又第一</t>
  </si>
  <si>
    <t>石川北部RDFセンター</t>
  </si>
  <si>
    <t>志賀町</t>
  </si>
  <si>
    <t>石川北部ｱｰﾙ･ﾃﾞｨ･ｴﾌ広域処理組合</t>
  </si>
  <si>
    <t>大日川第一</t>
  </si>
  <si>
    <t>金沢医科大学</t>
  </si>
  <si>
    <t>内灘町</t>
  </si>
  <si>
    <t>桑島</t>
  </si>
  <si>
    <t>その他</t>
  </si>
  <si>
    <t>新　内　川</t>
  </si>
  <si>
    <t>内　　　川</t>
  </si>
  <si>
    <t>原子力計</t>
  </si>
  <si>
    <t>市ノ瀬</t>
  </si>
  <si>
    <t>志賀原子力</t>
  </si>
  <si>
    <t>志　賀　町</t>
  </si>
  <si>
    <t>新　辰　巳</t>
  </si>
  <si>
    <t>犀　　　川</t>
  </si>
  <si>
    <t>風力計</t>
  </si>
  <si>
    <t>吉野第一</t>
  </si>
  <si>
    <t>能登ロイヤルホテル</t>
  </si>
  <si>
    <t>志賀町</t>
  </si>
  <si>
    <t>大和リゾート(株)</t>
  </si>
  <si>
    <t>新我谷</t>
  </si>
  <si>
    <t>大聖寺川</t>
  </si>
  <si>
    <t>石  川  県</t>
  </si>
  <si>
    <t>鹿島少年自然の家碁石ヶ峰</t>
  </si>
  <si>
    <t>明島</t>
  </si>
  <si>
    <t>七ヶ用水</t>
  </si>
  <si>
    <t>輪島風力</t>
  </si>
  <si>
    <t>輪島市</t>
  </si>
  <si>
    <t>福岡第一</t>
  </si>
  <si>
    <t>内灘町風力</t>
  </si>
  <si>
    <t>内灘町</t>
  </si>
  <si>
    <t>内　灘　町</t>
  </si>
  <si>
    <r>
      <t xml:space="preserve">注　 </t>
    </r>
    <r>
      <rPr>
        <sz val="12"/>
        <rFont val="ＭＳ 明朝"/>
        <family val="1"/>
      </rPr>
      <t xml:space="preserve"> 自家用火力については出力1,000kＷ以上、風力については500kＷ以上を計上した。</t>
    </r>
  </si>
  <si>
    <t>供　　　給　　　電　　　力　　　量</t>
  </si>
  <si>
    <t>消　　　　　費　　　　　電　　　　　力　　　　　量</t>
  </si>
  <si>
    <r>
      <t>年 度</t>
    </r>
    <r>
      <rPr>
        <sz val="12"/>
        <rFont val="ＭＳ 明朝"/>
        <family val="1"/>
      </rPr>
      <t xml:space="preserve"> 及 び　　月　     次</t>
    </r>
  </si>
  <si>
    <t>製　　　　　造　　　　　業</t>
  </si>
  <si>
    <t>総　　数</t>
  </si>
  <si>
    <t>県　内　発　生　電　力　量</t>
  </si>
  <si>
    <t>電　　灯</t>
  </si>
  <si>
    <t>電　　力　　計</t>
  </si>
  <si>
    <t>鉄　鋼　業</t>
  </si>
  <si>
    <t>その他の　      製 造 業</t>
  </si>
  <si>
    <t>小　　計</t>
  </si>
  <si>
    <t>水　　力</t>
  </si>
  <si>
    <t>火　　力</t>
  </si>
  <si>
    <t>業務用</t>
  </si>
  <si>
    <t>大　　口</t>
  </si>
  <si>
    <t>小　　口</t>
  </si>
  <si>
    <t>その他</t>
  </si>
  <si>
    <t>対前年度比(％)</t>
  </si>
  <si>
    <r>
      <t>注１　業務用電力：契約電力が50kＷ以上で電灯、小型機器で動力を使用するもの。大口電力：契約電力が500kＷ</t>
    </r>
    <r>
      <rPr>
        <sz val="12"/>
        <rFont val="ＭＳ 明朝"/>
        <family val="1"/>
      </rPr>
      <t>以上で主として動力を使用するもの。</t>
    </r>
  </si>
  <si>
    <t>能美市</t>
  </si>
  <si>
    <t>粟津工場粟津事業所内燃力</t>
  </si>
  <si>
    <t>小松市</t>
  </si>
  <si>
    <t>（株）小松製作所</t>
  </si>
  <si>
    <t>宝達志水町</t>
  </si>
  <si>
    <t>虫ｹ峰風力</t>
  </si>
  <si>
    <t>七尾市</t>
  </si>
  <si>
    <t>北陸ﾊﾟﾜｰｽﾃｰｼｮﾝ</t>
  </si>
  <si>
    <t>中能登町</t>
  </si>
  <si>
    <t>〃</t>
  </si>
  <si>
    <t>資料　北陸産業保安監督署</t>
  </si>
  <si>
    <t>資料　北陸電力㈱石川支店他各関係機関</t>
  </si>
  <si>
    <t>根上</t>
  </si>
  <si>
    <t>ＳＴプロダクツ㈱</t>
  </si>
  <si>
    <t>風　　力</t>
  </si>
  <si>
    <t>年次及び月次</t>
  </si>
  <si>
    <t>供給戸数　　　（戸）</t>
  </si>
  <si>
    <r>
      <t>年 次</t>
    </r>
    <r>
      <rPr>
        <sz val="12"/>
        <rFont val="ＭＳ 明朝"/>
        <family val="1"/>
      </rPr>
      <t xml:space="preserve"> 及 び　　　　　市 町 別</t>
    </r>
  </si>
  <si>
    <t>簡　　易　　水　　道</t>
  </si>
  <si>
    <t>合  計</t>
  </si>
  <si>
    <t>家庭用</t>
  </si>
  <si>
    <t>工業用</t>
  </si>
  <si>
    <t>商業用</t>
  </si>
  <si>
    <t>公  用</t>
  </si>
  <si>
    <t>医療用</t>
  </si>
  <si>
    <t>給　　水　　　　　人　　口</t>
  </si>
  <si>
    <t>実績年間　　　給 水 量</t>
  </si>
  <si>
    <t>左 の う ち　　　　県水受水量</t>
  </si>
  <si>
    <t>有　　効　　　　　水　　量</t>
  </si>
  <si>
    <t>無　　効　　　　　水　　量</t>
  </si>
  <si>
    <t>実績年間　　　　給 水 量</t>
  </si>
  <si>
    <t>金沢市</t>
  </si>
  <si>
    <t>七尾市</t>
  </si>
  <si>
    <t>小松市</t>
  </si>
  <si>
    <t>輪島市</t>
  </si>
  <si>
    <t>珠洲市</t>
  </si>
  <si>
    <t>加賀市</t>
  </si>
  <si>
    <t>計</t>
  </si>
  <si>
    <t>羽咋市</t>
  </si>
  <si>
    <t>かほく市</t>
  </si>
  <si>
    <t>白山市</t>
  </si>
  <si>
    <t>能美市</t>
  </si>
  <si>
    <t>能美郡</t>
  </si>
  <si>
    <t>川北町</t>
  </si>
  <si>
    <t>石川郡</t>
  </si>
  <si>
    <t>野々市町</t>
  </si>
  <si>
    <t>河北郡</t>
  </si>
  <si>
    <t>津幡町</t>
  </si>
  <si>
    <t>羽咋郡</t>
  </si>
  <si>
    <t>宝達志水町</t>
  </si>
  <si>
    <t>鹿島郡</t>
  </si>
  <si>
    <t>中能登町</t>
  </si>
  <si>
    <t>鳳珠郡</t>
  </si>
  <si>
    <t>小  松  市</t>
  </si>
  <si>
    <t>穴水町</t>
  </si>
  <si>
    <t>能登町</t>
  </si>
  <si>
    <t>資料　石川県水環境創造課「水道統計調査」</t>
  </si>
  <si>
    <t>注　　簡易水道の実績年間給水量は、市町ごとに四捨五入しているため、計と内訳が一致していない。　　</t>
  </si>
  <si>
    <t>注１　金沢市は平成13年から標準熱量を5,000kcal/m3から11,000kcal/m3に変更（小松市は平成12年から変更）</t>
  </si>
  <si>
    <t>注２　四捨五入のため、１２ヶ月の合計と年計が合わない場合がある。</t>
  </si>
  <si>
    <t>102 電気・ガス及び水道</t>
  </si>
  <si>
    <r>
      <t>電気・ガス及び水道 10</t>
    </r>
    <r>
      <rPr>
        <sz val="12"/>
        <rFont val="ＭＳ 明朝"/>
        <family val="1"/>
      </rPr>
      <t>3</t>
    </r>
  </si>
  <si>
    <t>５７　　ガ　　 　　　 　　ス（都市ガス）</t>
  </si>
  <si>
    <t>５８　　水　　　　　　　　　　　　　　　道</t>
  </si>
  <si>
    <t>（単位：標準熱量　11,000kcal/㎥）</t>
  </si>
  <si>
    <t>（単位：人、千㎥）</t>
  </si>
  <si>
    <r>
      <t>平成 １４</t>
    </r>
    <r>
      <rPr>
        <sz val="12"/>
        <rFont val="ＭＳ 明朝"/>
        <family val="1"/>
      </rPr>
      <t xml:space="preserve"> 年</t>
    </r>
  </si>
  <si>
    <t>平成１４年度</t>
  </si>
  <si>
    <t>１５</t>
  </si>
  <si>
    <t>　１５</t>
  </si>
  <si>
    <t>１６</t>
  </si>
  <si>
    <t>１７</t>
  </si>
  <si>
    <t>　１６</t>
  </si>
  <si>
    <t>１８</t>
  </si>
  <si>
    <t>　１７</t>
  </si>
  <si>
    <t>―</t>
  </si>
  <si>
    <t>―</t>
  </si>
  <si>
    <t>平成１８年１月</t>
  </si>
  <si>
    <r>
      <t xml:space="preserve">      　</t>
    </r>
    <r>
      <rPr>
        <sz val="12"/>
        <rFont val="ＭＳ 明朝"/>
        <family val="1"/>
      </rPr>
      <t>２</t>
    </r>
  </si>
  <si>
    <t>―</t>
  </si>
  <si>
    <r>
      <t xml:space="preserve">      </t>
    </r>
    <r>
      <rPr>
        <sz val="12"/>
        <rFont val="ＭＳ 明朝"/>
        <family val="1"/>
      </rPr>
      <t xml:space="preserve">  ３</t>
    </r>
  </si>
  <si>
    <r>
      <t xml:space="preserve">      </t>
    </r>
    <r>
      <rPr>
        <sz val="12"/>
        <rFont val="ＭＳ 明朝"/>
        <family val="1"/>
      </rPr>
      <t xml:space="preserve">  ４</t>
    </r>
  </si>
  <si>
    <r>
      <t xml:space="preserve">      </t>
    </r>
    <r>
      <rPr>
        <sz val="12"/>
        <rFont val="ＭＳ 明朝"/>
        <family val="1"/>
      </rPr>
      <t xml:space="preserve">  ５</t>
    </r>
  </si>
  <si>
    <r>
      <t xml:space="preserve">     </t>
    </r>
    <r>
      <rPr>
        <sz val="12"/>
        <rFont val="ＭＳ 明朝"/>
        <family val="1"/>
      </rPr>
      <t xml:space="preserve">   ６</t>
    </r>
  </si>
  <si>
    <r>
      <t xml:space="preserve">     </t>
    </r>
    <r>
      <rPr>
        <sz val="12"/>
        <rFont val="ＭＳ 明朝"/>
        <family val="1"/>
      </rPr>
      <t xml:space="preserve">   ７</t>
    </r>
  </si>
  <si>
    <r>
      <t xml:space="preserve">     </t>
    </r>
    <r>
      <rPr>
        <sz val="12"/>
        <rFont val="ＭＳ 明朝"/>
        <family val="1"/>
      </rPr>
      <t xml:space="preserve">   ８</t>
    </r>
  </si>
  <si>
    <r>
      <t xml:space="preserve">     </t>
    </r>
    <r>
      <rPr>
        <sz val="12"/>
        <rFont val="ＭＳ 明朝"/>
        <family val="1"/>
      </rPr>
      <t xml:space="preserve">   ９</t>
    </r>
  </si>
  <si>
    <r>
      <t xml:space="preserve">      </t>
    </r>
    <r>
      <rPr>
        <sz val="12"/>
        <rFont val="ＭＳ 明朝"/>
        <family val="1"/>
      </rPr>
      <t xml:space="preserve">  10</t>
    </r>
  </si>
  <si>
    <r>
      <t xml:space="preserve">      </t>
    </r>
    <r>
      <rPr>
        <sz val="12"/>
        <rFont val="ＭＳ 明朝"/>
        <family val="1"/>
      </rPr>
      <t xml:space="preserve">  11</t>
    </r>
  </si>
  <si>
    <r>
      <t xml:space="preserve">      </t>
    </r>
    <r>
      <rPr>
        <sz val="12"/>
        <rFont val="ＭＳ 明朝"/>
        <family val="1"/>
      </rPr>
      <t xml:space="preserve">  12</t>
    </r>
  </si>
  <si>
    <t>―</t>
  </si>
  <si>
    <t>平成１８年１月</t>
  </si>
  <si>
    <r>
      <t xml:space="preserve">      　</t>
    </r>
    <r>
      <rPr>
        <sz val="12"/>
        <rFont val="ＭＳ 明朝"/>
        <family val="1"/>
      </rPr>
      <t>２</t>
    </r>
  </si>
  <si>
    <r>
      <t xml:space="preserve">      </t>
    </r>
    <r>
      <rPr>
        <sz val="12"/>
        <rFont val="ＭＳ 明朝"/>
        <family val="1"/>
      </rPr>
      <t xml:space="preserve">  ３</t>
    </r>
  </si>
  <si>
    <r>
      <t xml:space="preserve">      </t>
    </r>
    <r>
      <rPr>
        <sz val="12"/>
        <rFont val="ＭＳ 明朝"/>
        <family val="1"/>
      </rPr>
      <t xml:space="preserve">  ４</t>
    </r>
  </si>
  <si>
    <r>
      <t xml:space="preserve">      </t>
    </r>
    <r>
      <rPr>
        <sz val="12"/>
        <rFont val="ＭＳ 明朝"/>
        <family val="1"/>
      </rPr>
      <t xml:space="preserve">  ５</t>
    </r>
  </si>
  <si>
    <r>
      <t xml:space="preserve">     </t>
    </r>
    <r>
      <rPr>
        <sz val="12"/>
        <rFont val="ＭＳ 明朝"/>
        <family val="1"/>
      </rPr>
      <t xml:space="preserve">   ６</t>
    </r>
  </si>
  <si>
    <r>
      <t xml:space="preserve">     </t>
    </r>
    <r>
      <rPr>
        <sz val="12"/>
        <rFont val="ＭＳ 明朝"/>
        <family val="1"/>
      </rPr>
      <t xml:space="preserve">   ７</t>
    </r>
  </si>
  <si>
    <r>
      <t xml:space="preserve">     </t>
    </r>
    <r>
      <rPr>
        <sz val="12"/>
        <rFont val="ＭＳ 明朝"/>
        <family val="1"/>
      </rPr>
      <t xml:space="preserve">   ８</t>
    </r>
  </si>
  <si>
    <r>
      <t xml:space="preserve">     </t>
    </r>
    <r>
      <rPr>
        <sz val="12"/>
        <rFont val="ＭＳ 明朝"/>
        <family val="1"/>
      </rPr>
      <t xml:space="preserve">   ９</t>
    </r>
  </si>
  <si>
    <r>
      <t xml:space="preserve">      </t>
    </r>
    <r>
      <rPr>
        <sz val="12"/>
        <rFont val="ＭＳ 明朝"/>
        <family val="1"/>
      </rPr>
      <t xml:space="preserve">  10</t>
    </r>
  </si>
  <si>
    <r>
      <t xml:space="preserve">      </t>
    </r>
    <r>
      <rPr>
        <sz val="12"/>
        <rFont val="ＭＳ 明朝"/>
        <family val="1"/>
      </rPr>
      <t xml:space="preserve">  11</t>
    </r>
  </si>
  <si>
    <r>
      <t xml:space="preserve">      </t>
    </r>
    <r>
      <rPr>
        <sz val="12"/>
        <rFont val="ＭＳ 明朝"/>
        <family val="1"/>
      </rPr>
      <t xml:space="preserve">  12</t>
    </r>
  </si>
  <si>
    <t>資料　金沢市企業局、小松ガス㈱</t>
  </si>
  <si>
    <t>100　電気・ガス及び水道</t>
  </si>
  <si>
    <t>電気・ガス及び水道　101</t>
  </si>
  <si>
    <t>９　　　電　　　気　　・　　ガ　　　ス　　　及　　　び　　　水　　　道</t>
  </si>
  <si>
    <t>５４　　発　　　　電　　　　所（平 成１９年３月３１日現在）</t>
  </si>
  <si>
    <t>５６　　産 業 別 大 口 電 力 需 要 状 況</t>
  </si>
  <si>
    <t>（単位：KＷ）</t>
  </si>
  <si>
    <t>（単位：千ｋＷｈ）</t>
  </si>
  <si>
    <t>発 電 所 名</t>
  </si>
  <si>
    <t>発 電 所 名</t>
  </si>
  <si>
    <t>総　　数</t>
  </si>
  <si>
    <t>食料品</t>
  </si>
  <si>
    <t>繊維</t>
  </si>
  <si>
    <t>パルプ･紙</t>
  </si>
  <si>
    <t>石  川  県</t>
  </si>
  <si>
    <r>
      <t>平成 １４</t>
    </r>
    <r>
      <rPr>
        <sz val="12"/>
        <rFont val="ＭＳ 明朝"/>
        <family val="1"/>
      </rPr>
      <t xml:space="preserve"> 年度</t>
    </r>
  </si>
  <si>
    <t>１５</t>
  </si>
  <si>
    <t>１６</t>
  </si>
  <si>
    <t xml:space="preserve">     〃</t>
  </si>
  <si>
    <t>１７</t>
  </si>
  <si>
    <t>〃</t>
  </si>
  <si>
    <t>１８</t>
  </si>
  <si>
    <t>〃</t>
  </si>
  <si>
    <t>東レ石川</t>
  </si>
  <si>
    <t>自 家 用</t>
  </si>
  <si>
    <t>〃</t>
  </si>
  <si>
    <t>平成１８年４月</t>
  </si>
  <si>
    <t>〃</t>
  </si>
  <si>
    <r>
      <t xml:space="preserve">      　</t>
    </r>
    <r>
      <rPr>
        <sz val="12"/>
        <rFont val="ＭＳ 明朝"/>
        <family val="1"/>
      </rPr>
      <t>５</t>
    </r>
  </si>
  <si>
    <t>石  川  県</t>
  </si>
  <si>
    <t>〃</t>
  </si>
  <si>
    <r>
      <t xml:space="preserve">      </t>
    </r>
    <r>
      <rPr>
        <sz val="12"/>
        <rFont val="ＭＳ 明朝"/>
        <family val="1"/>
      </rPr>
      <t xml:space="preserve">  ６</t>
    </r>
  </si>
  <si>
    <r>
      <t xml:space="preserve">      </t>
    </r>
    <r>
      <rPr>
        <sz val="12"/>
        <rFont val="ＭＳ 明朝"/>
        <family val="1"/>
      </rPr>
      <t xml:space="preserve">  ７</t>
    </r>
  </si>
  <si>
    <t>〃</t>
  </si>
  <si>
    <t xml:space="preserve">     〃</t>
  </si>
  <si>
    <r>
      <t xml:space="preserve">  　  </t>
    </r>
    <r>
      <rPr>
        <sz val="12"/>
        <rFont val="ＭＳ 明朝"/>
        <family val="1"/>
      </rPr>
      <t xml:space="preserve">  ８</t>
    </r>
  </si>
  <si>
    <t>石  川  県</t>
  </si>
  <si>
    <r>
      <t xml:space="preserve">  　  </t>
    </r>
    <r>
      <rPr>
        <sz val="12"/>
        <rFont val="ＭＳ 明朝"/>
        <family val="1"/>
      </rPr>
      <t xml:space="preserve">  ９</t>
    </r>
  </si>
  <si>
    <r>
      <t xml:space="preserve">      </t>
    </r>
    <r>
      <rPr>
        <sz val="12"/>
        <rFont val="ＭＳ 明朝"/>
        <family val="1"/>
      </rPr>
      <t xml:space="preserve">  10</t>
    </r>
  </si>
  <si>
    <r>
      <t xml:space="preserve">      </t>
    </r>
    <r>
      <rPr>
        <sz val="12"/>
        <rFont val="ＭＳ 明朝"/>
        <family val="1"/>
      </rPr>
      <t xml:space="preserve">  11</t>
    </r>
  </si>
  <si>
    <t>自 家 用</t>
  </si>
  <si>
    <t>〃</t>
  </si>
  <si>
    <t>平成１９年１月</t>
  </si>
  <si>
    <r>
      <t xml:space="preserve">     </t>
    </r>
    <r>
      <rPr>
        <sz val="12"/>
        <rFont val="ＭＳ 明朝"/>
        <family val="1"/>
      </rPr>
      <t xml:space="preserve">   ２</t>
    </r>
  </si>
  <si>
    <t>〃</t>
  </si>
  <si>
    <r>
      <t xml:space="preserve">     </t>
    </r>
    <r>
      <rPr>
        <sz val="12"/>
        <rFont val="ＭＳ 明朝"/>
        <family val="1"/>
      </rPr>
      <t xml:space="preserve">   ３</t>
    </r>
  </si>
  <si>
    <t>〃</t>
  </si>
  <si>
    <t>〃</t>
  </si>
  <si>
    <r>
      <t>新枯</t>
    </r>
    <r>
      <rPr>
        <sz val="12"/>
        <rFont val="ＭＳ 明朝"/>
        <family val="1"/>
      </rPr>
      <t>渕</t>
    </r>
  </si>
  <si>
    <t>５５　　電　　力　　需　　給　　状　　況</t>
  </si>
  <si>
    <t>（単位：千ｋＷｈ）</t>
  </si>
  <si>
    <r>
      <t>年 度</t>
    </r>
    <r>
      <rPr>
        <sz val="12"/>
        <rFont val="ＭＳ 明朝"/>
        <family val="1"/>
      </rPr>
      <t xml:space="preserve"> 及 び　  　月    　 次</t>
    </r>
  </si>
  <si>
    <t>鉄  道</t>
  </si>
  <si>
    <t>県外からの
受　　　電</t>
  </si>
  <si>
    <t>窯業・土石</t>
  </si>
  <si>
    <t>機械器具</t>
  </si>
  <si>
    <r>
      <t>原 子</t>
    </r>
    <r>
      <rPr>
        <sz val="12"/>
        <rFont val="ＭＳ 明朝"/>
        <family val="1"/>
      </rPr>
      <t xml:space="preserve"> 力</t>
    </r>
  </si>
  <si>
    <t>平成１８年４月</t>
  </si>
  <si>
    <t xml:space="preserve">      　５</t>
  </si>
  <si>
    <t xml:space="preserve">        ６</t>
  </si>
  <si>
    <t xml:space="preserve">        ７</t>
  </si>
  <si>
    <t xml:space="preserve">  　    ８</t>
  </si>
  <si>
    <t xml:space="preserve">  　    ９</t>
  </si>
  <si>
    <t xml:space="preserve">        10</t>
  </si>
  <si>
    <t xml:space="preserve">        11</t>
  </si>
  <si>
    <t xml:space="preserve">        12</t>
  </si>
  <si>
    <t>平成１９年１月</t>
  </si>
  <si>
    <t xml:space="preserve">        ２</t>
  </si>
  <si>
    <t xml:space="preserve">        ３</t>
  </si>
  <si>
    <t>注１　北陸電力㈱石川支店が取り扱った電力需要量を示したものである。</t>
  </si>
  <si>
    <t>　２　四捨五入のため、12カ月の合計と年度計が合わない場合がある。</t>
  </si>
  <si>
    <r>
      <t xml:space="preserve">　 </t>
    </r>
    <r>
      <rPr>
        <sz val="12"/>
        <rFont val="ＭＳ 明朝"/>
        <family val="1"/>
      </rPr>
      <t xml:space="preserve"> 　小口電力：契約電力が500kＷ未満で動力を使用するもの。</t>
    </r>
  </si>
  <si>
    <t>資料　北陸電力㈱石川支店</t>
  </si>
  <si>
    <t>　２　四捨五入のため12カ月の合計と年度計が合わない場合がある。</t>
  </si>
  <si>
    <r>
      <t>製造量　　　（㎥</t>
    </r>
    <r>
      <rPr>
        <sz val="12"/>
        <rFont val="ＭＳ 明朝"/>
        <family val="1"/>
      </rPr>
      <t>）</t>
    </r>
  </si>
  <si>
    <r>
      <t>供　　　　　　給　　　　　　量　　(</t>
    </r>
    <r>
      <rPr>
        <sz val="12"/>
        <rFont val="ＭＳ 明朝"/>
        <family val="1"/>
      </rPr>
      <t>㎥)</t>
    </r>
  </si>
  <si>
    <t>上　　　　　水　　　　　道</t>
  </si>
  <si>
    <t>１８</t>
  </si>
  <si>
    <t>　１８</t>
  </si>
  <si>
    <t>１８</t>
  </si>
  <si>
    <t>―</t>
  </si>
  <si>
    <t>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</si>
</sst>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;[Red]\-0\ "/>
    <numFmt numFmtId="178" formatCode="#,##0.0;[Red]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#,##0_ ;[Red]\-#,##0\ "/>
    <numFmt numFmtId="184" formatCode="#,##0.0_ ;[Red]\-#,##0.0\ "/>
    <numFmt numFmtId="185" formatCode="#,##0_);[Red]\(#,##0\)"/>
    <numFmt numFmtId="186" formatCode="0;[Red]0"/>
    <numFmt numFmtId="187" formatCode="#,##0;[Red]#,##0"/>
    <numFmt numFmtId="188" formatCode="#,##0.0;\-#,##0.0"/>
    <numFmt numFmtId="189" formatCode="#,##0;&quot;△ &quot;#,##0"/>
    <numFmt numFmtId="190" formatCode="0_);[Red]\(0\)"/>
  </numFmts>
  <fonts count="5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color indexed="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53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6" fontId="13" fillId="0" borderId="0" xfId="58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6" fontId="0" fillId="0" borderId="0" xfId="58" applyFont="1" applyFill="1" applyBorder="1" applyAlignment="1" quotePrefix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>
      <alignment/>
    </xf>
    <xf numFmtId="6" fontId="1" fillId="0" borderId="0" xfId="58" applyFont="1" applyFill="1" applyBorder="1" applyAlignment="1" quotePrefix="1">
      <alignment horizontal="center" vertical="center"/>
    </xf>
    <xf numFmtId="37" fontId="1" fillId="0" borderId="11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6" fontId="0" fillId="0" borderId="0" xfId="58" applyFont="1" applyFill="1" applyBorder="1" applyAlignment="1">
      <alignment vertical="center"/>
    </xf>
    <xf numFmtId="6" fontId="0" fillId="0" borderId="0" xfId="58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>
      <alignment horizontal="center" vertical="center"/>
    </xf>
    <xf numFmtId="6" fontId="8" fillId="0" borderId="0" xfId="58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82" fontId="12" fillId="0" borderId="0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 shrinkToFit="1"/>
    </xf>
    <xf numFmtId="183" fontId="1" fillId="0" borderId="0" xfId="0" applyNumberFormat="1" applyFont="1" applyFill="1" applyBorder="1" applyAlignment="1" applyProtection="1">
      <alignment vertical="center"/>
      <protection/>
    </xf>
    <xf numFmtId="37" fontId="11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Continuous" vertical="center"/>
    </xf>
    <xf numFmtId="182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82" fontId="0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183" fontId="1" fillId="0" borderId="15" xfId="0" applyNumberFormat="1" applyFont="1" applyFill="1" applyBorder="1" applyAlignment="1" applyProtection="1">
      <alignment vertical="center"/>
      <protection/>
    </xf>
    <xf numFmtId="183" fontId="1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15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182" fontId="15" fillId="0" borderId="0" xfId="0" applyNumberFormat="1" applyFont="1" applyFill="1" applyAlignment="1">
      <alignment horizontal="left" vertical="center"/>
    </xf>
    <xf numFmtId="6" fontId="0" fillId="0" borderId="16" xfId="58" applyFont="1" applyFill="1" applyBorder="1" applyAlignment="1">
      <alignment vertical="center"/>
    </xf>
    <xf numFmtId="189" fontId="1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7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87" fontId="11" fillId="0" borderId="15" xfId="0" applyNumberFormat="1" applyFont="1" applyBorder="1" applyAlignment="1">
      <alignment/>
    </xf>
    <xf numFmtId="37" fontId="11" fillId="0" borderId="0" xfId="0" applyNumberFormat="1" applyFont="1" applyFill="1" applyBorder="1" applyAlignment="1" applyProtection="1">
      <alignment vertical="center"/>
      <protection/>
    </xf>
    <xf numFmtId="185" fontId="11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>
      <alignment vertical="center" wrapText="1"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7" xfId="0" applyFont="1" applyFill="1" applyBorder="1" applyAlignment="1" applyProtection="1">
      <alignment horizontal="distributed" vertical="center"/>
      <protection/>
    </xf>
    <xf numFmtId="0" fontId="11" fillId="0" borderId="17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38" fontId="11" fillId="0" borderId="11" xfId="49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182" fontId="11" fillId="0" borderId="0" xfId="0" applyNumberFormat="1" applyFont="1" applyFill="1" applyBorder="1" applyAlignment="1" applyProtection="1">
      <alignment horizontal="right" vertical="center"/>
      <protection/>
    </xf>
    <xf numFmtId="187" fontId="13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 horizontal="right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187" fontId="13" fillId="0" borderId="13" xfId="0" applyNumberFormat="1" applyFont="1" applyBorder="1" applyAlignment="1">
      <alignment/>
    </xf>
    <xf numFmtId="187" fontId="13" fillId="0" borderId="13" xfId="0" applyNumberFormat="1" applyFont="1" applyBorder="1" applyAlignment="1">
      <alignment horizontal="right"/>
    </xf>
    <xf numFmtId="183" fontId="11" fillId="0" borderId="11" xfId="4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horizontal="center" vertical="center" wrapText="1"/>
    </xf>
    <xf numFmtId="6" fontId="0" fillId="0" borderId="17" xfId="58" applyFont="1" applyFill="1" applyBorder="1" applyAlignment="1">
      <alignment horizontal="center" vertical="center"/>
    </xf>
    <xf numFmtId="6" fontId="0" fillId="0" borderId="22" xfId="58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6" fontId="0" fillId="0" borderId="0" xfId="58" applyFont="1" applyFill="1" applyBorder="1" applyAlignment="1" quotePrefix="1">
      <alignment horizontal="center" vertical="center"/>
    </xf>
    <xf numFmtId="6" fontId="0" fillId="0" borderId="0" xfId="58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5" fontId="0" fillId="0" borderId="11" xfId="0" applyNumberFormat="1" applyFont="1" applyFill="1" applyBorder="1" applyAlignment="1" applyProtection="1">
      <alignment vertical="center"/>
      <protection/>
    </xf>
    <xf numFmtId="185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left" vertical="top"/>
    </xf>
    <xf numFmtId="182" fontId="0" fillId="0" borderId="0" xfId="0" applyNumberFormat="1" applyFont="1" applyFill="1" applyBorder="1" applyAlignment="1">
      <alignment horizontal="centerContinuous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6" fontId="0" fillId="0" borderId="0" xfId="58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6" fontId="0" fillId="0" borderId="0" xfId="58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distributed" vertical="center"/>
    </xf>
    <xf numFmtId="38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distributed" vertical="center"/>
    </xf>
    <xf numFmtId="37" fontId="0" fillId="0" borderId="27" xfId="0" applyNumberFormat="1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distributed" vertical="center"/>
    </xf>
    <xf numFmtId="38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6" fontId="0" fillId="0" borderId="0" xfId="58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6" fontId="0" fillId="0" borderId="0" xfId="58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7" fontId="0" fillId="0" borderId="0" xfId="0" applyNumberFormat="1" applyFont="1" applyFill="1" applyAlignment="1">
      <alignment vertical="center"/>
    </xf>
    <xf numFmtId="183" fontId="0" fillId="0" borderId="11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87" fontId="13" fillId="0" borderId="0" xfId="0" applyNumberFormat="1" applyFont="1" applyFill="1" applyBorder="1" applyAlignment="1">
      <alignment/>
    </xf>
    <xf numFmtId="187" fontId="13" fillId="0" borderId="0" xfId="0" applyNumberFormat="1" applyFont="1" applyFill="1" applyBorder="1" applyAlignment="1">
      <alignment horizontal="right"/>
    </xf>
    <xf numFmtId="187" fontId="11" fillId="0" borderId="15" xfId="0" applyNumberFormat="1" applyFont="1" applyFill="1" applyBorder="1" applyAlignment="1">
      <alignment/>
    </xf>
    <xf numFmtId="187" fontId="13" fillId="0" borderId="15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vertical="center"/>
    </xf>
    <xf numFmtId="183" fontId="0" fillId="0" borderId="15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 applyProtection="1">
      <alignment vertical="center"/>
      <protection/>
    </xf>
    <xf numFmtId="183" fontId="0" fillId="0" borderId="13" xfId="0" applyNumberFormat="1" applyFont="1" applyFill="1" applyBorder="1" applyAlignment="1" applyProtection="1">
      <alignment vertical="center"/>
      <protection/>
    </xf>
    <xf numFmtId="184" fontId="0" fillId="0" borderId="30" xfId="0" applyNumberFormat="1" applyFont="1" applyFill="1" applyBorder="1" applyAlignment="1" applyProtection="1">
      <alignment vertical="center"/>
      <protection/>
    </xf>
    <xf numFmtId="184" fontId="0" fillId="0" borderId="13" xfId="0" applyNumberFormat="1" applyFont="1" applyFill="1" applyBorder="1" applyAlignment="1" applyProtection="1">
      <alignment vertical="center"/>
      <protection/>
    </xf>
    <xf numFmtId="184" fontId="0" fillId="0" borderId="31" xfId="0" applyNumberFormat="1" applyFont="1" applyFill="1" applyBorder="1" applyAlignment="1" applyProtection="1">
      <alignment vertical="center"/>
      <protection/>
    </xf>
    <xf numFmtId="183" fontId="11" fillId="0" borderId="0" xfId="0" applyNumberFormat="1" applyFont="1" applyFill="1" applyBorder="1" applyAlignment="1" applyProtection="1">
      <alignment vertical="center"/>
      <protection/>
    </xf>
    <xf numFmtId="6" fontId="11" fillId="0" borderId="0" xfId="58" applyFont="1" applyFill="1" applyBorder="1" applyAlignment="1" quotePrefix="1">
      <alignment horizontal="center" vertical="center"/>
    </xf>
    <xf numFmtId="37" fontId="17" fillId="0" borderId="11" xfId="0" applyNumberFormat="1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vertical="center" wrapText="1"/>
    </xf>
    <xf numFmtId="187" fontId="0" fillId="0" borderId="15" xfId="0" applyNumberFormat="1" applyFont="1" applyFill="1" applyBorder="1" applyAlignment="1">
      <alignment/>
    </xf>
    <xf numFmtId="187" fontId="0" fillId="0" borderId="0" xfId="0" applyNumberFormat="1" applyFont="1" applyFill="1" applyBorder="1" applyAlignment="1">
      <alignment/>
    </xf>
    <xf numFmtId="187" fontId="0" fillId="0" borderId="15" xfId="0" applyNumberFormat="1" applyFont="1" applyFill="1" applyBorder="1" applyAlignment="1">
      <alignment horizontal="right"/>
    </xf>
    <xf numFmtId="187" fontId="11" fillId="0" borderId="0" xfId="0" applyNumberFormat="1" applyFont="1" applyFill="1" applyBorder="1" applyAlignment="1">
      <alignment horizontal="right"/>
    </xf>
    <xf numFmtId="187" fontId="11" fillId="0" borderId="15" xfId="0" applyNumberFormat="1" applyFont="1" applyFill="1" applyBorder="1" applyAlignment="1">
      <alignment horizontal="right"/>
    </xf>
    <xf numFmtId="187" fontId="11" fillId="0" borderId="0" xfId="0" applyNumberFormat="1" applyFont="1" applyFill="1" applyBorder="1" applyAlignment="1">
      <alignment/>
    </xf>
    <xf numFmtId="6" fontId="0" fillId="0" borderId="0" xfId="58" applyFont="1" applyFill="1" applyBorder="1" applyAlignment="1" quotePrefix="1">
      <alignment horizontal="center" vertical="center"/>
    </xf>
    <xf numFmtId="6" fontId="0" fillId="0" borderId="16" xfId="58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6" fontId="0" fillId="0" borderId="0" xfId="58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6" fontId="0" fillId="0" borderId="22" xfId="58" applyFont="1" applyFill="1" applyBorder="1" applyAlignment="1">
      <alignment horizontal="center" vertical="center"/>
    </xf>
    <xf numFmtId="6" fontId="0" fillId="0" borderId="20" xfId="58" applyFont="1" applyFill="1" applyBorder="1" applyAlignment="1">
      <alignment horizontal="center" vertical="center"/>
    </xf>
    <xf numFmtId="6" fontId="12" fillId="0" borderId="32" xfId="58" applyFont="1" applyFill="1" applyBorder="1" applyAlignment="1">
      <alignment horizontal="distributed" vertical="center"/>
    </xf>
    <xf numFmtId="6" fontId="0" fillId="0" borderId="0" xfId="58" applyFont="1" applyFill="1" applyBorder="1" applyAlignment="1">
      <alignment horizontal="center" vertical="center"/>
    </xf>
    <xf numFmtId="6" fontId="0" fillId="0" borderId="16" xfId="58" applyFont="1" applyFill="1" applyBorder="1" applyAlignment="1">
      <alignment horizontal="center" vertical="center"/>
    </xf>
    <xf numFmtId="6" fontId="0" fillId="0" borderId="14" xfId="58" applyFont="1" applyFill="1" applyBorder="1" applyAlignment="1" quotePrefix="1">
      <alignment horizontal="center" vertical="center"/>
    </xf>
    <xf numFmtId="6" fontId="0" fillId="0" borderId="33" xfId="58" applyFont="1" applyFill="1" applyBorder="1" applyAlignment="1" quotePrefix="1">
      <alignment horizontal="center" vertical="center"/>
    </xf>
    <xf numFmtId="6" fontId="0" fillId="0" borderId="0" xfId="58" applyFont="1" applyFill="1" applyBorder="1" applyAlignment="1" quotePrefix="1">
      <alignment horizontal="center" vertical="center"/>
    </xf>
    <xf numFmtId="6" fontId="0" fillId="0" borderId="17" xfId="58" applyFont="1" applyFill="1" applyBorder="1" applyAlignment="1" quotePrefix="1">
      <alignment horizontal="center" vertical="center"/>
    </xf>
    <xf numFmtId="6" fontId="1" fillId="0" borderId="0" xfId="58" applyFont="1" applyFill="1" applyBorder="1" applyAlignment="1" quotePrefix="1">
      <alignment horizontal="center" vertical="center"/>
    </xf>
    <xf numFmtId="6" fontId="1" fillId="0" borderId="16" xfId="58" applyFont="1" applyFill="1" applyBorder="1" applyAlignment="1" quotePrefix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6" fontId="0" fillId="0" borderId="41" xfId="58" applyFont="1" applyFill="1" applyBorder="1" applyAlignment="1">
      <alignment horizontal="center" vertical="center" wrapText="1"/>
    </xf>
    <xf numFmtId="6" fontId="0" fillId="0" borderId="42" xfId="58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6" fontId="0" fillId="0" borderId="0" xfId="58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6" fontId="0" fillId="0" borderId="13" xfId="58" applyFont="1" applyFill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12" fillId="0" borderId="1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6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6" fontId="11" fillId="0" borderId="0" xfId="58" applyFont="1" applyFill="1" applyBorder="1" applyAlignment="1" quotePrefix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2.59765625" style="100" customWidth="1"/>
    <col min="2" max="2" width="13" style="100" customWidth="1"/>
    <col min="3" max="4" width="14.8984375" style="100" customWidth="1"/>
    <col min="5" max="5" width="13.59765625" style="100" customWidth="1"/>
    <col min="6" max="6" width="15.59765625" style="100" customWidth="1"/>
    <col min="7" max="7" width="14.09765625" style="100" customWidth="1"/>
    <col min="8" max="8" width="3.59765625" style="100" customWidth="1"/>
    <col min="9" max="9" width="11.19921875" style="46" customWidth="1"/>
    <col min="10" max="10" width="15.69921875" style="100" customWidth="1"/>
    <col min="11" max="11" width="13.59765625" style="100" customWidth="1"/>
    <col min="12" max="12" width="13.5" style="100" customWidth="1"/>
    <col min="13" max="13" width="17.09765625" style="100" customWidth="1"/>
    <col min="14" max="15" width="13.69921875" style="100" customWidth="1"/>
    <col min="16" max="16" width="13.3984375" style="100" customWidth="1"/>
    <col min="17" max="17" width="11.59765625" style="100" customWidth="1"/>
    <col min="18" max="18" width="11.5" style="100" customWidth="1"/>
    <col min="19" max="19" width="16.69921875" style="100" customWidth="1"/>
    <col min="20" max="25" width="13.8984375" style="100" customWidth="1"/>
    <col min="26" max="16384" width="10.59765625" style="100" customWidth="1"/>
  </cols>
  <sheetData>
    <row r="1" spans="1:25" s="97" customFormat="1" ht="19.5" customHeight="1">
      <c r="A1" s="1" t="s">
        <v>205</v>
      </c>
      <c r="C1" s="131"/>
      <c r="D1" s="131"/>
      <c r="E1" s="132"/>
      <c r="F1" s="131"/>
      <c r="G1" s="131"/>
      <c r="H1" s="131"/>
      <c r="I1" s="133"/>
      <c r="J1" s="131" t="s">
        <v>0</v>
      </c>
      <c r="K1" s="131"/>
      <c r="L1" s="131"/>
      <c r="M1" s="131"/>
      <c r="Y1" s="2" t="s">
        <v>206</v>
      </c>
    </row>
    <row r="2" spans="1:25" s="134" customFormat="1" ht="24.75" customHeight="1">
      <c r="A2" s="275" t="s">
        <v>207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</row>
    <row r="3" spans="2:25" s="134" customFormat="1" ht="19.5" customHeight="1">
      <c r="B3" s="4"/>
      <c r="C3" s="4"/>
      <c r="D3" s="4"/>
      <c r="E3" s="57" t="s">
        <v>208</v>
      </c>
      <c r="F3" s="57"/>
      <c r="G3" s="57"/>
      <c r="H3" s="57"/>
      <c r="I3" s="58"/>
      <c r="J3" s="57"/>
      <c r="K3" s="4"/>
      <c r="L3" s="4"/>
      <c r="M3" s="135"/>
      <c r="N3" s="135"/>
      <c r="O3" s="100"/>
      <c r="P3" s="100"/>
      <c r="Q3" s="100"/>
      <c r="R3" s="100"/>
      <c r="S3" s="276" t="s">
        <v>209</v>
      </c>
      <c r="T3" s="276"/>
      <c r="U3" s="276"/>
      <c r="V3" s="276"/>
      <c r="W3" s="276"/>
      <c r="X3" s="276"/>
      <c r="Y3" s="276"/>
    </row>
    <row r="4" spans="1:25" s="134" customFormat="1" ht="18" customHeight="1" thickBot="1">
      <c r="A4" s="136"/>
      <c r="B4" s="137"/>
      <c r="C4" s="138"/>
      <c r="D4" s="138"/>
      <c r="E4" s="138"/>
      <c r="F4" s="138"/>
      <c r="G4" s="138"/>
      <c r="H4" s="138"/>
      <c r="I4" s="139"/>
      <c r="J4" s="138"/>
      <c r="K4" s="138"/>
      <c r="L4" s="136"/>
      <c r="M4" s="136"/>
      <c r="N4" s="140" t="s">
        <v>210</v>
      </c>
      <c r="T4" s="138"/>
      <c r="U4" s="138"/>
      <c r="V4" s="138"/>
      <c r="W4" s="138"/>
      <c r="X4" s="138"/>
      <c r="Y4" s="140" t="s">
        <v>211</v>
      </c>
    </row>
    <row r="5" spans="1:25" s="134" customFormat="1" ht="19.5" customHeight="1">
      <c r="A5" s="277" t="s">
        <v>212</v>
      </c>
      <c r="B5" s="277"/>
      <c r="C5" s="278"/>
      <c r="D5" s="281" t="s">
        <v>1</v>
      </c>
      <c r="E5" s="281" t="s">
        <v>2</v>
      </c>
      <c r="F5" s="283" t="s">
        <v>3</v>
      </c>
      <c r="G5" s="273" t="s">
        <v>4</v>
      </c>
      <c r="H5" s="283" t="s">
        <v>213</v>
      </c>
      <c r="I5" s="277"/>
      <c r="J5" s="278"/>
      <c r="K5" s="281" t="s">
        <v>1</v>
      </c>
      <c r="L5" s="281" t="s">
        <v>2</v>
      </c>
      <c r="M5" s="273" t="s">
        <v>3</v>
      </c>
      <c r="N5" s="283" t="s">
        <v>4</v>
      </c>
      <c r="S5" s="287" t="s">
        <v>5</v>
      </c>
      <c r="T5" s="273" t="s">
        <v>214</v>
      </c>
      <c r="U5" s="268" t="s">
        <v>6</v>
      </c>
      <c r="V5" s="269"/>
      <c r="W5" s="269"/>
      <c r="X5" s="269"/>
      <c r="Y5" s="269"/>
    </row>
    <row r="6" spans="1:25" s="134" customFormat="1" ht="19.5" customHeight="1">
      <c r="A6" s="279"/>
      <c r="B6" s="279"/>
      <c r="C6" s="280"/>
      <c r="D6" s="282"/>
      <c r="E6" s="282"/>
      <c r="F6" s="284"/>
      <c r="G6" s="285"/>
      <c r="H6" s="284"/>
      <c r="I6" s="279"/>
      <c r="J6" s="280"/>
      <c r="K6" s="282"/>
      <c r="L6" s="282"/>
      <c r="M6" s="285"/>
      <c r="N6" s="284"/>
      <c r="S6" s="288"/>
      <c r="T6" s="274"/>
      <c r="U6" s="270" t="s">
        <v>7</v>
      </c>
      <c r="V6" s="270" t="s">
        <v>215</v>
      </c>
      <c r="W6" s="270" t="s">
        <v>216</v>
      </c>
      <c r="X6" s="270" t="s">
        <v>217</v>
      </c>
      <c r="Y6" s="271" t="s">
        <v>8</v>
      </c>
    </row>
    <row r="7" spans="1:25" ht="21.75" customHeight="1">
      <c r="A7" s="266" t="s">
        <v>9</v>
      </c>
      <c r="B7" s="266"/>
      <c r="C7" s="286"/>
      <c r="D7" s="6"/>
      <c r="E7" s="39">
        <f>SUM(E9,L11,L21,L23)</f>
        <v>3774196</v>
      </c>
      <c r="F7" s="7"/>
      <c r="G7" s="141"/>
      <c r="H7" s="40"/>
      <c r="I7" s="218" t="s">
        <v>10</v>
      </c>
      <c r="J7" s="219"/>
      <c r="K7" s="41" t="s">
        <v>11</v>
      </c>
      <c r="L7" s="42">
        <v>3100</v>
      </c>
      <c r="M7" s="11" t="s">
        <v>218</v>
      </c>
      <c r="N7" s="112"/>
      <c r="S7" s="245"/>
      <c r="T7" s="242"/>
      <c r="U7" s="242"/>
      <c r="V7" s="242"/>
      <c r="W7" s="242"/>
      <c r="X7" s="272"/>
      <c r="Y7" s="257"/>
    </row>
    <row r="8" spans="1:25" ht="21.75" customHeight="1">
      <c r="A8" s="13"/>
      <c r="B8" s="14"/>
      <c r="C8" s="141"/>
      <c r="D8" s="15"/>
      <c r="E8" s="186"/>
      <c r="F8" s="7"/>
      <c r="G8" s="141"/>
      <c r="H8" s="40"/>
      <c r="I8" s="218" t="s">
        <v>12</v>
      </c>
      <c r="J8" s="219"/>
      <c r="K8" s="41" t="s">
        <v>13</v>
      </c>
      <c r="L8" s="42">
        <v>3000</v>
      </c>
      <c r="M8" s="11" t="s">
        <v>14</v>
      </c>
      <c r="N8" s="112"/>
      <c r="S8" s="110" t="s">
        <v>219</v>
      </c>
      <c r="T8" s="42">
        <v>1828024</v>
      </c>
      <c r="U8" s="50">
        <v>1619302</v>
      </c>
      <c r="V8" s="50">
        <v>84685</v>
      </c>
      <c r="W8" s="50">
        <v>349172</v>
      </c>
      <c r="X8" s="50">
        <v>36539</v>
      </c>
      <c r="Y8" s="50">
        <v>120224</v>
      </c>
    </row>
    <row r="9" spans="1:25" ht="21.75" customHeight="1">
      <c r="A9" s="266" t="s">
        <v>15</v>
      </c>
      <c r="B9" s="266"/>
      <c r="C9" s="286"/>
      <c r="D9" s="16"/>
      <c r="E9" s="39">
        <f>SUM(E10:E29,L7:L10)</f>
        <v>564580</v>
      </c>
      <c r="F9" s="7"/>
      <c r="G9" s="141"/>
      <c r="H9" s="40"/>
      <c r="I9" s="218" t="s">
        <v>16</v>
      </c>
      <c r="J9" s="219"/>
      <c r="K9" s="41" t="s">
        <v>17</v>
      </c>
      <c r="L9" s="42">
        <v>3000</v>
      </c>
      <c r="M9" s="11" t="s">
        <v>18</v>
      </c>
      <c r="N9" s="112"/>
      <c r="S9" s="113" t="s">
        <v>220</v>
      </c>
      <c r="T9" s="42">
        <v>1820491</v>
      </c>
      <c r="U9" s="50">
        <v>1616729</v>
      </c>
      <c r="V9" s="50">
        <v>84944</v>
      </c>
      <c r="W9" s="50">
        <v>337945</v>
      </c>
      <c r="X9" s="50">
        <v>36188</v>
      </c>
      <c r="Y9" s="50">
        <v>120016</v>
      </c>
    </row>
    <row r="10" spans="1:25" ht="21.75" customHeight="1">
      <c r="A10" s="112"/>
      <c r="B10" s="222" t="s">
        <v>19</v>
      </c>
      <c r="C10" s="219"/>
      <c r="D10" s="41" t="s">
        <v>20</v>
      </c>
      <c r="E10" s="42">
        <v>250000</v>
      </c>
      <c r="F10" s="11" t="s">
        <v>21</v>
      </c>
      <c r="G10" s="141"/>
      <c r="H10" s="40"/>
      <c r="I10" s="218" t="s">
        <v>22</v>
      </c>
      <c r="J10" s="219"/>
      <c r="K10" s="143"/>
      <c r="L10" s="42">
        <v>9580</v>
      </c>
      <c r="M10" s="7"/>
      <c r="N10" s="112"/>
      <c r="S10" s="113" t="s">
        <v>221</v>
      </c>
      <c r="T10" s="42">
        <v>1905373</v>
      </c>
      <c r="U10" s="50">
        <v>1703922</v>
      </c>
      <c r="V10" s="50">
        <v>90947</v>
      </c>
      <c r="W10" s="50">
        <v>349909</v>
      </c>
      <c r="X10" s="50">
        <v>40029</v>
      </c>
      <c r="Y10" s="50">
        <v>119884</v>
      </c>
    </row>
    <row r="11" spans="1:25" ht="21.75" customHeight="1">
      <c r="A11" s="112"/>
      <c r="B11" s="222" t="s">
        <v>23</v>
      </c>
      <c r="C11" s="219"/>
      <c r="D11" s="144" t="s">
        <v>222</v>
      </c>
      <c r="E11" s="42">
        <v>87000</v>
      </c>
      <c r="F11" s="11" t="s">
        <v>14</v>
      </c>
      <c r="G11" s="141"/>
      <c r="H11" s="265" t="s">
        <v>24</v>
      </c>
      <c r="I11" s="291"/>
      <c r="J11" s="286"/>
      <c r="K11" s="19"/>
      <c r="L11" s="39">
        <f>SUM(L12:L20)</f>
        <v>1290316</v>
      </c>
      <c r="M11" s="7"/>
      <c r="N11" s="112"/>
      <c r="S11" s="113" t="s">
        <v>223</v>
      </c>
      <c r="T11" s="42">
        <v>1999820</v>
      </c>
      <c r="U11" s="50">
        <v>1788202</v>
      </c>
      <c r="V11" s="50">
        <v>86926</v>
      </c>
      <c r="W11" s="50">
        <v>351300</v>
      </c>
      <c r="X11" s="50">
        <v>43299</v>
      </c>
      <c r="Y11" s="50">
        <v>116083</v>
      </c>
    </row>
    <row r="12" spans="1:25" s="3" customFormat="1" ht="21.75" customHeight="1">
      <c r="A12" s="112"/>
      <c r="B12" s="222" t="s">
        <v>25</v>
      </c>
      <c r="C12" s="219"/>
      <c r="D12" s="41" t="s">
        <v>26</v>
      </c>
      <c r="E12" s="42">
        <v>30000</v>
      </c>
      <c r="F12" s="11" t="s">
        <v>224</v>
      </c>
      <c r="G12" s="141"/>
      <c r="H12" s="40"/>
      <c r="I12" s="218" t="s">
        <v>27</v>
      </c>
      <c r="J12" s="219"/>
      <c r="K12" s="41" t="s">
        <v>28</v>
      </c>
      <c r="L12" s="42">
        <v>1200000</v>
      </c>
      <c r="M12" s="11" t="s">
        <v>14</v>
      </c>
      <c r="N12" s="112"/>
      <c r="O12" s="100"/>
      <c r="P12" s="100"/>
      <c r="Q12" s="100"/>
      <c r="R12" s="46"/>
      <c r="S12" s="20" t="s">
        <v>225</v>
      </c>
      <c r="T12" s="39">
        <f>SUM(T14:T27)</f>
        <v>2197589</v>
      </c>
      <c r="U12" s="70">
        <v>1980140</v>
      </c>
      <c r="V12" s="70">
        <v>89175</v>
      </c>
      <c r="W12" s="70">
        <f>SUM(W14:W27)</f>
        <v>373438</v>
      </c>
      <c r="X12" s="70">
        <f>SUM(X14:X27)</f>
        <v>42753</v>
      </c>
      <c r="Y12" s="70">
        <f>SUM(Y14:Y27)</f>
        <v>119269</v>
      </c>
    </row>
    <row r="13" spans="1:25" ht="21.75" customHeight="1">
      <c r="A13" s="12"/>
      <c r="B13" s="289" t="s">
        <v>29</v>
      </c>
      <c r="C13" s="290"/>
      <c r="D13" s="9" t="s">
        <v>30</v>
      </c>
      <c r="E13" s="10">
        <v>30400</v>
      </c>
      <c r="F13" s="11" t="s">
        <v>226</v>
      </c>
      <c r="G13" s="141"/>
      <c r="H13" s="40"/>
      <c r="I13" s="218" t="s">
        <v>227</v>
      </c>
      <c r="J13" s="219"/>
      <c r="K13" s="41" t="s">
        <v>101</v>
      </c>
      <c r="L13" s="42">
        <v>10000</v>
      </c>
      <c r="M13" s="11" t="s">
        <v>33</v>
      </c>
      <c r="N13" s="11" t="s">
        <v>228</v>
      </c>
      <c r="R13" s="46"/>
      <c r="S13" s="145"/>
      <c r="T13" s="146"/>
      <c r="U13" s="147"/>
      <c r="V13" s="147"/>
      <c r="W13" s="147"/>
      <c r="X13" s="147"/>
      <c r="Y13" s="147"/>
    </row>
    <row r="14" spans="1:25" ht="21.75" customHeight="1">
      <c r="A14" s="112"/>
      <c r="B14" s="222" t="s">
        <v>31</v>
      </c>
      <c r="C14" s="219"/>
      <c r="D14" s="41" t="s">
        <v>32</v>
      </c>
      <c r="E14" s="42">
        <v>17600</v>
      </c>
      <c r="F14" s="11" t="s">
        <v>229</v>
      </c>
      <c r="G14" s="141"/>
      <c r="H14" s="40"/>
      <c r="I14" s="218" t="s">
        <v>48</v>
      </c>
      <c r="J14" s="219"/>
      <c r="K14" s="41" t="s">
        <v>49</v>
      </c>
      <c r="L14" s="43">
        <v>7000</v>
      </c>
      <c r="M14" s="37" t="s">
        <v>50</v>
      </c>
      <c r="N14" s="148" t="s">
        <v>37</v>
      </c>
      <c r="R14" s="46"/>
      <c r="S14" s="114" t="s">
        <v>230</v>
      </c>
      <c r="T14" s="42">
        <v>169340</v>
      </c>
      <c r="U14" s="50">
        <v>152878</v>
      </c>
      <c r="V14" s="50">
        <v>6858</v>
      </c>
      <c r="W14" s="50">
        <v>30376</v>
      </c>
      <c r="X14" s="50">
        <v>3597</v>
      </c>
      <c r="Y14" s="50">
        <v>10071</v>
      </c>
    </row>
    <row r="15" spans="1:25" ht="21.75" customHeight="1">
      <c r="A15" s="112"/>
      <c r="B15" s="222" t="s">
        <v>34</v>
      </c>
      <c r="C15" s="219"/>
      <c r="D15" s="41" t="s">
        <v>35</v>
      </c>
      <c r="E15" s="42">
        <v>16200</v>
      </c>
      <c r="F15" s="11" t="s">
        <v>18</v>
      </c>
      <c r="G15" s="141"/>
      <c r="H15" s="40"/>
      <c r="I15" s="218" t="s">
        <v>113</v>
      </c>
      <c r="J15" s="219"/>
      <c r="K15" s="41" t="s">
        <v>101</v>
      </c>
      <c r="L15" s="42">
        <v>6500</v>
      </c>
      <c r="M15" s="11" t="s">
        <v>36</v>
      </c>
      <c r="N15" s="148" t="s">
        <v>231</v>
      </c>
      <c r="R15" s="46"/>
      <c r="S15" s="113" t="s">
        <v>232</v>
      </c>
      <c r="T15" s="42">
        <v>169410</v>
      </c>
      <c r="U15" s="50">
        <v>152518</v>
      </c>
      <c r="V15" s="50">
        <v>7330</v>
      </c>
      <c r="W15" s="50">
        <v>29601</v>
      </c>
      <c r="X15" s="50">
        <v>3562</v>
      </c>
      <c r="Y15" s="50">
        <v>11028</v>
      </c>
    </row>
    <row r="16" spans="1:25" ht="27.75" customHeight="1">
      <c r="A16" s="112"/>
      <c r="B16" s="222" t="s">
        <v>38</v>
      </c>
      <c r="C16" s="219"/>
      <c r="D16" s="41" t="s">
        <v>39</v>
      </c>
      <c r="E16" s="42">
        <v>14800</v>
      </c>
      <c r="F16" s="11" t="s">
        <v>233</v>
      </c>
      <c r="G16" s="141"/>
      <c r="H16" s="40"/>
      <c r="I16" s="218" t="s">
        <v>40</v>
      </c>
      <c r="J16" s="219"/>
      <c r="K16" s="41" t="s">
        <v>41</v>
      </c>
      <c r="L16" s="44">
        <v>6000</v>
      </c>
      <c r="M16" s="37" t="s">
        <v>42</v>
      </c>
      <c r="N16" s="148" t="s">
        <v>234</v>
      </c>
      <c r="R16" s="46"/>
      <c r="S16" s="113" t="s">
        <v>235</v>
      </c>
      <c r="T16" s="42">
        <v>185211</v>
      </c>
      <c r="U16" s="50">
        <v>167736</v>
      </c>
      <c r="V16" s="50">
        <v>8357</v>
      </c>
      <c r="W16" s="50">
        <v>32281</v>
      </c>
      <c r="X16" s="50">
        <v>3742</v>
      </c>
      <c r="Y16" s="50">
        <v>10104</v>
      </c>
    </row>
    <row r="17" spans="1:25" ht="21.75" customHeight="1">
      <c r="A17" s="112"/>
      <c r="B17" s="222" t="s">
        <v>43</v>
      </c>
      <c r="C17" s="219"/>
      <c r="D17" s="41" t="s">
        <v>44</v>
      </c>
      <c r="E17" s="42">
        <v>14200</v>
      </c>
      <c r="F17" s="11" t="s">
        <v>14</v>
      </c>
      <c r="G17" s="141"/>
      <c r="H17" s="40"/>
      <c r="I17" s="46" t="s">
        <v>102</v>
      </c>
      <c r="J17" s="47"/>
      <c r="K17" s="41" t="s">
        <v>103</v>
      </c>
      <c r="L17" s="48">
        <v>5583</v>
      </c>
      <c r="M17" s="49" t="s">
        <v>104</v>
      </c>
      <c r="N17" s="148" t="s">
        <v>234</v>
      </c>
      <c r="R17" s="46"/>
      <c r="S17" s="113" t="s">
        <v>236</v>
      </c>
      <c r="T17" s="42">
        <v>194314</v>
      </c>
      <c r="U17" s="50">
        <v>175397</v>
      </c>
      <c r="V17" s="50">
        <v>8567</v>
      </c>
      <c r="W17" s="50">
        <v>33569</v>
      </c>
      <c r="X17" s="50">
        <v>3599</v>
      </c>
      <c r="Y17" s="50">
        <v>10063</v>
      </c>
    </row>
    <row r="18" spans="1:20" ht="21.75" customHeight="1">
      <c r="A18" s="112"/>
      <c r="B18" s="222" t="s">
        <v>46</v>
      </c>
      <c r="C18" s="219"/>
      <c r="D18" s="41" t="s">
        <v>32</v>
      </c>
      <c r="E18" s="42">
        <v>13300</v>
      </c>
      <c r="F18" s="11" t="s">
        <v>229</v>
      </c>
      <c r="G18" s="141"/>
      <c r="H18" s="45"/>
      <c r="I18" s="218" t="s">
        <v>45</v>
      </c>
      <c r="J18" s="219"/>
      <c r="K18" s="41" t="s">
        <v>105</v>
      </c>
      <c r="L18" s="42">
        <v>5000</v>
      </c>
      <c r="M18" s="11" t="s">
        <v>114</v>
      </c>
      <c r="N18" s="148" t="s">
        <v>237</v>
      </c>
      <c r="R18" s="46"/>
      <c r="S18" s="145"/>
      <c r="T18" s="42"/>
    </row>
    <row r="19" spans="1:25" ht="26.25" customHeight="1">
      <c r="A19" s="112"/>
      <c r="B19" s="222" t="s">
        <v>47</v>
      </c>
      <c r="C19" s="219"/>
      <c r="D19" s="144" t="s">
        <v>238</v>
      </c>
      <c r="E19" s="42">
        <v>13000</v>
      </c>
      <c r="F19" s="11" t="s">
        <v>237</v>
      </c>
      <c r="G19" s="141"/>
      <c r="H19" s="45"/>
      <c r="I19" s="218" t="s">
        <v>52</v>
      </c>
      <c r="J19" s="219"/>
      <c r="K19" s="41" t="s">
        <v>53</v>
      </c>
      <c r="L19" s="43">
        <v>3600</v>
      </c>
      <c r="M19" s="11" t="s">
        <v>52</v>
      </c>
      <c r="N19" s="148" t="s">
        <v>234</v>
      </c>
      <c r="R19" s="46"/>
      <c r="S19" s="113" t="s">
        <v>239</v>
      </c>
      <c r="T19" s="42">
        <v>195958</v>
      </c>
      <c r="U19" s="50">
        <v>175316</v>
      </c>
      <c r="V19" s="50">
        <v>9191</v>
      </c>
      <c r="W19" s="50">
        <v>30742</v>
      </c>
      <c r="X19" s="50">
        <v>3385</v>
      </c>
      <c r="Y19" s="50">
        <v>10165</v>
      </c>
    </row>
    <row r="20" spans="1:25" ht="21.75" customHeight="1">
      <c r="A20" s="112"/>
      <c r="B20" s="222" t="s">
        <v>51</v>
      </c>
      <c r="C20" s="219"/>
      <c r="D20" s="41" t="s">
        <v>39</v>
      </c>
      <c r="E20" s="42">
        <v>9000</v>
      </c>
      <c r="F20" s="11" t="s">
        <v>240</v>
      </c>
      <c r="G20" s="149"/>
      <c r="H20" s="45"/>
      <c r="I20" s="218" t="s">
        <v>55</v>
      </c>
      <c r="J20" s="219"/>
      <c r="K20" s="41"/>
      <c r="L20" s="44">
        <v>46633</v>
      </c>
      <c r="M20" s="7"/>
      <c r="N20" s="148"/>
      <c r="R20" s="46"/>
      <c r="S20" s="113" t="s">
        <v>241</v>
      </c>
      <c r="T20" s="42">
        <v>189945</v>
      </c>
      <c r="U20" s="50">
        <v>171658</v>
      </c>
      <c r="V20" s="50">
        <v>8113</v>
      </c>
      <c r="W20" s="50">
        <v>32131</v>
      </c>
      <c r="X20" s="50">
        <v>3438</v>
      </c>
      <c r="Y20" s="50">
        <v>9859</v>
      </c>
    </row>
    <row r="21" spans="1:25" ht="21.75" customHeight="1">
      <c r="A21" s="112"/>
      <c r="B21" s="222" t="s">
        <v>54</v>
      </c>
      <c r="C21" s="219"/>
      <c r="D21" s="41" t="s">
        <v>44</v>
      </c>
      <c r="E21" s="42">
        <v>7500</v>
      </c>
      <c r="F21" s="11" t="s">
        <v>14</v>
      </c>
      <c r="G21" s="141"/>
      <c r="H21" s="265" t="s">
        <v>58</v>
      </c>
      <c r="I21" s="266"/>
      <c r="J21" s="267"/>
      <c r="K21" s="41"/>
      <c r="L21" s="39">
        <v>1898000</v>
      </c>
      <c r="M21" s="7"/>
      <c r="N21" s="112"/>
      <c r="O21" s="150"/>
      <c r="P21" s="150"/>
      <c r="Q21" s="150"/>
      <c r="R21" s="46"/>
      <c r="S21" s="113" t="s">
        <v>242</v>
      </c>
      <c r="T21" s="42">
        <v>186705</v>
      </c>
      <c r="U21" s="50">
        <v>169084</v>
      </c>
      <c r="V21" s="50">
        <v>7721</v>
      </c>
      <c r="W21" s="50">
        <v>32201</v>
      </c>
      <c r="X21" s="50">
        <v>3779</v>
      </c>
      <c r="Y21" s="50">
        <v>9605</v>
      </c>
    </row>
    <row r="22" spans="1:25" ht="21.75" customHeight="1">
      <c r="A22" s="112"/>
      <c r="B22" s="218" t="s">
        <v>56</v>
      </c>
      <c r="C22" s="219"/>
      <c r="D22" s="41" t="s">
        <v>57</v>
      </c>
      <c r="E22" s="42">
        <v>7400</v>
      </c>
      <c r="F22" s="11" t="s">
        <v>18</v>
      </c>
      <c r="G22" s="149"/>
      <c r="H22" s="40"/>
      <c r="I22" s="218" t="s">
        <v>60</v>
      </c>
      <c r="J22" s="219"/>
      <c r="K22" s="41" t="s">
        <v>61</v>
      </c>
      <c r="L22" s="50">
        <v>1898000</v>
      </c>
      <c r="M22" s="11" t="s">
        <v>14</v>
      </c>
      <c r="N22" s="112"/>
      <c r="R22" s="46"/>
      <c r="S22" s="113" t="s">
        <v>243</v>
      </c>
      <c r="T22" s="42">
        <v>182381</v>
      </c>
      <c r="U22" s="50">
        <v>164668</v>
      </c>
      <c r="V22" s="50">
        <v>7201</v>
      </c>
      <c r="W22" s="50">
        <v>31574</v>
      </c>
      <c r="X22" s="50">
        <v>3568</v>
      </c>
      <c r="Y22" s="50">
        <v>10272</v>
      </c>
    </row>
    <row r="23" spans="1:25" ht="21.75" customHeight="1">
      <c r="A23" s="112"/>
      <c r="B23" s="218" t="s">
        <v>59</v>
      </c>
      <c r="C23" s="219"/>
      <c r="D23" s="41" t="s">
        <v>44</v>
      </c>
      <c r="E23" s="42">
        <v>6200</v>
      </c>
      <c r="F23" s="11" t="s">
        <v>14</v>
      </c>
      <c r="G23" s="149"/>
      <c r="H23" s="265" t="s">
        <v>64</v>
      </c>
      <c r="I23" s="266"/>
      <c r="J23" s="267"/>
      <c r="K23" s="41"/>
      <c r="L23" s="187">
        <f>SUM(L24:L28)</f>
        <v>21300</v>
      </c>
      <c r="M23" s="7"/>
      <c r="N23" s="112"/>
      <c r="O23" s="112"/>
      <c r="P23" s="112"/>
      <c r="Q23" s="112"/>
      <c r="R23" s="46"/>
      <c r="S23" s="114"/>
      <c r="T23" s="42"/>
      <c r="U23" s="50"/>
      <c r="V23" s="50"/>
      <c r="W23" s="50"/>
      <c r="X23" s="50"/>
      <c r="Y23" s="50"/>
    </row>
    <row r="24" spans="1:25" ht="21.75" customHeight="1">
      <c r="A24" s="112"/>
      <c r="B24" s="218" t="s">
        <v>62</v>
      </c>
      <c r="C24" s="219"/>
      <c r="D24" s="41" t="s">
        <v>63</v>
      </c>
      <c r="E24" s="42">
        <v>6000</v>
      </c>
      <c r="F24" s="11" t="s">
        <v>18</v>
      </c>
      <c r="G24" s="141"/>
      <c r="H24" s="112"/>
      <c r="I24" s="218" t="s">
        <v>106</v>
      </c>
      <c r="J24" s="225"/>
      <c r="K24" s="151" t="s">
        <v>107</v>
      </c>
      <c r="L24" s="152">
        <v>15000</v>
      </c>
      <c r="M24" s="11" t="s">
        <v>108</v>
      </c>
      <c r="N24" s="11" t="s">
        <v>244</v>
      </c>
      <c r="O24" s="112"/>
      <c r="P24" s="112"/>
      <c r="Q24" s="112"/>
      <c r="R24" s="46"/>
      <c r="S24" s="113" t="s">
        <v>190</v>
      </c>
      <c r="T24" s="42">
        <v>183128</v>
      </c>
      <c r="U24" s="50">
        <v>164492</v>
      </c>
      <c r="V24" s="50">
        <v>6947</v>
      </c>
      <c r="W24" s="50">
        <v>31585</v>
      </c>
      <c r="X24" s="50">
        <v>3363</v>
      </c>
      <c r="Y24" s="50">
        <v>9477</v>
      </c>
    </row>
    <row r="25" spans="1:25" ht="21.75" customHeight="1">
      <c r="A25" s="112"/>
      <c r="B25" s="222" t="s">
        <v>65</v>
      </c>
      <c r="C25" s="219"/>
      <c r="D25" s="41" t="s">
        <v>44</v>
      </c>
      <c r="E25" s="42">
        <v>5700</v>
      </c>
      <c r="F25" s="11" t="s">
        <v>14</v>
      </c>
      <c r="G25" s="141"/>
      <c r="H25" s="40"/>
      <c r="I25" s="218" t="s">
        <v>75</v>
      </c>
      <c r="J25" s="225"/>
      <c r="K25" s="153" t="s">
        <v>76</v>
      </c>
      <c r="L25" s="152">
        <v>3000</v>
      </c>
      <c r="M25" s="11" t="s">
        <v>71</v>
      </c>
      <c r="N25" s="148" t="s">
        <v>245</v>
      </c>
      <c r="R25" s="46"/>
      <c r="S25" s="114" t="s">
        <v>246</v>
      </c>
      <c r="T25" s="42">
        <v>176147</v>
      </c>
      <c r="U25" s="50">
        <v>157297</v>
      </c>
      <c r="V25" s="50">
        <v>6038</v>
      </c>
      <c r="W25" s="50">
        <v>28525</v>
      </c>
      <c r="X25" s="50">
        <v>3170</v>
      </c>
      <c r="Y25" s="50">
        <v>9594</v>
      </c>
    </row>
    <row r="26" spans="1:25" ht="21.75" customHeight="1">
      <c r="A26" s="112"/>
      <c r="B26" s="222" t="s">
        <v>69</v>
      </c>
      <c r="C26" s="219"/>
      <c r="D26" s="41" t="s">
        <v>70</v>
      </c>
      <c r="E26" s="42">
        <v>5600</v>
      </c>
      <c r="F26" s="11" t="s">
        <v>71</v>
      </c>
      <c r="G26" s="141"/>
      <c r="H26" s="154"/>
      <c r="I26" s="218" t="s">
        <v>78</v>
      </c>
      <c r="J26" s="225"/>
      <c r="K26" s="153" t="s">
        <v>79</v>
      </c>
      <c r="L26" s="152">
        <v>1500</v>
      </c>
      <c r="M26" s="11" t="s">
        <v>80</v>
      </c>
      <c r="N26" s="148" t="s">
        <v>110</v>
      </c>
      <c r="R26" s="46"/>
      <c r="S26" s="113" t="s">
        <v>247</v>
      </c>
      <c r="T26" s="42">
        <v>173982</v>
      </c>
      <c r="U26" s="50">
        <v>156376</v>
      </c>
      <c r="V26" s="50">
        <v>6038</v>
      </c>
      <c r="W26" s="50">
        <v>28836</v>
      </c>
      <c r="X26" s="50">
        <v>3336</v>
      </c>
      <c r="Y26" s="50">
        <v>8972</v>
      </c>
    </row>
    <row r="27" spans="1:25" ht="18.75" customHeight="1">
      <c r="A27" s="112"/>
      <c r="B27" s="222" t="s">
        <v>73</v>
      </c>
      <c r="C27" s="219"/>
      <c r="D27" s="41" t="s">
        <v>74</v>
      </c>
      <c r="E27" s="42">
        <v>4500</v>
      </c>
      <c r="F27" s="11" t="s">
        <v>14</v>
      </c>
      <c r="G27" s="112"/>
      <c r="H27" s="154"/>
      <c r="I27" s="223" t="s">
        <v>66</v>
      </c>
      <c r="J27" s="224"/>
      <c r="K27" s="41" t="s">
        <v>67</v>
      </c>
      <c r="L27" s="155">
        <v>1200</v>
      </c>
      <c r="M27" s="11" t="s">
        <v>68</v>
      </c>
      <c r="N27" s="148" t="s">
        <v>248</v>
      </c>
      <c r="R27" s="46"/>
      <c r="S27" s="113" t="s">
        <v>249</v>
      </c>
      <c r="T27" s="42">
        <v>191068</v>
      </c>
      <c r="U27" s="50">
        <v>172718</v>
      </c>
      <c r="V27" s="50">
        <v>6813</v>
      </c>
      <c r="W27" s="50">
        <v>32017</v>
      </c>
      <c r="X27" s="50">
        <v>4214</v>
      </c>
      <c r="Y27" s="50">
        <v>10059</v>
      </c>
    </row>
    <row r="28" spans="1:25" ht="21" customHeight="1">
      <c r="A28" s="112"/>
      <c r="B28" s="222" t="s">
        <v>77</v>
      </c>
      <c r="C28" s="219"/>
      <c r="D28" s="41" t="s">
        <v>20</v>
      </c>
      <c r="E28" s="42">
        <v>3900</v>
      </c>
      <c r="F28" s="11" t="s">
        <v>250</v>
      </c>
      <c r="G28" s="112"/>
      <c r="H28" s="154"/>
      <c r="I28" s="220" t="s">
        <v>72</v>
      </c>
      <c r="J28" s="221"/>
      <c r="K28" s="41" t="s">
        <v>109</v>
      </c>
      <c r="L28" s="155">
        <v>600</v>
      </c>
      <c r="M28" s="11" t="s">
        <v>71</v>
      </c>
      <c r="N28" s="148" t="s">
        <v>251</v>
      </c>
      <c r="S28" s="156"/>
      <c r="T28" s="156"/>
      <c r="U28" s="156"/>
      <c r="V28" s="156"/>
      <c r="W28" s="156"/>
      <c r="X28" s="156"/>
      <c r="Y28" s="156"/>
    </row>
    <row r="29" spans="1:25" ht="21" customHeight="1">
      <c r="A29" s="124"/>
      <c r="B29" s="292" t="s">
        <v>252</v>
      </c>
      <c r="C29" s="293"/>
      <c r="D29" s="157" t="s">
        <v>70</v>
      </c>
      <c r="E29" s="158">
        <v>3600</v>
      </c>
      <c r="F29" s="27" t="s">
        <v>71</v>
      </c>
      <c r="G29" s="125"/>
      <c r="H29" s="159"/>
      <c r="I29" s="294"/>
      <c r="J29" s="295"/>
      <c r="K29" s="160"/>
      <c r="L29" s="161"/>
      <c r="M29" s="27"/>
      <c r="N29" s="162"/>
      <c r="S29" s="112"/>
      <c r="T29" s="112"/>
      <c r="U29" s="112"/>
      <c r="V29" s="112"/>
      <c r="W29" s="112"/>
      <c r="X29" s="112"/>
      <c r="Y29" s="112"/>
    </row>
    <row r="30" spans="1:25" ht="21" customHeight="1">
      <c r="A30" s="112" t="s">
        <v>81</v>
      </c>
      <c r="B30" s="28"/>
      <c r="C30" s="29"/>
      <c r="D30" s="50"/>
      <c r="E30" s="11"/>
      <c r="F30" s="112"/>
      <c r="G30" s="62"/>
      <c r="H30" s="112"/>
      <c r="I30" s="30"/>
      <c r="J30" s="112"/>
      <c r="K30" s="62"/>
      <c r="L30" s="155"/>
      <c r="M30" s="11"/>
      <c r="N30" s="148"/>
      <c r="S30" s="112"/>
      <c r="T30" s="112"/>
      <c r="U30" s="112"/>
      <c r="V30" s="112"/>
      <c r="W30" s="112"/>
      <c r="X30" s="112"/>
      <c r="Y30" s="112"/>
    </row>
    <row r="31" spans="1:14" ht="15" customHeight="1">
      <c r="A31" s="112" t="s">
        <v>111</v>
      </c>
      <c r="B31" s="28"/>
      <c r="C31" s="29"/>
      <c r="D31" s="50"/>
      <c r="E31" s="11"/>
      <c r="F31" s="112"/>
      <c r="G31" s="112"/>
      <c r="H31" s="62"/>
      <c r="I31" s="163"/>
      <c r="J31" s="112"/>
      <c r="K31" s="112"/>
      <c r="L31" s="112"/>
      <c r="M31" s="112"/>
      <c r="N31" s="112"/>
    </row>
    <row r="32" spans="2:4" ht="15" customHeight="1">
      <c r="B32" s="164"/>
      <c r="D32" s="148"/>
    </row>
    <row r="33" spans="4:17" ht="15" customHeight="1">
      <c r="D33" s="148"/>
      <c r="O33" s="150"/>
      <c r="P33" s="150"/>
      <c r="Q33" s="150"/>
    </row>
    <row r="34" spans="4:17" ht="18" customHeight="1">
      <c r="D34" s="148"/>
      <c r="O34" s="5"/>
      <c r="P34" s="5"/>
      <c r="Q34" s="5"/>
    </row>
    <row r="35" spans="2:25" ht="19.5" customHeight="1">
      <c r="B35" s="164"/>
      <c r="C35" s="150"/>
      <c r="D35" s="150"/>
      <c r="E35" s="150"/>
      <c r="F35" s="150"/>
      <c r="G35" s="150"/>
      <c r="T35" s="150"/>
      <c r="U35" s="150"/>
      <c r="V35" s="150"/>
      <c r="W35" s="150"/>
      <c r="X35" s="150"/>
      <c r="Y35" s="165"/>
    </row>
    <row r="36" spans="1:14" s="134" customFormat="1" ht="19.5" customHeight="1">
      <c r="A36" s="100"/>
      <c r="B36" s="276" t="s">
        <v>253</v>
      </c>
      <c r="C36" s="276"/>
      <c r="D36" s="276"/>
      <c r="E36" s="276"/>
      <c r="F36" s="276"/>
      <c r="G36" s="276"/>
      <c r="H36" s="138"/>
      <c r="I36" s="139"/>
      <c r="J36" s="138"/>
      <c r="K36" s="138"/>
      <c r="L36" s="138"/>
      <c r="M36" s="138"/>
      <c r="N36" s="138"/>
    </row>
    <row r="37" spans="1:17" ht="19.5" customHeight="1" thickBot="1">
      <c r="A37" s="134"/>
      <c r="B37" s="166"/>
      <c r="C37" s="138"/>
      <c r="D37" s="138"/>
      <c r="E37" s="138"/>
      <c r="F37" s="138"/>
      <c r="G37" s="138"/>
      <c r="H37" s="5"/>
      <c r="I37" s="31"/>
      <c r="J37" s="5"/>
      <c r="K37" s="5"/>
      <c r="L37" s="5"/>
      <c r="M37" s="5"/>
      <c r="N37" s="5"/>
      <c r="O37" s="150"/>
      <c r="P37" s="167"/>
      <c r="Q37" s="167" t="s">
        <v>254</v>
      </c>
    </row>
    <row r="38" spans="1:25" ht="19.5" customHeight="1">
      <c r="A38" s="250" t="s">
        <v>255</v>
      </c>
      <c r="B38" s="251"/>
      <c r="C38" s="237" t="s">
        <v>82</v>
      </c>
      <c r="D38" s="263"/>
      <c r="E38" s="263"/>
      <c r="F38" s="263"/>
      <c r="G38" s="263"/>
      <c r="H38" s="263"/>
      <c r="I38" s="263"/>
      <c r="J38" s="264"/>
      <c r="K38" s="237" t="s">
        <v>83</v>
      </c>
      <c r="L38" s="263"/>
      <c r="M38" s="263"/>
      <c r="N38" s="263"/>
      <c r="O38" s="263"/>
      <c r="P38" s="263"/>
      <c r="Q38" s="263"/>
      <c r="S38" s="262" t="s">
        <v>84</v>
      </c>
      <c r="T38" s="237" t="s">
        <v>85</v>
      </c>
      <c r="U38" s="238"/>
      <c r="V38" s="238"/>
      <c r="W38" s="239"/>
      <c r="X38" s="240" t="s">
        <v>256</v>
      </c>
      <c r="Y38" s="255" t="s">
        <v>22</v>
      </c>
    </row>
    <row r="39" spans="1:25" ht="21.75" customHeight="1">
      <c r="A39" s="252"/>
      <c r="B39" s="253"/>
      <c r="C39" s="243" t="s">
        <v>86</v>
      </c>
      <c r="D39" s="246" t="s">
        <v>87</v>
      </c>
      <c r="E39" s="248"/>
      <c r="F39" s="248"/>
      <c r="G39" s="248"/>
      <c r="H39" s="248"/>
      <c r="I39" s="249"/>
      <c r="J39" s="244" t="s">
        <v>257</v>
      </c>
      <c r="K39" s="243" t="s">
        <v>86</v>
      </c>
      <c r="L39" s="243" t="s">
        <v>88</v>
      </c>
      <c r="M39" s="258" t="s">
        <v>89</v>
      </c>
      <c r="N39" s="130"/>
      <c r="O39" s="130"/>
      <c r="P39" s="130"/>
      <c r="Q39" s="130"/>
      <c r="S39" s="253"/>
      <c r="T39" s="260" t="s">
        <v>258</v>
      </c>
      <c r="U39" s="243" t="s">
        <v>90</v>
      </c>
      <c r="V39" s="260" t="s">
        <v>259</v>
      </c>
      <c r="W39" s="260" t="s">
        <v>91</v>
      </c>
      <c r="X39" s="241"/>
      <c r="Y39" s="256"/>
    </row>
    <row r="40" spans="1:25" ht="21.75" customHeight="1">
      <c r="A40" s="254"/>
      <c r="B40" s="245"/>
      <c r="C40" s="242"/>
      <c r="D40" s="103" t="s">
        <v>92</v>
      </c>
      <c r="E40" s="103" t="s">
        <v>93</v>
      </c>
      <c r="F40" s="168" t="s">
        <v>94</v>
      </c>
      <c r="G40" s="142" t="s">
        <v>260</v>
      </c>
      <c r="H40" s="246" t="s">
        <v>115</v>
      </c>
      <c r="I40" s="247"/>
      <c r="J40" s="245"/>
      <c r="K40" s="242"/>
      <c r="L40" s="242"/>
      <c r="M40" s="259"/>
      <c r="N40" s="169" t="s">
        <v>95</v>
      </c>
      <c r="O40" s="103" t="s">
        <v>96</v>
      </c>
      <c r="P40" s="103" t="s">
        <v>97</v>
      </c>
      <c r="Q40" s="170" t="s">
        <v>98</v>
      </c>
      <c r="R40" s="171"/>
      <c r="S40" s="245"/>
      <c r="T40" s="261"/>
      <c r="U40" s="242"/>
      <c r="V40" s="261"/>
      <c r="W40" s="261"/>
      <c r="X40" s="242"/>
      <c r="Y40" s="257"/>
    </row>
    <row r="41" spans="1:25" ht="21.75" customHeight="1">
      <c r="A41" s="226" t="s">
        <v>219</v>
      </c>
      <c r="B41" s="227"/>
      <c r="C41" s="172">
        <v>9418793.363000002</v>
      </c>
      <c r="D41" s="173">
        <v>12874616.063000001</v>
      </c>
      <c r="E41" s="173">
        <v>1618981.844</v>
      </c>
      <c r="F41" s="173">
        <v>6677703.329</v>
      </c>
      <c r="G41" s="173">
        <v>4572044</v>
      </c>
      <c r="H41" s="174"/>
      <c r="I41" s="175">
        <v>5886.89</v>
      </c>
      <c r="J41" s="176">
        <v>-3455822.7</v>
      </c>
      <c r="K41" s="177">
        <v>8174831</v>
      </c>
      <c r="L41" s="177">
        <v>2664252</v>
      </c>
      <c r="M41" s="177">
        <v>5510579</v>
      </c>
      <c r="N41" s="177">
        <v>1873244</v>
      </c>
      <c r="O41" s="177">
        <v>1828024</v>
      </c>
      <c r="P41" s="177">
        <v>1609255</v>
      </c>
      <c r="Q41" s="177">
        <v>200055</v>
      </c>
      <c r="R41" s="178"/>
      <c r="S41" s="110" t="s">
        <v>219</v>
      </c>
      <c r="T41" s="42">
        <v>42224</v>
      </c>
      <c r="U41" s="50">
        <v>69613</v>
      </c>
      <c r="V41" s="50">
        <v>721733</v>
      </c>
      <c r="W41" s="50">
        <v>195112</v>
      </c>
      <c r="X41" s="50">
        <v>15923</v>
      </c>
      <c r="Y41" s="50">
        <v>192799</v>
      </c>
    </row>
    <row r="42" spans="1:25" ht="21.75" customHeight="1">
      <c r="A42" s="233" t="s">
        <v>169</v>
      </c>
      <c r="B42" s="234"/>
      <c r="C42" s="172">
        <v>9495371</v>
      </c>
      <c r="D42" s="173">
        <v>10995583</v>
      </c>
      <c r="E42" s="173">
        <v>1802106</v>
      </c>
      <c r="F42" s="173">
        <v>7510490</v>
      </c>
      <c r="G42" s="173">
        <v>1676291</v>
      </c>
      <c r="H42" s="174"/>
      <c r="I42" s="175">
        <v>6697</v>
      </c>
      <c r="J42" s="176">
        <v>-1500212</v>
      </c>
      <c r="K42" s="177">
        <v>8120908</v>
      </c>
      <c r="L42" s="177">
        <v>2652968</v>
      </c>
      <c r="M42" s="177">
        <v>5467940</v>
      </c>
      <c r="N42" s="177">
        <v>1877913</v>
      </c>
      <c r="O42" s="177">
        <v>1820591</v>
      </c>
      <c r="P42" s="177">
        <v>1576431</v>
      </c>
      <c r="Q42" s="177">
        <v>193005</v>
      </c>
      <c r="R42" s="178"/>
      <c r="S42" s="113" t="s">
        <v>169</v>
      </c>
      <c r="T42" s="42">
        <v>42827</v>
      </c>
      <c r="U42" s="50">
        <v>71419</v>
      </c>
      <c r="V42" s="50">
        <v>715207</v>
      </c>
      <c r="W42" s="50">
        <v>208183</v>
      </c>
      <c r="X42" s="50">
        <v>15213</v>
      </c>
      <c r="Y42" s="50">
        <v>188549</v>
      </c>
    </row>
    <row r="43" spans="1:25" ht="21.75" customHeight="1">
      <c r="A43" s="233" t="s">
        <v>171</v>
      </c>
      <c r="B43" s="234"/>
      <c r="C43" s="172">
        <v>9724578</v>
      </c>
      <c r="D43" s="173">
        <v>13844464</v>
      </c>
      <c r="E43" s="173">
        <v>1647353</v>
      </c>
      <c r="F43" s="173">
        <v>8404302</v>
      </c>
      <c r="G43" s="173">
        <v>3776898</v>
      </c>
      <c r="H43" s="174"/>
      <c r="I43" s="179">
        <v>15911</v>
      </c>
      <c r="J43" s="180">
        <v>-4119886</v>
      </c>
      <c r="K43" s="173">
        <v>8479312</v>
      </c>
      <c r="L43" s="173">
        <v>2763052</v>
      </c>
      <c r="M43" s="173">
        <v>5716260</v>
      </c>
      <c r="N43" s="173">
        <v>1993144</v>
      </c>
      <c r="O43" s="173">
        <v>1905373</v>
      </c>
      <c r="P43" s="173">
        <v>1597560</v>
      </c>
      <c r="Q43" s="173">
        <v>220183</v>
      </c>
      <c r="R43" s="178"/>
      <c r="S43" s="113" t="s">
        <v>171</v>
      </c>
      <c r="T43" s="42">
        <v>45750</v>
      </c>
      <c r="U43" s="50">
        <v>72626</v>
      </c>
      <c r="V43" s="50">
        <v>762047</v>
      </c>
      <c r="W43" s="50">
        <v>222731</v>
      </c>
      <c r="X43" s="50">
        <v>15084</v>
      </c>
      <c r="Y43" s="50">
        <v>186366</v>
      </c>
    </row>
    <row r="44" spans="1:25" ht="21.75" customHeight="1">
      <c r="A44" s="233" t="s">
        <v>172</v>
      </c>
      <c r="B44" s="234"/>
      <c r="C44" s="172">
        <v>10116683</v>
      </c>
      <c r="D44" s="173">
        <v>16257881</v>
      </c>
      <c r="E44" s="173">
        <v>1686170</v>
      </c>
      <c r="F44" s="173">
        <v>6592995</v>
      </c>
      <c r="G44" s="173">
        <v>7956709</v>
      </c>
      <c r="H44" s="174"/>
      <c r="I44" s="179">
        <v>22008</v>
      </c>
      <c r="J44" s="180">
        <v>-6141198</v>
      </c>
      <c r="K44" s="173">
        <v>8766786</v>
      </c>
      <c r="L44" s="173">
        <v>2902100</v>
      </c>
      <c r="M44" s="173">
        <v>5884686</v>
      </c>
      <c r="N44" s="173">
        <v>1993144</v>
      </c>
      <c r="O44" s="173">
        <v>1999821</v>
      </c>
      <c r="P44" s="173">
        <v>1582730</v>
      </c>
      <c r="Q44" s="173">
        <v>214877</v>
      </c>
      <c r="R44" s="178"/>
      <c r="S44" s="113" t="s">
        <v>172</v>
      </c>
      <c r="T44" s="42">
        <v>45223</v>
      </c>
      <c r="U44" s="50">
        <v>81972</v>
      </c>
      <c r="V44" s="50">
        <v>815509</v>
      </c>
      <c r="W44" s="50">
        <v>247891</v>
      </c>
      <c r="X44" s="50">
        <v>15147</v>
      </c>
      <c r="Y44" s="50">
        <v>196471</v>
      </c>
    </row>
    <row r="45" spans="1:25" s="3" customFormat="1" ht="21.75" customHeight="1">
      <c r="A45" s="235" t="s">
        <v>174</v>
      </c>
      <c r="B45" s="236"/>
      <c r="C45" s="51">
        <v>10297303</v>
      </c>
      <c r="D45" s="38">
        <v>16755683</v>
      </c>
      <c r="E45" s="38">
        <v>1753243</v>
      </c>
      <c r="F45" s="38">
        <v>8608618</v>
      </c>
      <c r="G45" s="38">
        <v>6369622</v>
      </c>
      <c r="H45" s="52"/>
      <c r="I45" s="53">
        <v>24200</v>
      </c>
      <c r="J45" s="60">
        <v>-6458380</v>
      </c>
      <c r="K45" s="201">
        <f>SUM(L45:M45)</f>
        <v>8905179</v>
      </c>
      <c r="L45" s="38">
        <v>2905829</v>
      </c>
      <c r="M45" s="38">
        <v>5999350</v>
      </c>
      <c r="N45" s="38">
        <v>2119820</v>
      </c>
      <c r="O45" s="38">
        <v>2197589</v>
      </c>
      <c r="P45" s="38">
        <v>1529482</v>
      </c>
      <c r="Q45" s="38">
        <v>152459</v>
      </c>
      <c r="R45" s="25"/>
      <c r="S45" s="202" t="s">
        <v>281</v>
      </c>
      <c r="T45" s="203">
        <v>38714</v>
      </c>
      <c r="U45" s="204">
        <v>85223</v>
      </c>
      <c r="V45" s="70">
        <v>945670</v>
      </c>
      <c r="W45" s="70">
        <f>SUM(W47:W60)</f>
        <v>285897</v>
      </c>
      <c r="X45" s="70">
        <v>14673</v>
      </c>
      <c r="Y45" s="70">
        <v>202776</v>
      </c>
    </row>
    <row r="46" spans="1:25" s="3" customFormat="1" ht="21.75" customHeight="1">
      <c r="A46" s="23"/>
      <c r="B46" s="23"/>
      <c r="C46" s="54"/>
      <c r="D46" s="55"/>
      <c r="E46" s="55"/>
      <c r="F46" s="55"/>
      <c r="G46" s="55"/>
      <c r="H46" s="12"/>
      <c r="I46" s="56"/>
      <c r="J46" s="61"/>
      <c r="K46" s="12"/>
      <c r="L46" s="12"/>
      <c r="M46" s="12"/>
      <c r="N46" s="12"/>
      <c r="O46" s="12"/>
      <c r="P46" s="12"/>
      <c r="Q46" s="12"/>
      <c r="R46" s="33"/>
      <c r="S46" s="23"/>
      <c r="T46" s="35"/>
      <c r="U46" s="36"/>
      <c r="V46" s="36"/>
      <c r="W46" s="36"/>
      <c r="X46" s="36"/>
      <c r="Y46" s="36"/>
    </row>
    <row r="47" spans="1:25" s="3" customFormat="1" ht="21.75" customHeight="1">
      <c r="A47" s="229" t="s">
        <v>261</v>
      </c>
      <c r="B47" s="230"/>
      <c r="C47" s="188">
        <f aca="true" t="shared" si="0" ref="C47:C60">SUM(D47,J47)</f>
        <v>784147</v>
      </c>
      <c r="D47" s="189">
        <f aca="true" t="shared" si="1" ref="D47:D60">SUM(E47:I47)</f>
        <v>1478288</v>
      </c>
      <c r="E47" s="189">
        <v>231133</v>
      </c>
      <c r="F47" s="189">
        <v>267063</v>
      </c>
      <c r="G47" s="189">
        <v>977760</v>
      </c>
      <c r="H47" s="190"/>
      <c r="I47" s="191">
        <v>2332</v>
      </c>
      <c r="J47" s="192">
        <v>-694141</v>
      </c>
      <c r="K47" s="193">
        <f>SUM(L47:M47)</f>
        <v>708532</v>
      </c>
      <c r="L47" s="193">
        <v>251375</v>
      </c>
      <c r="M47" s="193">
        <f>SUM(N47:Q47)</f>
        <v>457157</v>
      </c>
      <c r="N47" s="193">
        <v>152702</v>
      </c>
      <c r="O47" s="193">
        <v>169340</v>
      </c>
      <c r="P47" s="193">
        <v>120993</v>
      </c>
      <c r="Q47" s="193">
        <v>14122</v>
      </c>
      <c r="R47" s="25"/>
      <c r="S47" s="24" t="s">
        <v>261</v>
      </c>
      <c r="T47" s="10">
        <v>3136</v>
      </c>
      <c r="U47" s="18">
        <v>7113</v>
      </c>
      <c r="V47" s="18">
        <v>69258</v>
      </c>
      <c r="W47" s="18">
        <v>22468</v>
      </c>
      <c r="X47" s="18">
        <v>1170</v>
      </c>
      <c r="Y47" s="18">
        <v>15292</v>
      </c>
    </row>
    <row r="48" spans="1:25" s="3" customFormat="1" ht="21.75" customHeight="1">
      <c r="A48" s="216" t="s">
        <v>262</v>
      </c>
      <c r="B48" s="217"/>
      <c r="C48" s="188">
        <f t="shared" si="0"/>
        <v>750456</v>
      </c>
      <c r="D48" s="189">
        <f t="shared" si="1"/>
        <v>1640685</v>
      </c>
      <c r="E48" s="189">
        <v>266309</v>
      </c>
      <c r="F48" s="189">
        <v>362022</v>
      </c>
      <c r="G48" s="189">
        <v>1010352</v>
      </c>
      <c r="H48" s="190"/>
      <c r="I48" s="191">
        <v>2002</v>
      </c>
      <c r="J48" s="192">
        <v>-890229</v>
      </c>
      <c r="K48" s="193">
        <f aca="true" t="shared" si="2" ref="K48:K60">SUM(L48:M48)</f>
        <v>694387</v>
      </c>
      <c r="L48" s="193">
        <v>237170</v>
      </c>
      <c r="M48" s="193">
        <f aca="true" t="shared" si="3" ref="M48:M60">SUM(N48:Q48)</f>
        <v>457217</v>
      </c>
      <c r="N48" s="193">
        <v>153891</v>
      </c>
      <c r="O48" s="193">
        <v>169410</v>
      </c>
      <c r="P48" s="193">
        <v>116878</v>
      </c>
      <c r="Q48" s="193">
        <v>17038</v>
      </c>
      <c r="R48" s="25"/>
      <c r="S48" s="17" t="s">
        <v>262</v>
      </c>
      <c r="T48" s="10">
        <v>3101</v>
      </c>
      <c r="U48" s="18">
        <v>6751</v>
      </c>
      <c r="V48" s="18">
        <v>70127</v>
      </c>
      <c r="W48" s="18">
        <v>21017</v>
      </c>
      <c r="X48" s="18">
        <v>1137</v>
      </c>
      <c r="Y48" s="18">
        <v>15754</v>
      </c>
    </row>
    <row r="49" spans="1:25" s="3" customFormat="1" ht="21.75" customHeight="1">
      <c r="A49" s="216" t="s">
        <v>263</v>
      </c>
      <c r="B49" s="217"/>
      <c r="C49" s="188">
        <f t="shared" si="0"/>
        <v>793392</v>
      </c>
      <c r="D49" s="189">
        <f t="shared" si="1"/>
        <v>2053552</v>
      </c>
      <c r="E49" s="189">
        <v>180173</v>
      </c>
      <c r="F49" s="189">
        <v>759761</v>
      </c>
      <c r="G49" s="189">
        <v>1112597</v>
      </c>
      <c r="H49" s="190"/>
      <c r="I49" s="191">
        <v>1021</v>
      </c>
      <c r="J49" s="192">
        <v>-1260160</v>
      </c>
      <c r="K49" s="193">
        <f t="shared" si="2"/>
        <v>667636</v>
      </c>
      <c r="L49" s="193">
        <v>180064</v>
      </c>
      <c r="M49" s="193">
        <f t="shared" si="3"/>
        <v>487572</v>
      </c>
      <c r="N49" s="193">
        <v>169891</v>
      </c>
      <c r="O49" s="193">
        <v>185211</v>
      </c>
      <c r="P49" s="193">
        <v>119602</v>
      </c>
      <c r="Q49" s="193">
        <v>12868</v>
      </c>
      <c r="R49" s="25"/>
      <c r="S49" s="17" t="s">
        <v>263</v>
      </c>
      <c r="T49" s="10">
        <v>3377</v>
      </c>
      <c r="U49" s="18">
        <v>7314</v>
      </c>
      <c r="V49" s="18">
        <v>78945</v>
      </c>
      <c r="W49" s="18">
        <v>23617</v>
      </c>
      <c r="X49" s="18">
        <v>1127</v>
      </c>
      <c r="Y49" s="18">
        <v>16348</v>
      </c>
    </row>
    <row r="50" spans="1:25" s="3" customFormat="1" ht="21.75" customHeight="1">
      <c r="A50" s="216" t="s">
        <v>264</v>
      </c>
      <c r="B50" s="217"/>
      <c r="C50" s="188">
        <f t="shared" si="0"/>
        <v>882712</v>
      </c>
      <c r="D50" s="189">
        <f t="shared" si="1"/>
        <v>1400343</v>
      </c>
      <c r="E50" s="189">
        <v>195306</v>
      </c>
      <c r="F50" s="189">
        <v>670700</v>
      </c>
      <c r="G50" s="189">
        <v>532783</v>
      </c>
      <c r="H50" s="190"/>
      <c r="I50" s="191">
        <v>1554</v>
      </c>
      <c r="J50" s="192">
        <v>-517631</v>
      </c>
      <c r="K50" s="193">
        <f t="shared" si="2"/>
        <v>732480</v>
      </c>
      <c r="L50" s="193">
        <v>194352</v>
      </c>
      <c r="M50" s="193">
        <f t="shared" si="3"/>
        <v>538128</v>
      </c>
      <c r="N50" s="193">
        <v>199830</v>
      </c>
      <c r="O50" s="193">
        <v>194314</v>
      </c>
      <c r="P50" s="193">
        <v>133749</v>
      </c>
      <c r="Q50" s="193">
        <v>10235</v>
      </c>
      <c r="R50" s="25"/>
      <c r="S50" s="17" t="s">
        <v>264</v>
      </c>
      <c r="T50" s="10">
        <v>3447</v>
      </c>
      <c r="U50" s="18">
        <v>7139</v>
      </c>
      <c r="V50" s="18">
        <v>84962</v>
      </c>
      <c r="W50" s="18">
        <v>24052</v>
      </c>
      <c r="X50" s="18">
        <v>1224</v>
      </c>
      <c r="Y50" s="18">
        <v>17693</v>
      </c>
    </row>
    <row r="51" spans="1:19" s="3" customFormat="1" ht="21.75" customHeight="1">
      <c r="A51" s="23"/>
      <c r="B51" s="59"/>
      <c r="C51" s="188"/>
      <c r="D51" s="189"/>
      <c r="E51" s="194"/>
      <c r="F51" s="194"/>
      <c r="G51" s="194"/>
      <c r="H51" s="194"/>
      <c r="I51" s="191"/>
      <c r="J51" s="195"/>
      <c r="K51" s="193"/>
      <c r="L51" s="193"/>
      <c r="M51" s="193"/>
      <c r="N51" s="194"/>
      <c r="O51" s="194"/>
      <c r="P51" s="194"/>
      <c r="Q51" s="194"/>
      <c r="R51" s="25"/>
      <c r="S51" s="59"/>
    </row>
    <row r="52" spans="1:25" s="3" customFormat="1" ht="21.75" customHeight="1">
      <c r="A52" s="216" t="s">
        <v>265</v>
      </c>
      <c r="B52" s="217"/>
      <c r="C52" s="188">
        <f t="shared" si="0"/>
        <v>1004202</v>
      </c>
      <c r="D52" s="189">
        <f t="shared" si="1"/>
        <v>1419500</v>
      </c>
      <c r="E52" s="189">
        <v>161985</v>
      </c>
      <c r="F52" s="189">
        <v>853684</v>
      </c>
      <c r="G52" s="189">
        <v>403175</v>
      </c>
      <c r="H52" s="190"/>
      <c r="I52" s="191">
        <v>656</v>
      </c>
      <c r="J52" s="192">
        <v>-415298</v>
      </c>
      <c r="K52" s="193">
        <f t="shared" si="2"/>
        <v>845770</v>
      </c>
      <c r="L52" s="193">
        <v>250726</v>
      </c>
      <c r="M52" s="193">
        <f t="shared" si="3"/>
        <v>595044</v>
      </c>
      <c r="N52" s="193">
        <v>232351</v>
      </c>
      <c r="O52" s="193">
        <v>195958</v>
      </c>
      <c r="P52" s="193">
        <v>155133</v>
      </c>
      <c r="Q52" s="193">
        <v>11602</v>
      </c>
      <c r="R52" s="25"/>
      <c r="S52" s="17" t="s">
        <v>265</v>
      </c>
      <c r="T52" s="10">
        <v>3437</v>
      </c>
      <c r="U52" s="18">
        <v>7065</v>
      </c>
      <c r="V52" s="18">
        <v>86448</v>
      </c>
      <c r="W52" s="18">
        <v>24884</v>
      </c>
      <c r="X52" s="18">
        <v>1356</v>
      </c>
      <c r="Y52" s="18">
        <v>19286</v>
      </c>
    </row>
    <row r="53" spans="1:25" s="3" customFormat="1" ht="21.75" customHeight="1">
      <c r="A53" s="216" t="s">
        <v>266</v>
      </c>
      <c r="B53" s="217"/>
      <c r="C53" s="188">
        <f t="shared" si="0"/>
        <v>824030</v>
      </c>
      <c r="D53" s="189">
        <f t="shared" si="1"/>
        <v>1252471</v>
      </c>
      <c r="E53" s="189">
        <v>109989</v>
      </c>
      <c r="F53" s="189">
        <v>748098</v>
      </c>
      <c r="G53" s="189">
        <v>392862</v>
      </c>
      <c r="H53" s="190"/>
      <c r="I53" s="191">
        <v>1522</v>
      </c>
      <c r="J53" s="192">
        <v>-428441</v>
      </c>
      <c r="K53" s="193">
        <f t="shared" si="2"/>
        <v>760514</v>
      </c>
      <c r="L53" s="193">
        <v>235011</v>
      </c>
      <c r="M53" s="193">
        <f t="shared" si="3"/>
        <v>525503</v>
      </c>
      <c r="N53" s="193">
        <v>179769</v>
      </c>
      <c r="O53" s="193">
        <v>189945</v>
      </c>
      <c r="P53" s="193">
        <v>141910</v>
      </c>
      <c r="Q53" s="193">
        <v>13879</v>
      </c>
      <c r="R53" s="25"/>
      <c r="S53" s="17" t="s">
        <v>266</v>
      </c>
      <c r="T53" s="10">
        <v>3239</v>
      </c>
      <c r="U53" s="18">
        <v>7123</v>
      </c>
      <c r="V53" s="18">
        <v>82842</v>
      </c>
      <c r="W53" s="18">
        <v>24913</v>
      </c>
      <c r="X53" s="18">
        <v>1134</v>
      </c>
      <c r="Y53" s="18">
        <v>17153</v>
      </c>
    </row>
    <row r="54" spans="1:25" s="3" customFormat="1" ht="21.75" customHeight="1">
      <c r="A54" s="216" t="s">
        <v>267</v>
      </c>
      <c r="B54" s="217"/>
      <c r="C54" s="188">
        <f t="shared" si="0"/>
        <v>799114</v>
      </c>
      <c r="D54" s="189">
        <f t="shared" si="1"/>
        <v>1375175</v>
      </c>
      <c r="E54" s="189">
        <v>87890</v>
      </c>
      <c r="F54" s="189">
        <v>879373</v>
      </c>
      <c r="G54" s="189">
        <v>406693</v>
      </c>
      <c r="H54" s="190"/>
      <c r="I54" s="191">
        <v>1219</v>
      </c>
      <c r="J54" s="192">
        <v>-576061</v>
      </c>
      <c r="K54" s="193">
        <f t="shared" si="2"/>
        <v>674063</v>
      </c>
      <c r="L54" s="193">
        <v>194359</v>
      </c>
      <c r="M54" s="193">
        <v>479704</v>
      </c>
      <c r="N54" s="193">
        <v>162786</v>
      </c>
      <c r="O54" s="193">
        <v>186705</v>
      </c>
      <c r="P54" s="193">
        <v>120742</v>
      </c>
      <c r="Q54" s="193">
        <v>9470</v>
      </c>
      <c r="R54" s="25"/>
      <c r="S54" s="17" t="s">
        <v>267</v>
      </c>
      <c r="T54" s="10">
        <v>3186</v>
      </c>
      <c r="U54" s="18">
        <v>7323</v>
      </c>
      <c r="V54" s="18">
        <v>80261</v>
      </c>
      <c r="W54" s="18">
        <v>25007</v>
      </c>
      <c r="X54" s="18">
        <v>1139</v>
      </c>
      <c r="Y54" s="18">
        <v>16483</v>
      </c>
    </row>
    <row r="55" spans="1:25" s="3" customFormat="1" ht="21.75" customHeight="1">
      <c r="A55" s="216" t="s">
        <v>268</v>
      </c>
      <c r="B55" s="217"/>
      <c r="C55" s="188">
        <f t="shared" si="0"/>
        <v>823679</v>
      </c>
      <c r="D55" s="189">
        <f t="shared" si="1"/>
        <v>1064252</v>
      </c>
      <c r="E55" s="189">
        <v>79177</v>
      </c>
      <c r="F55" s="189">
        <v>831746</v>
      </c>
      <c r="G55" s="189">
        <v>149901</v>
      </c>
      <c r="H55" s="190"/>
      <c r="I55" s="191">
        <v>3428</v>
      </c>
      <c r="J55" s="192">
        <v>-240573</v>
      </c>
      <c r="K55" s="193">
        <v>686022</v>
      </c>
      <c r="L55" s="193">
        <v>215794</v>
      </c>
      <c r="M55" s="193">
        <v>470228</v>
      </c>
      <c r="N55" s="193">
        <v>160508</v>
      </c>
      <c r="O55" s="193">
        <v>182381</v>
      </c>
      <c r="P55" s="193">
        <v>116978</v>
      </c>
      <c r="Q55" s="193">
        <v>10360</v>
      </c>
      <c r="R55" s="25"/>
      <c r="S55" s="17" t="s">
        <v>268</v>
      </c>
      <c r="T55" s="10">
        <v>3039</v>
      </c>
      <c r="U55" s="18">
        <v>7180</v>
      </c>
      <c r="V55" s="18">
        <v>77596</v>
      </c>
      <c r="W55" s="18">
        <v>24237</v>
      </c>
      <c r="X55" s="18">
        <v>1184</v>
      </c>
      <c r="Y55" s="18">
        <v>16529</v>
      </c>
    </row>
    <row r="56" spans="1:25" s="3" customFormat="1" ht="21.75" customHeight="1">
      <c r="A56" s="24"/>
      <c r="B56" s="24"/>
      <c r="C56" s="188"/>
      <c r="D56" s="189"/>
      <c r="E56" s="194"/>
      <c r="F56" s="194"/>
      <c r="G56" s="194"/>
      <c r="H56" s="194"/>
      <c r="I56" s="191"/>
      <c r="J56" s="195"/>
      <c r="K56" s="193"/>
      <c r="L56" s="194"/>
      <c r="M56" s="193"/>
      <c r="N56" s="194"/>
      <c r="O56" s="194"/>
      <c r="P56" s="194"/>
      <c r="Q56" s="194"/>
      <c r="R56" s="25"/>
      <c r="S56" s="24"/>
      <c r="T56" s="10"/>
      <c r="U56" s="18"/>
      <c r="V56" s="18"/>
      <c r="W56" s="18"/>
      <c r="X56" s="18"/>
      <c r="Y56" s="18"/>
    </row>
    <row r="57" spans="1:25" s="3" customFormat="1" ht="21.75" customHeight="1">
      <c r="A57" s="216" t="s">
        <v>269</v>
      </c>
      <c r="B57" s="217"/>
      <c r="C57" s="188">
        <f t="shared" si="0"/>
        <v>932967</v>
      </c>
      <c r="D57" s="189">
        <f t="shared" si="1"/>
        <v>1398806</v>
      </c>
      <c r="E57" s="189">
        <v>110244</v>
      </c>
      <c r="F57" s="189">
        <v>876917</v>
      </c>
      <c r="G57" s="189">
        <v>408884</v>
      </c>
      <c r="H57" s="190"/>
      <c r="I57" s="191">
        <v>2761</v>
      </c>
      <c r="J57" s="192">
        <v>-465839</v>
      </c>
      <c r="K57" s="193">
        <v>755987</v>
      </c>
      <c r="L57" s="193">
        <v>255025</v>
      </c>
      <c r="M57" s="193">
        <v>500961</v>
      </c>
      <c r="N57" s="193">
        <v>181051</v>
      </c>
      <c r="O57" s="193">
        <v>183128</v>
      </c>
      <c r="P57" s="193">
        <v>125438</v>
      </c>
      <c r="Q57" s="193">
        <v>11345</v>
      </c>
      <c r="R57" s="25"/>
      <c r="S57" s="17" t="s">
        <v>269</v>
      </c>
      <c r="T57" s="10">
        <v>3124</v>
      </c>
      <c r="U57" s="18">
        <v>6945</v>
      </c>
      <c r="V57" s="18">
        <v>78609</v>
      </c>
      <c r="W57" s="18">
        <v>24443</v>
      </c>
      <c r="X57" s="18">
        <v>1332</v>
      </c>
      <c r="Y57" s="18">
        <v>17305</v>
      </c>
    </row>
    <row r="58" spans="1:25" s="3" customFormat="1" ht="21.75" customHeight="1">
      <c r="A58" s="229" t="s">
        <v>270</v>
      </c>
      <c r="B58" s="230"/>
      <c r="C58" s="188">
        <f t="shared" si="0"/>
        <v>929789</v>
      </c>
      <c r="D58" s="189">
        <f t="shared" si="1"/>
        <v>1347535</v>
      </c>
      <c r="E58" s="189">
        <v>96723</v>
      </c>
      <c r="F58" s="189">
        <v>840002</v>
      </c>
      <c r="G58" s="189">
        <v>408768</v>
      </c>
      <c r="H58" s="190"/>
      <c r="I58" s="191">
        <v>2042</v>
      </c>
      <c r="J58" s="192">
        <v>-417746</v>
      </c>
      <c r="K58" s="193">
        <v>829839</v>
      </c>
      <c r="L58" s="193">
        <v>328818</v>
      </c>
      <c r="M58" s="193">
        <v>501021</v>
      </c>
      <c r="N58" s="193">
        <v>182985</v>
      </c>
      <c r="O58" s="193">
        <v>176147</v>
      </c>
      <c r="P58" s="193">
        <v>127271</v>
      </c>
      <c r="Q58" s="193">
        <v>14617</v>
      </c>
      <c r="S58" s="24" t="s">
        <v>270</v>
      </c>
      <c r="T58" s="10">
        <v>2994</v>
      </c>
      <c r="U58" s="18">
        <v>6825</v>
      </c>
      <c r="V58" s="18">
        <v>77371</v>
      </c>
      <c r="W58" s="18">
        <v>22781</v>
      </c>
      <c r="X58" s="18">
        <v>1357</v>
      </c>
      <c r="Y58" s="18">
        <v>17493</v>
      </c>
    </row>
    <row r="59" spans="1:25" s="3" customFormat="1" ht="21.75" customHeight="1">
      <c r="A59" s="216" t="s">
        <v>271</v>
      </c>
      <c r="B59" s="217"/>
      <c r="C59" s="188">
        <f t="shared" si="0"/>
        <v>854973</v>
      </c>
      <c r="D59" s="189">
        <f t="shared" si="1"/>
        <v>1272979</v>
      </c>
      <c r="E59" s="189">
        <v>112320</v>
      </c>
      <c r="F59" s="189">
        <v>788350</v>
      </c>
      <c r="G59" s="189">
        <v>369684</v>
      </c>
      <c r="H59" s="190"/>
      <c r="I59" s="191">
        <v>2625</v>
      </c>
      <c r="J59" s="192">
        <v>-418006</v>
      </c>
      <c r="K59" s="193">
        <v>761900</v>
      </c>
      <c r="L59" s="193">
        <v>287509</v>
      </c>
      <c r="M59" s="193">
        <f t="shared" si="3"/>
        <v>474392</v>
      </c>
      <c r="N59" s="193">
        <v>165147</v>
      </c>
      <c r="O59" s="193">
        <v>173982</v>
      </c>
      <c r="P59" s="193">
        <v>122076</v>
      </c>
      <c r="Q59" s="193">
        <v>13187</v>
      </c>
      <c r="S59" s="17" t="s">
        <v>271</v>
      </c>
      <c r="T59" s="10">
        <v>3111</v>
      </c>
      <c r="U59" s="18">
        <v>7033</v>
      </c>
      <c r="V59" s="18">
        <v>76090</v>
      </c>
      <c r="W59" s="18">
        <v>22961</v>
      </c>
      <c r="X59" s="18">
        <v>1211</v>
      </c>
      <c r="Y59" s="18">
        <v>16395</v>
      </c>
    </row>
    <row r="60" spans="1:25" s="3" customFormat="1" ht="21.75" customHeight="1">
      <c r="A60" s="231" t="s">
        <v>272</v>
      </c>
      <c r="B60" s="232"/>
      <c r="C60" s="196">
        <f t="shared" si="0"/>
        <v>917842</v>
      </c>
      <c r="D60" s="197">
        <f t="shared" si="1"/>
        <v>1052097</v>
      </c>
      <c r="E60" s="189">
        <v>121994</v>
      </c>
      <c r="F60" s="189">
        <v>730902</v>
      </c>
      <c r="G60" s="189">
        <v>196163</v>
      </c>
      <c r="H60" s="190"/>
      <c r="I60" s="191">
        <v>3038</v>
      </c>
      <c r="J60" s="192">
        <v>-134255</v>
      </c>
      <c r="K60" s="193">
        <f t="shared" si="2"/>
        <v>788050</v>
      </c>
      <c r="L60" s="193">
        <v>275626</v>
      </c>
      <c r="M60" s="193">
        <f t="shared" si="3"/>
        <v>512424</v>
      </c>
      <c r="N60" s="193">
        <v>178908</v>
      </c>
      <c r="O60" s="193">
        <v>191068</v>
      </c>
      <c r="P60" s="193">
        <v>128713</v>
      </c>
      <c r="Q60" s="193">
        <v>13735</v>
      </c>
      <c r="R60" s="32"/>
      <c r="S60" s="17" t="s">
        <v>272</v>
      </c>
      <c r="T60" s="26">
        <v>3524</v>
      </c>
      <c r="U60" s="34">
        <v>7414</v>
      </c>
      <c r="V60" s="34">
        <v>83160</v>
      </c>
      <c r="W60" s="34">
        <v>25517</v>
      </c>
      <c r="X60" s="34">
        <v>1303</v>
      </c>
      <c r="Y60" s="34">
        <v>17047</v>
      </c>
    </row>
    <row r="61" spans="1:19" ht="21" customHeight="1">
      <c r="A61" s="228" t="s">
        <v>99</v>
      </c>
      <c r="B61" s="228"/>
      <c r="C61" s="198">
        <f>C45/C44*100</f>
        <v>101.78536779298115</v>
      </c>
      <c r="D61" s="199">
        <f>D45/D44*100</f>
        <v>103.06191194289096</v>
      </c>
      <c r="E61" s="200">
        <f>E45/E44*100</f>
        <v>103.97783141676106</v>
      </c>
      <c r="F61" s="200">
        <f>F45/F44*100</f>
        <v>130.57219063566708</v>
      </c>
      <c r="G61" s="200">
        <f>G45/G44*100</f>
        <v>80.05347436986825</v>
      </c>
      <c r="H61" s="200"/>
      <c r="I61" s="200">
        <f>I45/I44*100</f>
        <v>109.96001454016722</v>
      </c>
      <c r="J61" s="200">
        <f>J45/J44*100</f>
        <v>105.16482288960557</v>
      </c>
      <c r="K61" s="200">
        <f aca="true" t="shared" si="4" ref="K61:Q61">K45/K44*100</f>
        <v>101.5786058881784</v>
      </c>
      <c r="L61" s="200">
        <f t="shared" si="4"/>
        <v>100.12849316012542</v>
      </c>
      <c r="M61" s="200">
        <f t="shared" si="4"/>
        <v>101.94851517990935</v>
      </c>
      <c r="N61" s="200">
        <f t="shared" si="4"/>
        <v>106.3555869520717</v>
      </c>
      <c r="O61" s="200">
        <f t="shared" si="4"/>
        <v>109.88928509101565</v>
      </c>
      <c r="P61" s="200">
        <f t="shared" si="4"/>
        <v>96.63568644051733</v>
      </c>
      <c r="Q61" s="200">
        <f t="shared" si="4"/>
        <v>70.951753794031</v>
      </c>
      <c r="S61" s="156" t="s">
        <v>273</v>
      </c>
    </row>
    <row r="62" spans="1:19" ht="15" customHeight="1">
      <c r="A62" s="100" t="s">
        <v>100</v>
      </c>
      <c r="B62" s="164"/>
      <c r="S62" s="100" t="s">
        <v>274</v>
      </c>
    </row>
    <row r="63" spans="1:19" ht="15" customHeight="1">
      <c r="A63" s="100" t="s">
        <v>275</v>
      </c>
      <c r="B63" s="164"/>
      <c r="S63" s="100" t="s">
        <v>276</v>
      </c>
    </row>
    <row r="64" ht="14.25">
      <c r="A64" s="100" t="s">
        <v>277</v>
      </c>
    </row>
    <row r="65" ht="14.25">
      <c r="A65" s="100" t="s">
        <v>112</v>
      </c>
    </row>
  </sheetData>
  <sheetProtection/>
  <mergeCells count="101">
    <mergeCell ref="B36:G36"/>
    <mergeCell ref="I25:J25"/>
    <mergeCell ref="B25:C25"/>
    <mergeCell ref="B29:C29"/>
    <mergeCell ref="I29:J29"/>
    <mergeCell ref="I14:J14"/>
    <mergeCell ref="I15:J15"/>
    <mergeCell ref="B14:C14"/>
    <mergeCell ref="I16:J16"/>
    <mergeCell ref="B15:C15"/>
    <mergeCell ref="B17:C17"/>
    <mergeCell ref="H23:J23"/>
    <mergeCell ref="I24:J24"/>
    <mergeCell ref="B23:C23"/>
    <mergeCell ref="B18:C18"/>
    <mergeCell ref="I18:J18"/>
    <mergeCell ref="B19:C19"/>
    <mergeCell ref="I19:J19"/>
    <mergeCell ref="B20:C20"/>
    <mergeCell ref="I20:J20"/>
    <mergeCell ref="B13:C13"/>
    <mergeCell ref="H11:J11"/>
    <mergeCell ref="B10:C10"/>
    <mergeCell ref="I12:J12"/>
    <mergeCell ref="I13:J13"/>
    <mergeCell ref="B12:C12"/>
    <mergeCell ref="B11:C11"/>
    <mergeCell ref="B16:C16"/>
    <mergeCell ref="S5:S7"/>
    <mergeCell ref="A9:C9"/>
    <mergeCell ref="M5:M6"/>
    <mergeCell ref="N5:N6"/>
    <mergeCell ref="I8:J8"/>
    <mergeCell ref="I9:J9"/>
    <mergeCell ref="K5:K6"/>
    <mergeCell ref="L5:L6"/>
    <mergeCell ref="I10:J10"/>
    <mergeCell ref="T5:T7"/>
    <mergeCell ref="A2:Y2"/>
    <mergeCell ref="S3:Y3"/>
    <mergeCell ref="A5:C6"/>
    <mergeCell ref="D5:D6"/>
    <mergeCell ref="E5:E6"/>
    <mergeCell ref="F5:F6"/>
    <mergeCell ref="G5:G6"/>
    <mergeCell ref="H5:J6"/>
    <mergeCell ref="A7:C7"/>
    <mergeCell ref="B22:C22"/>
    <mergeCell ref="B21:C21"/>
    <mergeCell ref="I22:J22"/>
    <mergeCell ref="H21:J21"/>
    <mergeCell ref="U5:Y5"/>
    <mergeCell ref="U6:U7"/>
    <mergeCell ref="V6:V7"/>
    <mergeCell ref="W6:W7"/>
    <mergeCell ref="Y6:Y7"/>
    <mergeCell ref="X6:X7"/>
    <mergeCell ref="A38:B40"/>
    <mergeCell ref="Y38:Y40"/>
    <mergeCell ref="M39:M40"/>
    <mergeCell ref="T39:T40"/>
    <mergeCell ref="U39:U40"/>
    <mergeCell ref="V39:V40"/>
    <mergeCell ref="W39:W40"/>
    <mergeCell ref="S38:S40"/>
    <mergeCell ref="K38:Q38"/>
    <mergeCell ref="C38:J38"/>
    <mergeCell ref="T38:W38"/>
    <mergeCell ref="X38:X40"/>
    <mergeCell ref="C39:C40"/>
    <mergeCell ref="J39:J40"/>
    <mergeCell ref="K39:K40"/>
    <mergeCell ref="L39:L40"/>
    <mergeCell ref="H40:I40"/>
    <mergeCell ref="D39:I39"/>
    <mergeCell ref="A42:B42"/>
    <mergeCell ref="A50:B50"/>
    <mergeCell ref="A52:B52"/>
    <mergeCell ref="A48:B48"/>
    <mergeCell ref="A49:B49"/>
    <mergeCell ref="A45:B45"/>
    <mergeCell ref="A47:B47"/>
    <mergeCell ref="A43:B43"/>
    <mergeCell ref="A44:B44"/>
    <mergeCell ref="A61:B61"/>
    <mergeCell ref="A58:B58"/>
    <mergeCell ref="A59:B59"/>
    <mergeCell ref="A54:B54"/>
    <mergeCell ref="A60:B60"/>
    <mergeCell ref="A55:B55"/>
    <mergeCell ref="A57:B57"/>
    <mergeCell ref="A53:B53"/>
    <mergeCell ref="I7:J7"/>
    <mergeCell ref="I28:J28"/>
    <mergeCell ref="B27:C27"/>
    <mergeCell ref="B28:C28"/>
    <mergeCell ref="I27:J27"/>
    <mergeCell ref="B26:C26"/>
    <mergeCell ref="I26:J26"/>
    <mergeCell ref="B24:C24"/>
    <mergeCell ref="A41:B41"/>
  </mergeCells>
  <printOptions/>
  <pageMargins left="1.3779527559055118" right="0.3937007874015748" top="0.984251968503937" bottom="0.984251968503937" header="0.5118110236220472" footer="0.5118110236220472"/>
  <pageSetup fitToHeight="1" fitToWidth="1" horizontalDpi="600" verticalDpi="6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76"/>
  <sheetViews>
    <sheetView tabSelected="1" zoomScale="75" zoomScaleNormal="75" zoomScalePageLayoutView="0" workbookViewId="0" topLeftCell="F1">
      <selection activeCell="S1" sqref="S1"/>
    </sheetView>
  </sheetViews>
  <sheetFormatPr defaultColWidth="10.59765625" defaultRowHeight="15"/>
  <cols>
    <col min="1" max="1" width="16.8984375" style="100" customWidth="1"/>
    <col min="2" max="2" width="14.19921875" style="100" customWidth="1"/>
    <col min="3" max="4" width="14.09765625" style="100" bestFit="1" customWidth="1"/>
    <col min="5" max="9" width="12.59765625" style="100" customWidth="1"/>
    <col min="10" max="10" width="13.59765625" style="100" customWidth="1"/>
    <col min="11" max="11" width="2.59765625" style="100" customWidth="1"/>
    <col min="12" max="12" width="11.09765625" style="100" customWidth="1"/>
    <col min="13" max="19" width="14.09765625" style="100" customWidth="1"/>
    <col min="20" max="16384" width="10.59765625" style="100" customWidth="1"/>
  </cols>
  <sheetData>
    <row r="1" spans="1:19" s="97" customFormat="1" ht="19.5" customHeight="1">
      <c r="A1" s="1" t="s">
        <v>161</v>
      </c>
      <c r="S1" s="98" t="s">
        <v>162</v>
      </c>
    </row>
    <row r="2" spans="1:19" ht="19.5" customHeight="1">
      <c r="A2" s="316" t="s">
        <v>163</v>
      </c>
      <c r="B2" s="316"/>
      <c r="C2" s="316"/>
      <c r="D2" s="316"/>
      <c r="E2" s="316"/>
      <c r="F2" s="316"/>
      <c r="G2" s="316"/>
      <c r="H2" s="316"/>
      <c r="I2" s="316"/>
      <c r="J2" s="99"/>
      <c r="K2" s="317" t="s">
        <v>164</v>
      </c>
      <c r="L2" s="317"/>
      <c r="M2" s="317"/>
      <c r="N2" s="317"/>
      <c r="O2" s="317"/>
      <c r="P2" s="317"/>
      <c r="Q2" s="317"/>
      <c r="R2" s="317"/>
      <c r="S2" s="317"/>
    </row>
    <row r="3" spans="2:19" ht="18" customHeight="1" thickBot="1">
      <c r="B3" s="101"/>
      <c r="C3" s="101"/>
      <c r="D3" s="101"/>
      <c r="E3" s="101"/>
      <c r="F3" s="101"/>
      <c r="G3" s="101"/>
      <c r="H3" s="101"/>
      <c r="I3" s="181" t="s">
        <v>165</v>
      </c>
      <c r="J3" s="102"/>
      <c r="L3" s="101"/>
      <c r="M3" s="101"/>
      <c r="N3" s="101"/>
      <c r="O3" s="101"/>
      <c r="P3" s="101"/>
      <c r="Q3" s="101"/>
      <c r="R3" s="315" t="s">
        <v>166</v>
      </c>
      <c r="S3" s="315"/>
    </row>
    <row r="4" spans="1:19" ht="15" customHeight="1">
      <c r="A4" s="318" t="s">
        <v>116</v>
      </c>
      <c r="B4" s="320" t="s">
        <v>278</v>
      </c>
      <c r="C4" s="321" t="s">
        <v>279</v>
      </c>
      <c r="D4" s="312"/>
      <c r="E4" s="312"/>
      <c r="F4" s="312"/>
      <c r="G4" s="312"/>
      <c r="H4" s="313"/>
      <c r="I4" s="322" t="s">
        <v>117</v>
      </c>
      <c r="J4" s="102"/>
      <c r="K4" s="310" t="s">
        <v>118</v>
      </c>
      <c r="L4" s="262"/>
      <c r="M4" s="311" t="s">
        <v>280</v>
      </c>
      <c r="N4" s="312"/>
      <c r="O4" s="312"/>
      <c r="P4" s="312"/>
      <c r="Q4" s="313"/>
      <c r="R4" s="311" t="s">
        <v>119</v>
      </c>
      <c r="S4" s="312"/>
    </row>
    <row r="5" spans="1:19" ht="15" customHeight="1">
      <c r="A5" s="319"/>
      <c r="B5" s="261"/>
      <c r="C5" s="104" t="s">
        <v>120</v>
      </c>
      <c r="D5" s="104" t="s">
        <v>121</v>
      </c>
      <c r="E5" s="104" t="s">
        <v>122</v>
      </c>
      <c r="F5" s="104" t="s">
        <v>123</v>
      </c>
      <c r="G5" s="104" t="s">
        <v>124</v>
      </c>
      <c r="H5" s="104" t="s">
        <v>125</v>
      </c>
      <c r="I5" s="259"/>
      <c r="J5" s="102"/>
      <c r="K5" s="252"/>
      <c r="L5" s="253"/>
      <c r="M5" s="309" t="s">
        <v>126</v>
      </c>
      <c r="N5" s="309" t="s">
        <v>127</v>
      </c>
      <c r="O5" s="309" t="s">
        <v>128</v>
      </c>
      <c r="P5" s="309" t="s">
        <v>129</v>
      </c>
      <c r="Q5" s="309" t="s">
        <v>130</v>
      </c>
      <c r="R5" s="309" t="s">
        <v>126</v>
      </c>
      <c r="S5" s="323" t="s">
        <v>131</v>
      </c>
    </row>
    <row r="6" spans="1:19" ht="15" customHeight="1">
      <c r="A6" s="105"/>
      <c r="B6" s="106"/>
      <c r="C6" s="107"/>
      <c r="D6" s="107"/>
      <c r="E6" s="107"/>
      <c r="F6" s="107"/>
      <c r="G6" s="107"/>
      <c r="H6" s="107"/>
      <c r="I6" s="108"/>
      <c r="J6" s="102"/>
      <c r="K6" s="254"/>
      <c r="L6" s="245"/>
      <c r="M6" s="261"/>
      <c r="N6" s="261"/>
      <c r="O6" s="261"/>
      <c r="P6" s="261"/>
      <c r="Q6" s="261"/>
      <c r="R6" s="261"/>
      <c r="S6" s="259"/>
    </row>
    <row r="7" spans="1:19" ht="15" customHeight="1">
      <c r="A7" s="109" t="s">
        <v>167</v>
      </c>
      <c r="B7" s="42">
        <v>37648849</v>
      </c>
      <c r="C7" s="50">
        <f>SUM(D7,E7,F7,G7,H7)</f>
        <v>37094491</v>
      </c>
      <c r="D7" s="50">
        <v>22010005</v>
      </c>
      <c r="E7" s="50">
        <v>265074</v>
      </c>
      <c r="F7" s="50">
        <v>8346053</v>
      </c>
      <c r="G7" s="50">
        <v>3750977</v>
      </c>
      <c r="H7" s="50">
        <v>2722382</v>
      </c>
      <c r="I7" s="50">
        <v>96549</v>
      </c>
      <c r="J7" s="102"/>
      <c r="K7" s="226" t="s">
        <v>168</v>
      </c>
      <c r="L7" s="314"/>
      <c r="M7" s="42">
        <v>1092221</v>
      </c>
      <c r="N7" s="50">
        <v>162021</v>
      </c>
      <c r="O7" s="50">
        <v>62638</v>
      </c>
      <c r="P7" s="50">
        <v>151134</v>
      </c>
      <c r="Q7" s="50">
        <v>10887</v>
      </c>
      <c r="R7" s="50">
        <v>59190</v>
      </c>
      <c r="S7" s="50">
        <v>7531</v>
      </c>
    </row>
    <row r="8" spans="1:19" ht="15" customHeight="1">
      <c r="A8" s="111"/>
      <c r="B8" s="40"/>
      <c r="C8" s="112"/>
      <c r="D8" s="112"/>
      <c r="E8" s="112"/>
      <c r="F8" s="112"/>
      <c r="G8" s="112"/>
      <c r="H8" s="112"/>
      <c r="I8" s="112"/>
      <c r="J8" s="102"/>
      <c r="K8" s="233" t="s">
        <v>169</v>
      </c>
      <c r="L8" s="305"/>
      <c r="M8" s="42">
        <v>1093619</v>
      </c>
      <c r="N8" s="50">
        <v>159759</v>
      </c>
      <c r="O8" s="50">
        <v>62799</v>
      </c>
      <c r="P8" s="50">
        <v>149541</v>
      </c>
      <c r="Q8" s="50">
        <v>10218</v>
      </c>
      <c r="R8" s="50">
        <v>57762</v>
      </c>
      <c r="S8" s="50">
        <v>7377</v>
      </c>
    </row>
    <row r="9" spans="1:19" ht="15" customHeight="1">
      <c r="A9" s="113" t="s">
        <v>170</v>
      </c>
      <c r="B9" s="42">
        <v>38427409.2</v>
      </c>
      <c r="C9" s="50">
        <f>SUM(D9,E9,F9,G9,H9)</f>
        <v>38104095</v>
      </c>
      <c r="D9" s="50">
        <v>21875422</v>
      </c>
      <c r="E9" s="50">
        <v>823073</v>
      </c>
      <c r="F9" s="50">
        <v>7579539</v>
      </c>
      <c r="G9" s="50">
        <v>4903556</v>
      </c>
      <c r="H9" s="50">
        <v>2922505</v>
      </c>
      <c r="I9" s="50">
        <v>96648</v>
      </c>
      <c r="J9" s="102"/>
      <c r="K9" s="233" t="s">
        <v>171</v>
      </c>
      <c r="L9" s="305"/>
      <c r="M9" s="42">
        <v>1091348</v>
      </c>
      <c r="N9" s="50">
        <v>158257</v>
      </c>
      <c r="O9" s="50">
        <v>62911</v>
      </c>
      <c r="P9" s="50">
        <v>149169</v>
      </c>
      <c r="Q9" s="50">
        <v>9088</v>
      </c>
      <c r="R9" s="50">
        <v>56700</v>
      </c>
      <c r="S9" s="50">
        <v>7093</v>
      </c>
    </row>
    <row r="10" spans="1:19" ht="15" customHeight="1">
      <c r="A10" s="111"/>
      <c r="B10" s="40"/>
      <c r="C10" s="112"/>
      <c r="D10" s="112"/>
      <c r="E10" s="112"/>
      <c r="F10" s="112"/>
      <c r="G10" s="112"/>
      <c r="H10" s="112"/>
      <c r="I10" s="112"/>
      <c r="J10" s="102"/>
      <c r="K10" s="233" t="s">
        <v>172</v>
      </c>
      <c r="L10" s="306"/>
      <c r="M10" s="42">
        <v>1091385</v>
      </c>
      <c r="N10" s="50">
        <v>153617</v>
      </c>
      <c r="O10" s="50">
        <v>62618</v>
      </c>
      <c r="P10" s="50">
        <v>146590</v>
      </c>
      <c r="Q10" s="50">
        <v>7027</v>
      </c>
      <c r="R10" s="50">
        <v>56011</v>
      </c>
      <c r="S10" s="50">
        <v>7128</v>
      </c>
    </row>
    <row r="11" spans="1:19" s="3" customFormat="1" ht="15" customHeight="1">
      <c r="A11" s="113" t="s">
        <v>173</v>
      </c>
      <c r="B11" s="42">
        <v>39184776.2</v>
      </c>
      <c r="C11" s="50">
        <f>SUM(D11,E11,F11,G11,H11)</f>
        <v>39040161</v>
      </c>
      <c r="D11" s="50">
        <v>20947907</v>
      </c>
      <c r="E11" s="50">
        <v>281281</v>
      </c>
      <c r="F11" s="50">
        <v>8579710</v>
      </c>
      <c r="G11" s="50">
        <v>6229041</v>
      </c>
      <c r="H11" s="50">
        <v>3002222</v>
      </c>
      <c r="I11" s="50">
        <v>95666</v>
      </c>
      <c r="J11" s="102"/>
      <c r="K11" s="307" t="s">
        <v>283</v>
      </c>
      <c r="L11" s="308"/>
      <c r="M11" s="70">
        <f>SUM(M13:M22,M24,M27,M30,M34,M38,M41)</f>
        <v>1095574</v>
      </c>
      <c r="N11" s="70">
        <f>SUM(N13:N22,N24,N27,N30,N34,N38,N41)</f>
        <v>152215</v>
      </c>
      <c r="O11" s="70">
        <f>SUM(O13:O22,O24,O27,O30,O34,O38,O41)</f>
        <v>62649</v>
      </c>
      <c r="P11" s="70">
        <f>SUM(P13:P22,P24,P27,P30,P34,P38,P41)</f>
        <v>143064</v>
      </c>
      <c r="Q11" s="70">
        <f>SUM(Q13:Q22,Q24,Q27,Q30,Q34,Q38,Q41)</f>
        <v>9151</v>
      </c>
      <c r="R11" s="70">
        <f>SUM(R13:R22,R24,R27,R30,R34,R39,R41)</f>
        <v>54055</v>
      </c>
      <c r="S11" s="70">
        <v>6746</v>
      </c>
    </row>
    <row r="12" spans="1:19" ht="15" customHeight="1">
      <c r="A12" s="65"/>
      <c r="B12" s="8"/>
      <c r="C12" s="12"/>
      <c r="D12" s="12"/>
      <c r="E12" s="12"/>
      <c r="F12" s="12"/>
      <c r="G12" s="12"/>
      <c r="H12" s="12"/>
      <c r="I12" s="12"/>
      <c r="J12" s="63"/>
      <c r="K12" s="66"/>
      <c r="L12" s="67"/>
      <c r="M12" s="21"/>
      <c r="N12" s="22"/>
      <c r="O12" s="22"/>
      <c r="P12" s="22"/>
      <c r="Q12" s="22"/>
      <c r="R12" s="22"/>
      <c r="S12" s="68"/>
    </row>
    <row r="13" spans="1:20" ht="15" customHeight="1">
      <c r="A13" s="113" t="s">
        <v>175</v>
      </c>
      <c r="B13" s="42">
        <v>42335818</v>
      </c>
      <c r="C13" s="50">
        <f>SUM(D13,E13,F13,G13,H13)</f>
        <v>40779301</v>
      </c>
      <c r="D13" s="50">
        <v>21009897</v>
      </c>
      <c r="E13" s="50">
        <v>276645</v>
      </c>
      <c r="F13" s="50">
        <v>8755209</v>
      </c>
      <c r="G13" s="50">
        <v>7451327</v>
      </c>
      <c r="H13" s="50">
        <v>3286223</v>
      </c>
      <c r="I13" s="50">
        <v>94877</v>
      </c>
      <c r="J13" s="102"/>
      <c r="K13" s="302" t="s">
        <v>132</v>
      </c>
      <c r="L13" s="302"/>
      <c r="M13" s="69">
        <v>450663</v>
      </c>
      <c r="N13" s="70">
        <v>58028</v>
      </c>
      <c r="O13" s="70">
        <v>30392</v>
      </c>
      <c r="P13" s="70">
        <v>55923</v>
      </c>
      <c r="Q13" s="71">
        <v>2105</v>
      </c>
      <c r="R13" s="72">
        <v>2043</v>
      </c>
      <c r="S13" s="70">
        <v>225</v>
      </c>
      <c r="T13" s="73"/>
    </row>
    <row r="14" spans="1:20" ht="15" customHeight="1">
      <c r="A14" s="111"/>
      <c r="B14" s="40"/>
      <c r="C14" s="112"/>
      <c r="D14" s="112"/>
      <c r="E14" s="112"/>
      <c r="F14" s="112"/>
      <c r="G14" s="112"/>
      <c r="H14" s="112"/>
      <c r="I14" s="112"/>
      <c r="J14" s="102"/>
      <c r="K14" s="302" t="s">
        <v>133</v>
      </c>
      <c r="L14" s="302"/>
      <c r="M14" s="69">
        <v>54901</v>
      </c>
      <c r="N14" s="70">
        <v>9891</v>
      </c>
      <c r="O14" s="70">
        <v>5351</v>
      </c>
      <c r="P14" s="70">
        <v>8963</v>
      </c>
      <c r="Q14" s="71">
        <v>928</v>
      </c>
      <c r="R14" s="72">
        <v>4274</v>
      </c>
      <c r="S14" s="70">
        <v>485</v>
      </c>
      <c r="T14" s="73"/>
    </row>
    <row r="15" spans="1:20" ht="15" customHeight="1">
      <c r="A15" s="202" t="s">
        <v>282</v>
      </c>
      <c r="B15" s="39">
        <f aca="true" t="shared" si="0" ref="B15:I15">SUM(B19,B44)</f>
        <v>45189211</v>
      </c>
      <c r="C15" s="70">
        <f t="shared" si="0"/>
        <v>44605731</v>
      </c>
      <c r="D15" s="70">
        <f t="shared" si="0"/>
        <v>21340020</v>
      </c>
      <c r="E15" s="70">
        <f t="shared" si="0"/>
        <v>2093142</v>
      </c>
      <c r="F15" s="70">
        <f t="shared" si="0"/>
        <v>8957482</v>
      </c>
      <c r="G15" s="70">
        <f t="shared" si="0"/>
        <v>8562476</v>
      </c>
      <c r="H15" s="70">
        <f t="shared" si="0"/>
        <v>3652611</v>
      </c>
      <c r="I15" s="70">
        <f t="shared" si="0"/>
        <v>94052</v>
      </c>
      <c r="J15" s="63"/>
      <c r="K15" s="302" t="s">
        <v>134</v>
      </c>
      <c r="L15" s="302"/>
      <c r="M15" s="69">
        <v>107876</v>
      </c>
      <c r="N15" s="70">
        <v>16133</v>
      </c>
      <c r="O15" s="70">
        <v>8237</v>
      </c>
      <c r="P15" s="70">
        <v>15303</v>
      </c>
      <c r="Q15" s="71">
        <v>830</v>
      </c>
      <c r="R15" s="72">
        <v>325</v>
      </c>
      <c r="S15" s="70">
        <v>29</v>
      </c>
      <c r="T15" s="73"/>
    </row>
    <row r="16" spans="1:20" ht="15" customHeight="1">
      <c r="A16" s="74"/>
      <c r="B16" s="75"/>
      <c r="C16" s="76"/>
      <c r="D16" s="76"/>
      <c r="E16" s="76"/>
      <c r="F16" s="76"/>
      <c r="G16" s="76"/>
      <c r="H16" s="76"/>
      <c r="I16" s="76"/>
      <c r="J16" s="102"/>
      <c r="K16" s="302" t="s">
        <v>135</v>
      </c>
      <c r="L16" s="302"/>
      <c r="M16" s="69">
        <v>24830</v>
      </c>
      <c r="N16" s="70">
        <v>3398</v>
      </c>
      <c r="O16" s="77" t="s">
        <v>176</v>
      </c>
      <c r="P16" s="70">
        <v>2930</v>
      </c>
      <c r="Q16" s="71">
        <v>468</v>
      </c>
      <c r="R16" s="72">
        <v>4708</v>
      </c>
      <c r="S16" s="70">
        <v>646</v>
      </c>
      <c r="T16" s="73"/>
    </row>
    <row r="17" spans="1:20" ht="15" customHeight="1">
      <c r="A17" s="78" t="s">
        <v>18</v>
      </c>
      <c r="B17" s="39"/>
      <c r="C17" s="70"/>
      <c r="D17" s="70"/>
      <c r="E17" s="70"/>
      <c r="F17" s="70"/>
      <c r="G17" s="70"/>
      <c r="H17" s="70"/>
      <c r="I17" s="70"/>
      <c r="J17" s="102"/>
      <c r="K17" s="302" t="s">
        <v>136</v>
      </c>
      <c r="L17" s="302"/>
      <c r="M17" s="69">
        <v>12577</v>
      </c>
      <c r="N17" s="70">
        <v>1587</v>
      </c>
      <c r="O17" s="77" t="s">
        <v>176</v>
      </c>
      <c r="P17" s="70">
        <v>1459</v>
      </c>
      <c r="Q17" s="71">
        <v>128</v>
      </c>
      <c r="R17" s="72">
        <v>3967</v>
      </c>
      <c r="S17" s="70">
        <v>388</v>
      </c>
      <c r="T17" s="73"/>
    </row>
    <row r="18" spans="1:20" ht="15" customHeight="1">
      <c r="A18" s="79"/>
      <c r="B18" s="80"/>
      <c r="C18" s="64"/>
      <c r="D18" s="64"/>
      <c r="E18" s="64"/>
      <c r="F18" s="64"/>
      <c r="G18" s="64"/>
      <c r="H18" s="64"/>
      <c r="I18" s="64"/>
      <c r="J18" s="102"/>
      <c r="K18" s="302" t="s">
        <v>137</v>
      </c>
      <c r="L18" s="302"/>
      <c r="M18" s="69">
        <v>73669</v>
      </c>
      <c r="N18" s="70">
        <v>15246</v>
      </c>
      <c r="O18" s="70">
        <v>6257</v>
      </c>
      <c r="P18" s="70">
        <v>13100</v>
      </c>
      <c r="Q18" s="71">
        <v>2146</v>
      </c>
      <c r="R18" s="72">
        <v>437</v>
      </c>
      <c r="S18" s="70">
        <v>36</v>
      </c>
      <c r="T18" s="73"/>
    </row>
    <row r="19" spans="1:20" ht="15" customHeight="1">
      <c r="A19" s="81" t="s">
        <v>138</v>
      </c>
      <c r="B19" s="82">
        <v>37787190</v>
      </c>
      <c r="C19" s="83">
        <v>37425344</v>
      </c>
      <c r="D19" s="83">
        <v>18948061</v>
      </c>
      <c r="E19" s="83">
        <v>187028</v>
      </c>
      <c r="F19" s="83">
        <v>8179320</v>
      </c>
      <c r="G19" s="83">
        <v>7682437</v>
      </c>
      <c r="H19" s="83">
        <v>2428498</v>
      </c>
      <c r="I19" s="83">
        <v>83164</v>
      </c>
      <c r="J19" s="102"/>
      <c r="K19" s="302" t="s">
        <v>139</v>
      </c>
      <c r="L19" s="302"/>
      <c r="M19" s="184">
        <v>22190</v>
      </c>
      <c r="N19" s="70">
        <v>3029</v>
      </c>
      <c r="O19" s="70">
        <v>1898</v>
      </c>
      <c r="P19" s="70">
        <v>2904</v>
      </c>
      <c r="Q19" s="71">
        <v>125</v>
      </c>
      <c r="R19" s="72">
        <v>68</v>
      </c>
      <c r="S19" s="70">
        <v>5</v>
      </c>
      <c r="T19" s="73"/>
    </row>
    <row r="20" spans="1:20" ht="15" customHeight="1">
      <c r="A20" s="74"/>
      <c r="B20" s="75"/>
      <c r="C20" s="76"/>
      <c r="D20" s="76"/>
      <c r="E20" s="76"/>
      <c r="F20" s="76"/>
      <c r="G20" s="76"/>
      <c r="H20" s="76"/>
      <c r="I20" s="76"/>
      <c r="J20" s="102"/>
      <c r="K20" s="302" t="s">
        <v>140</v>
      </c>
      <c r="L20" s="302"/>
      <c r="M20" s="184">
        <v>34377</v>
      </c>
      <c r="N20" s="70">
        <v>3625</v>
      </c>
      <c r="O20" s="84">
        <v>1400</v>
      </c>
      <c r="P20" s="70">
        <v>3579</v>
      </c>
      <c r="Q20" s="71">
        <v>46</v>
      </c>
      <c r="R20" s="77" t="s">
        <v>177</v>
      </c>
      <c r="S20" s="77" t="s">
        <v>177</v>
      </c>
      <c r="T20" s="73"/>
    </row>
    <row r="21" spans="1:20" ht="15" customHeight="1">
      <c r="A21" s="114" t="s">
        <v>178</v>
      </c>
      <c r="B21" s="42">
        <v>4514511</v>
      </c>
      <c r="C21" s="205">
        <f>SUM(D21:H21)</f>
        <v>4218331</v>
      </c>
      <c r="D21" s="50">
        <v>2181949</v>
      </c>
      <c r="E21" s="50">
        <v>18136</v>
      </c>
      <c r="F21" s="50">
        <v>828538</v>
      </c>
      <c r="G21" s="50">
        <v>955759</v>
      </c>
      <c r="H21" s="50">
        <v>233949</v>
      </c>
      <c r="I21" s="50">
        <v>83493</v>
      </c>
      <c r="J21" s="102"/>
      <c r="K21" s="302" t="s">
        <v>141</v>
      </c>
      <c r="L21" s="302"/>
      <c r="M21" s="184">
        <v>80520</v>
      </c>
      <c r="N21" s="70">
        <v>9890</v>
      </c>
      <c r="O21" s="70">
        <v>1270</v>
      </c>
      <c r="P21" s="70">
        <v>9045</v>
      </c>
      <c r="Q21" s="71">
        <v>845</v>
      </c>
      <c r="R21" s="72">
        <v>25948</v>
      </c>
      <c r="S21" s="70">
        <v>3434</v>
      </c>
      <c r="T21" s="68"/>
    </row>
    <row r="22" spans="1:20" ht="15" customHeight="1">
      <c r="A22" s="115" t="s">
        <v>179</v>
      </c>
      <c r="B22" s="42">
        <v>3972231</v>
      </c>
      <c r="C22" s="205">
        <f>SUM(D22:H22)</f>
        <v>4402131</v>
      </c>
      <c r="D22" s="50">
        <v>2308729</v>
      </c>
      <c r="E22" s="50">
        <v>19752</v>
      </c>
      <c r="F22" s="50">
        <v>829270</v>
      </c>
      <c r="G22" s="50">
        <v>979756</v>
      </c>
      <c r="H22" s="50">
        <v>264624</v>
      </c>
      <c r="I22" s="50">
        <v>83297</v>
      </c>
      <c r="J22" s="102"/>
      <c r="K22" s="302" t="s">
        <v>142</v>
      </c>
      <c r="L22" s="302"/>
      <c r="M22" s="184">
        <v>47544</v>
      </c>
      <c r="N22" s="85">
        <v>7716</v>
      </c>
      <c r="O22" s="77" t="s">
        <v>180</v>
      </c>
      <c r="P22" s="86">
        <v>7511</v>
      </c>
      <c r="Q22" s="86">
        <v>205</v>
      </c>
      <c r="R22" s="86">
        <v>94</v>
      </c>
      <c r="S22" s="86">
        <v>12</v>
      </c>
      <c r="T22" s="73"/>
    </row>
    <row r="23" spans="1:20" ht="15" customHeight="1">
      <c r="A23" s="115" t="s">
        <v>181</v>
      </c>
      <c r="B23" s="42">
        <v>3852417</v>
      </c>
      <c r="C23" s="205">
        <f>SUM(D23:H23)</f>
        <v>3746474</v>
      </c>
      <c r="D23" s="50">
        <v>1963507</v>
      </c>
      <c r="E23" s="50">
        <v>16663</v>
      </c>
      <c r="F23" s="50">
        <v>684908</v>
      </c>
      <c r="G23" s="50">
        <v>833967</v>
      </c>
      <c r="H23" s="50">
        <v>247429</v>
      </c>
      <c r="I23" s="50">
        <v>83472</v>
      </c>
      <c r="J23" s="102"/>
      <c r="K23" s="304"/>
      <c r="L23" s="304"/>
      <c r="M23" s="185"/>
      <c r="N23" s="182"/>
      <c r="O23" s="183"/>
      <c r="P23" s="182"/>
      <c r="Q23" s="182"/>
      <c r="R23" s="182"/>
      <c r="S23" s="182"/>
      <c r="T23" s="50"/>
    </row>
    <row r="24" spans="1:20" ht="15" customHeight="1">
      <c r="A24" s="115" t="s">
        <v>182</v>
      </c>
      <c r="B24" s="42">
        <v>3104293</v>
      </c>
      <c r="C24" s="205">
        <f>SUM(D24:H24)</f>
        <v>3524145</v>
      </c>
      <c r="D24" s="50">
        <v>2026593</v>
      </c>
      <c r="E24" s="50">
        <v>18127</v>
      </c>
      <c r="F24" s="50">
        <v>684195</v>
      </c>
      <c r="G24" s="50">
        <v>554666</v>
      </c>
      <c r="H24" s="50">
        <v>240564</v>
      </c>
      <c r="I24" s="50">
        <v>83455</v>
      </c>
      <c r="J24" s="102"/>
      <c r="K24" s="302" t="s">
        <v>143</v>
      </c>
      <c r="L24" s="303"/>
      <c r="M24" s="84" t="s">
        <v>285</v>
      </c>
      <c r="N24" s="84" t="s">
        <v>285</v>
      </c>
      <c r="O24" s="84" t="s">
        <v>285</v>
      </c>
      <c r="P24" s="84" t="s">
        <v>285</v>
      </c>
      <c r="Q24" s="84" t="s">
        <v>285</v>
      </c>
      <c r="R24" s="213">
        <f>SUM(R25)</f>
        <v>5647</v>
      </c>
      <c r="S24" s="213">
        <f>SUM(S25)</f>
        <v>612</v>
      </c>
      <c r="T24" s="116"/>
    </row>
    <row r="25" spans="1:19" ht="15" customHeight="1">
      <c r="A25" s="117"/>
      <c r="B25" s="118"/>
      <c r="C25" s="206"/>
      <c r="D25" s="119"/>
      <c r="E25" s="119"/>
      <c r="F25" s="119"/>
      <c r="G25" s="119"/>
      <c r="H25" s="119"/>
      <c r="I25" s="119"/>
      <c r="J25" s="102"/>
      <c r="K25" s="298" t="s">
        <v>144</v>
      </c>
      <c r="L25" s="299"/>
      <c r="M25" s="207" t="s">
        <v>284</v>
      </c>
      <c r="N25" s="207" t="s">
        <v>284</v>
      </c>
      <c r="O25" s="207" t="s">
        <v>284</v>
      </c>
      <c r="P25" s="207" t="s">
        <v>284</v>
      </c>
      <c r="Q25" s="207" t="s">
        <v>284</v>
      </c>
      <c r="R25" s="209">
        <v>5647</v>
      </c>
      <c r="S25" s="205">
        <v>612</v>
      </c>
    </row>
    <row r="26" spans="1:19" ht="15" customHeight="1">
      <c r="A26" s="117"/>
      <c r="B26" s="118"/>
      <c r="C26" s="206"/>
      <c r="D26" s="119"/>
      <c r="E26" s="119"/>
      <c r="F26" s="119"/>
      <c r="G26" s="119"/>
      <c r="H26" s="119"/>
      <c r="I26" s="119"/>
      <c r="J26" s="102"/>
      <c r="K26" s="92"/>
      <c r="L26" s="91"/>
      <c r="M26" s="210"/>
      <c r="N26" s="211"/>
      <c r="O26" s="208"/>
      <c r="P26" s="211"/>
      <c r="Q26" s="211"/>
      <c r="R26" s="211"/>
      <c r="S26" s="211"/>
    </row>
    <row r="27" spans="1:19" ht="15" customHeight="1">
      <c r="A27" s="117"/>
      <c r="B27" s="118"/>
      <c r="C27" s="206"/>
      <c r="D27" s="119"/>
      <c r="E27" s="119"/>
      <c r="F27" s="119"/>
      <c r="G27" s="119"/>
      <c r="H27" s="119"/>
      <c r="I27" s="119"/>
      <c r="J27" s="102"/>
      <c r="K27" s="302" t="s">
        <v>145</v>
      </c>
      <c r="L27" s="303"/>
      <c r="M27" s="214">
        <f aca="true" t="shared" si="1" ref="M27:S27">SUM(M28)</f>
        <v>46725</v>
      </c>
      <c r="N27" s="213">
        <f t="shared" si="1"/>
        <v>5702</v>
      </c>
      <c r="O27" s="213">
        <f t="shared" si="1"/>
        <v>1380</v>
      </c>
      <c r="P27" s="213">
        <f t="shared" si="1"/>
        <v>5668</v>
      </c>
      <c r="Q27" s="213">
        <f t="shared" si="1"/>
        <v>34</v>
      </c>
      <c r="R27" s="213">
        <f t="shared" si="1"/>
        <v>361</v>
      </c>
      <c r="S27" s="213">
        <f t="shared" si="1"/>
        <v>46</v>
      </c>
    </row>
    <row r="28" spans="1:19" ht="15" customHeight="1">
      <c r="A28" s="115" t="s">
        <v>183</v>
      </c>
      <c r="B28" s="42">
        <v>2561408</v>
      </c>
      <c r="C28" s="205">
        <f>SUM(D28:H28)</f>
        <v>2878140</v>
      </c>
      <c r="D28" s="50">
        <v>1740828</v>
      </c>
      <c r="E28" s="50">
        <v>15152</v>
      </c>
      <c r="F28" s="50">
        <v>547787</v>
      </c>
      <c r="G28" s="50">
        <v>363814</v>
      </c>
      <c r="H28" s="50">
        <v>210559</v>
      </c>
      <c r="I28" s="50">
        <v>83351</v>
      </c>
      <c r="J28" s="102"/>
      <c r="K28" s="298" t="s">
        <v>146</v>
      </c>
      <c r="L28" s="299"/>
      <c r="M28" s="212">
        <v>46725</v>
      </c>
      <c r="N28" s="208">
        <v>5702</v>
      </c>
      <c r="O28" s="207">
        <v>1380</v>
      </c>
      <c r="P28" s="208">
        <v>5668</v>
      </c>
      <c r="Q28" s="208">
        <v>34</v>
      </c>
      <c r="R28" s="208">
        <v>361</v>
      </c>
      <c r="S28" s="208">
        <v>46</v>
      </c>
    </row>
    <row r="29" spans="1:20" ht="15" customHeight="1">
      <c r="A29" s="115" t="s">
        <v>184</v>
      </c>
      <c r="B29" s="42">
        <v>2422009</v>
      </c>
      <c r="C29" s="205">
        <f>SUM(D29:H29)</f>
        <v>2498013</v>
      </c>
      <c r="D29" s="50">
        <v>1483378</v>
      </c>
      <c r="E29" s="50">
        <v>14182</v>
      </c>
      <c r="F29" s="50">
        <v>528345</v>
      </c>
      <c r="G29" s="50">
        <v>306794</v>
      </c>
      <c r="H29" s="50">
        <v>165314</v>
      </c>
      <c r="I29" s="50">
        <v>83272</v>
      </c>
      <c r="J29" s="102"/>
      <c r="K29" s="92"/>
      <c r="L29" s="91"/>
      <c r="M29" s="210"/>
      <c r="N29" s="211"/>
      <c r="O29" s="211"/>
      <c r="P29" s="211"/>
      <c r="Q29" s="211"/>
      <c r="R29" s="211"/>
      <c r="S29" s="211"/>
      <c r="T29" s="73"/>
    </row>
    <row r="30" spans="1:20" ht="15" customHeight="1">
      <c r="A30" s="115" t="s">
        <v>185</v>
      </c>
      <c r="B30" s="42">
        <v>2775469</v>
      </c>
      <c r="C30" s="205">
        <f>SUM(D30:H30)</f>
        <v>2487526</v>
      </c>
      <c r="D30" s="50">
        <v>1162683</v>
      </c>
      <c r="E30" s="50">
        <v>13508</v>
      </c>
      <c r="F30" s="50">
        <v>558412</v>
      </c>
      <c r="G30" s="50">
        <v>600935</v>
      </c>
      <c r="H30" s="50">
        <v>151988</v>
      </c>
      <c r="I30" s="50">
        <v>83248</v>
      </c>
      <c r="J30" s="102"/>
      <c r="K30" s="302" t="s">
        <v>147</v>
      </c>
      <c r="L30" s="303"/>
      <c r="M30" s="215">
        <f aca="true" t="shared" si="2" ref="M30:S30">SUM(M31:M32)</f>
        <v>61726</v>
      </c>
      <c r="N30" s="215">
        <f t="shared" si="2"/>
        <v>7299</v>
      </c>
      <c r="O30" s="215">
        <f t="shared" si="2"/>
        <v>5480</v>
      </c>
      <c r="P30" s="215">
        <f t="shared" si="2"/>
        <v>6980</v>
      </c>
      <c r="Q30" s="215">
        <f t="shared" si="2"/>
        <v>319</v>
      </c>
      <c r="R30" s="215">
        <f t="shared" si="2"/>
        <v>308</v>
      </c>
      <c r="S30" s="215">
        <f t="shared" si="2"/>
        <v>28</v>
      </c>
      <c r="T30" s="50"/>
    </row>
    <row r="31" spans="1:19" ht="15" customHeight="1">
      <c r="A31" s="115" t="s">
        <v>186</v>
      </c>
      <c r="B31" s="42">
        <v>3156278</v>
      </c>
      <c r="C31" s="205">
        <f>SUM(D31:H31)</f>
        <v>2857636</v>
      </c>
      <c r="D31" s="50">
        <v>1000627</v>
      </c>
      <c r="E31" s="50">
        <v>14204</v>
      </c>
      <c r="F31" s="50">
        <v>739673</v>
      </c>
      <c r="G31" s="50">
        <v>893548</v>
      </c>
      <c r="H31" s="50">
        <v>209584</v>
      </c>
      <c r="I31" s="50">
        <v>83243</v>
      </c>
      <c r="J31" s="102"/>
      <c r="K31" s="298" t="s">
        <v>148</v>
      </c>
      <c r="L31" s="299"/>
      <c r="M31" s="210">
        <v>35426</v>
      </c>
      <c r="N31" s="211">
        <v>4041</v>
      </c>
      <c r="O31" s="211">
        <v>2555</v>
      </c>
      <c r="P31" s="211">
        <v>3732</v>
      </c>
      <c r="Q31" s="211">
        <v>309</v>
      </c>
      <c r="R31" s="207" t="s">
        <v>284</v>
      </c>
      <c r="S31" s="207" t="s">
        <v>284</v>
      </c>
    </row>
    <row r="32" spans="1:19" ht="15" customHeight="1">
      <c r="A32" s="117"/>
      <c r="B32" s="118"/>
      <c r="C32" s="206"/>
      <c r="D32" s="119"/>
      <c r="E32" s="119"/>
      <c r="F32" s="119"/>
      <c r="G32" s="119"/>
      <c r="H32" s="119"/>
      <c r="I32" s="119"/>
      <c r="J32" s="102"/>
      <c r="K32" s="298" t="s">
        <v>53</v>
      </c>
      <c r="L32" s="299"/>
      <c r="M32" s="210">
        <v>26300</v>
      </c>
      <c r="N32" s="211">
        <v>3258</v>
      </c>
      <c r="O32" s="211">
        <v>2925</v>
      </c>
      <c r="P32" s="211">
        <v>3248</v>
      </c>
      <c r="Q32" s="211">
        <v>10</v>
      </c>
      <c r="R32" s="207">
        <v>308</v>
      </c>
      <c r="S32" s="207">
        <v>28</v>
      </c>
    </row>
    <row r="33" spans="1:19" ht="15" customHeight="1">
      <c r="A33" s="117"/>
      <c r="B33" s="118"/>
      <c r="C33" s="206"/>
      <c r="D33" s="119"/>
      <c r="E33" s="119"/>
      <c r="F33" s="119"/>
      <c r="G33" s="119"/>
      <c r="H33" s="119"/>
      <c r="I33" s="119"/>
      <c r="J33" s="102"/>
      <c r="K33" s="92"/>
      <c r="L33" s="91"/>
      <c r="M33" s="210"/>
      <c r="N33" s="211"/>
      <c r="O33" s="211"/>
      <c r="P33" s="211"/>
      <c r="Q33" s="211"/>
      <c r="R33" s="211"/>
      <c r="S33" s="211"/>
    </row>
    <row r="34" spans="1:20" ht="15" customHeight="1">
      <c r="A34" s="117"/>
      <c r="B34" s="118"/>
      <c r="C34" s="206"/>
      <c r="D34" s="119"/>
      <c r="E34" s="119"/>
      <c r="F34" s="119"/>
      <c r="G34" s="119"/>
      <c r="H34" s="119"/>
      <c r="I34" s="119"/>
      <c r="J34" s="102"/>
      <c r="K34" s="302" t="s">
        <v>149</v>
      </c>
      <c r="L34" s="303"/>
      <c r="M34" s="215">
        <f aca="true" t="shared" si="3" ref="M34:S34">SUM(M35:M36)</f>
        <v>35424</v>
      </c>
      <c r="N34" s="215">
        <f t="shared" si="3"/>
        <v>4866</v>
      </c>
      <c r="O34" s="215">
        <f t="shared" si="3"/>
        <v>639</v>
      </c>
      <c r="P34" s="215">
        <f t="shared" si="3"/>
        <v>4660</v>
      </c>
      <c r="Q34" s="215">
        <f t="shared" si="3"/>
        <v>206</v>
      </c>
      <c r="R34" s="215">
        <f t="shared" si="3"/>
        <v>834</v>
      </c>
      <c r="S34" s="215">
        <f t="shared" si="3"/>
        <v>82</v>
      </c>
      <c r="T34" s="116"/>
    </row>
    <row r="35" spans="1:20" ht="15" customHeight="1">
      <c r="A35" s="115" t="s">
        <v>187</v>
      </c>
      <c r="B35" s="42">
        <v>2457155</v>
      </c>
      <c r="C35" s="205">
        <f>SUM(D35:H35)</f>
        <v>3033212</v>
      </c>
      <c r="D35" s="50">
        <v>906606</v>
      </c>
      <c r="E35" s="50">
        <v>14944</v>
      </c>
      <c r="F35" s="50">
        <v>910438</v>
      </c>
      <c r="G35" s="50">
        <v>926923</v>
      </c>
      <c r="H35" s="50">
        <v>274301</v>
      </c>
      <c r="I35" s="50">
        <v>83218</v>
      </c>
      <c r="J35" s="102"/>
      <c r="K35" s="298" t="s">
        <v>49</v>
      </c>
      <c r="L35" s="299"/>
      <c r="M35" s="210">
        <v>21241</v>
      </c>
      <c r="N35" s="211">
        <v>3403</v>
      </c>
      <c r="O35" s="207" t="s">
        <v>284</v>
      </c>
      <c r="P35" s="211">
        <v>3267</v>
      </c>
      <c r="Q35" s="211">
        <v>136</v>
      </c>
      <c r="R35" s="208">
        <v>678</v>
      </c>
      <c r="S35" s="208">
        <v>68</v>
      </c>
      <c r="T35" s="73"/>
    </row>
    <row r="36" spans="1:20" ht="15" customHeight="1">
      <c r="A36" s="115" t="s">
        <v>188</v>
      </c>
      <c r="B36" s="42">
        <v>2407819</v>
      </c>
      <c r="C36" s="205">
        <f>SUM(D36:H36)</f>
        <v>2365462</v>
      </c>
      <c r="D36" s="50">
        <v>1100197</v>
      </c>
      <c r="E36" s="50">
        <v>12927</v>
      </c>
      <c r="F36" s="50">
        <v>660060</v>
      </c>
      <c r="G36" s="50">
        <v>428790</v>
      </c>
      <c r="H36" s="50">
        <v>163488</v>
      </c>
      <c r="I36" s="50">
        <v>83210</v>
      </c>
      <c r="J36" s="102"/>
      <c r="K36" s="298" t="s">
        <v>150</v>
      </c>
      <c r="L36" s="299"/>
      <c r="M36" s="212">
        <v>14183</v>
      </c>
      <c r="N36" s="208">
        <v>1463</v>
      </c>
      <c r="O36" s="208">
        <v>639</v>
      </c>
      <c r="P36" s="208">
        <v>1393</v>
      </c>
      <c r="Q36" s="208">
        <v>70</v>
      </c>
      <c r="R36" s="208">
        <v>156</v>
      </c>
      <c r="S36" s="208">
        <v>14</v>
      </c>
      <c r="T36" s="73"/>
    </row>
    <row r="37" spans="1:20" ht="15" customHeight="1">
      <c r="A37" s="115" t="s">
        <v>189</v>
      </c>
      <c r="B37" s="42">
        <v>2804203</v>
      </c>
      <c r="C37" s="205">
        <f>SUM(D37:H37)</f>
        <v>2460311</v>
      </c>
      <c r="D37" s="50">
        <v>1382389</v>
      </c>
      <c r="E37" s="50">
        <v>13950</v>
      </c>
      <c r="F37" s="50">
        <v>618124</v>
      </c>
      <c r="G37" s="50">
        <v>336329</v>
      </c>
      <c r="H37" s="50">
        <v>109519</v>
      </c>
      <c r="I37" s="50">
        <v>83275</v>
      </c>
      <c r="J37" s="102"/>
      <c r="K37" s="298"/>
      <c r="L37" s="299"/>
      <c r="M37" s="212"/>
      <c r="N37" s="208"/>
      <c r="O37" s="208"/>
      <c r="P37" s="208"/>
      <c r="Q37" s="208"/>
      <c r="R37" s="208"/>
      <c r="S37" s="208"/>
      <c r="T37" s="50"/>
    </row>
    <row r="38" spans="1:20" s="3" customFormat="1" ht="15" customHeight="1">
      <c r="A38" s="115" t="s">
        <v>190</v>
      </c>
      <c r="B38" s="42">
        <v>3759397</v>
      </c>
      <c r="C38" s="205">
        <f>SUM(D38:H38)</f>
        <v>2953963</v>
      </c>
      <c r="D38" s="50">
        <v>1690575</v>
      </c>
      <c r="E38" s="50">
        <v>15483</v>
      </c>
      <c r="F38" s="50">
        <v>589570</v>
      </c>
      <c r="G38" s="50">
        <v>501156</v>
      </c>
      <c r="H38" s="50">
        <v>157179</v>
      </c>
      <c r="I38" s="50">
        <v>83164</v>
      </c>
      <c r="J38" s="102"/>
      <c r="K38" s="302" t="s">
        <v>151</v>
      </c>
      <c r="L38" s="303"/>
      <c r="M38" s="213">
        <f>SUM(M39)</f>
        <v>18670</v>
      </c>
      <c r="N38" s="213">
        <f>SUM(N39)</f>
        <v>2210</v>
      </c>
      <c r="O38" s="213">
        <f>SUM(O39)</f>
        <v>345</v>
      </c>
      <c r="P38" s="213">
        <f>SUM(P39)</f>
        <v>2138</v>
      </c>
      <c r="Q38" s="213">
        <f>SUM(Q39)</f>
        <v>72</v>
      </c>
      <c r="R38" s="84" t="s">
        <v>285</v>
      </c>
      <c r="S38" s="84" t="s">
        <v>285</v>
      </c>
      <c r="T38" s="18"/>
    </row>
    <row r="39" spans="1:20" ht="15" customHeight="1">
      <c r="A39" s="93"/>
      <c r="B39" s="89"/>
      <c r="C39" s="206"/>
      <c r="D39" s="90"/>
      <c r="E39" s="90"/>
      <c r="F39" s="90"/>
      <c r="G39" s="90"/>
      <c r="H39" s="90"/>
      <c r="I39" s="90"/>
      <c r="J39" s="63"/>
      <c r="K39" s="300" t="s">
        <v>152</v>
      </c>
      <c r="L39" s="301"/>
      <c r="M39" s="210">
        <v>18670</v>
      </c>
      <c r="N39" s="211">
        <v>2210</v>
      </c>
      <c r="O39" s="207">
        <v>345</v>
      </c>
      <c r="P39" s="211">
        <v>2138</v>
      </c>
      <c r="Q39" s="211">
        <v>72</v>
      </c>
      <c r="R39" s="207" t="s">
        <v>284</v>
      </c>
      <c r="S39" s="207" t="s">
        <v>284</v>
      </c>
      <c r="T39" s="50"/>
    </row>
    <row r="40" spans="1:20" ht="15" customHeight="1">
      <c r="A40" s="121"/>
      <c r="B40" s="118"/>
      <c r="C40" s="206"/>
      <c r="D40" s="119"/>
      <c r="E40" s="119"/>
      <c r="F40" s="119"/>
      <c r="G40" s="119"/>
      <c r="H40" s="119"/>
      <c r="I40" s="119"/>
      <c r="J40" s="102"/>
      <c r="K40" s="298"/>
      <c r="L40" s="299"/>
      <c r="M40" s="212"/>
      <c r="N40" s="208"/>
      <c r="O40" s="207"/>
      <c r="P40" s="208"/>
      <c r="Q40" s="208"/>
      <c r="R40" s="207"/>
      <c r="S40" s="207"/>
      <c r="T40" s="50"/>
    </row>
    <row r="41" spans="1:20" ht="15" customHeight="1">
      <c r="A41" s="121"/>
      <c r="B41" s="118"/>
      <c r="C41" s="206"/>
      <c r="D41" s="119"/>
      <c r="E41" s="119"/>
      <c r="F41" s="119"/>
      <c r="G41" s="119"/>
      <c r="H41" s="119"/>
      <c r="I41" s="119"/>
      <c r="J41" s="102"/>
      <c r="K41" s="302" t="s">
        <v>153</v>
      </c>
      <c r="L41" s="303"/>
      <c r="M41" s="184">
        <f>SUM(M42:M43)</f>
        <v>23882</v>
      </c>
      <c r="N41" s="215">
        <f>SUM(N42:N43)</f>
        <v>3595</v>
      </c>
      <c r="O41" s="84" t="s">
        <v>285</v>
      </c>
      <c r="P41" s="215">
        <f>SUM(P42:P43)</f>
        <v>2901</v>
      </c>
      <c r="Q41" s="215">
        <f>SUM(Q42:Q43)</f>
        <v>694</v>
      </c>
      <c r="R41" s="215">
        <f>SUM(R42:R43)</f>
        <v>5041</v>
      </c>
      <c r="S41" s="215">
        <f>SUM(S42:S43)</f>
        <v>719</v>
      </c>
      <c r="T41" s="50"/>
    </row>
    <row r="42" spans="1:101" ht="15" customHeight="1">
      <c r="A42" s="78" t="s">
        <v>154</v>
      </c>
      <c r="B42" s="39"/>
      <c r="C42" s="205"/>
      <c r="D42" s="70"/>
      <c r="E42" s="70"/>
      <c r="F42" s="70"/>
      <c r="G42" s="70"/>
      <c r="H42" s="70"/>
      <c r="I42" s="70"/>
      <c r="J42" s="102"/>
      <c r="K42" s="298" t="s">
        <v>155</v>
      </c>
      <c r="L42" s="299"/>
      <c r="M42" s="87">
        <v>7617</v>
      </c>
      <c r="N42" s="87">
        <v>1046</v>
      </c>
      <c r="O42" s="120" t="s">
        <v>191</v>
      </c>
      <c r="P42" s="87">
        <v>990</v>
      </c>
      <c r="Q42" s="87">
        <v>56</v>
      </c>
      <c r="R42" s="87">
        <v>1357</v>
      </c>
      <c r="S42" s="87">
        <v>117</v>
      </c>
      <c r="T42" s="50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</row>
    <row r="43" spans="1:66" ht="15" customHeight="1">
      <c r="A43" s="79"/>
      <c r="B43" s="80"/>
      <c r="C43" s="206"/>
      <c r="D43" s="64"/>
      <c r="E43" s="64"/>
      <c r="F43" s="64"/>
      <c r="G43" s="64"/>
      <c r="H43" s="64"/>
      <c r="I43" s="64"/>
      <c r="J43" s="102"/>
      <c r="K43" s="296" t="s">
        <v>156</v>
      </c>
      <c r="L43" s="297"/>
      <c r="M43" s="94">
        <v>16265</v>
      </c>
      <c r="N43" s="94">
        <v>2549</v>
      </c>
      <c r="O43" s="122" t="s">
        <v>180</v>
      </c>
      <c r="P43" s="94">
        <v>1911</v>
      </c>
      <c r="Q43" s="94">
        <v>638</v>
      </c>
      <c r="R43" s="95">
        <v>3684</v>
      </c>
      <c r="S43" s="95">
        <v>602</v>
      </c>
      <c r="T43" s="50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23"/>
    </row>
    <row r="44" spans="1:66" ht="15" customHeight="1">
      <c r="A44" s="81" t="s">
        <v>138</v>
      </c>
      <c r="B44" s="96">
        <v>7402021</v>
      </c>
      <c r="C44" s="83">
        <v>7180387</v>
      </c>
      <c r="D44" s="83">
        <v>2391959</v>
      </c>
      <c r="E44" s="83">
        <v>1906114</v>
      </c>
      <c r="F44" s="83">
        <v>778162</v>
      </c>
      <c r="G44" s="83">
        <v>880039</v>
      </c>
      <c r="H44" s="83">
        <v>1224113</v>
      </c>
      <c r="I44" s="83">
        <v>10888</v>
      </c>
      <c r="J44" s="102"/>
      <c r="K44" s="100" t="s">
        <v>157</v>
      </c>
      <c r="N44" s="112"/>
      <c r="O44" s="112"/>
      <c r="P44" s="112"/>
      <c r="Q44" s="112"/>
      <c r="R44" s="112"/>
      <c r="S44" s="112"/>
      <c r="T44" s="73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24"/>
      <c r="BN44" s="125"/>
    </row>
    <row r="45" spans="1:19" ht="15" customHeight="1">
      <c r="A45" s="121"/>
      <c r="B45" s="75"/>
      <c r="C45" s="206"/>
      <c r="D45" s="76"/>
      <c r="E45" s="76"/>
      <c r="F45" s="76"/>
      <c r="G45" s="76"/>
      <c r="H45" s="76"/>
      <c r="I45" s="76"/>
      <c r="J45" s="102"/>
      <c r="K45" s="100" t="s">
        <v>158</v>
      </c>
      <c r="N45" s="112"/>
      <c r="O45" s="112"/>
      <c r="P45" s="112"/>
      <c r="Q45" s="112"/>
      <c r="R45" s="112"/>
      <c r="S45" s="112"/>
    </row>
    <row r="46" spans="1:19" ht="15" customHeight="1">
      <c r="A46" s="114" t="s">
        <v>192</v>
      </c>
      <c r="B46" s="126">
        <v>737037</v>
      </c>
      <c r="C46" s="205">
        <f>SUM(D46:H46)</f>
        <v>672034</v>
      </c>
      <c r="D46" s="50">
        <v>281848</v>
      </c>
      <c r="E46" s="50">
        <v>8727</v>
      </c>
      <c r="F46" s="50">
        <v>74590</v>
      </c>
      <c r="G46" s="50">
        <v>118849</v>
      </c>
      <c r="H46" s="50">
        <v>188020</v>
      </c>
      <c r="I46" s="50">
        <v>10943</v>
      </c>
      <c r="J46" s="102"/>
      <c r="K46" s="92"/>
      <c r="L46" s="91"/>
      <c r="M46" s="87"/>
      <c r="N46" s="182"/>
      <c r="O46" s="183"/>
      <c r="P46" s="182"/>
      <c r="Q46" s="87"/>
      <c r="R46" s="87"/>
      <c r="S46" s="87"/>
    </row>
    <row r="47" spans="1:20" ht="15" customHeight="1">
      <c r="A47" s="115" t="s">
        <v>193</v>
      </c>
      <c r="B47" s="126">
        <v>709529</v>
      </c>
      <c r="C47" s="205">
        <f>SUM(D47:H47)</f>
        <v>766858</v>
      </c>
      <c r="D47" s="50">
        <v>275666</v>
      </c>
      <c r="E47" s="50">
        <v>114992</v>
      </c>
      <c r="F47" s="50">
        <v>76067</v>
      </c>
      <c r="G47" s="50">
        <v>153700</v>
      </c>
      <c r="H47" s="50">
        <v>146433</v>
      </c>
      <c r="I47" s="50">
        <v>10943</v>
      </c>
      <c r="J47" s="102"/>
      <c r="K47" s="92"/>
      <c r="L47" s="91"/>
      <c r="M47" s="87"/>
      <c r="N47" s="182"/>
      <c r="O47" s="183"/>
      <c r="P47" s="182"/>
      <c r="Q47" s="87"/>
      <c r="R47" s="88"/>
      <c r="S47" s="88"/>
      <c r="T47" s="50"/>
    </row>
    <row r="48" spans="1:19" ht="15" customHeight="1">
      <c r="A48" s="115" t="s">
        <v>194</v>
      </c>
      <c r="B48" s="126">
        <v>701421</v>
      </c>
      <c r="C48" s="205">
        <f>SUM(D48:H48)</f>
        <v>648621</v>
      </c>
      <c r="D48" s="50">
        <v>242794</v>
      </c>
      <c r="E48" s="50">
        <v>114168</v>
      </c>
      <c r="F48" s="50">
        <v>62788</v>
      </c>
      <c r="G48" s="50">
        <v>114267</v>
      </c>
      <c r="H48" s="50">
        <v>114604</v>
      </c>
      <c r="I48" s="50">
        <v>10942</v>
      </c>
      <c r="J48" s="102"/>
      <c r="K48" s="92"/>
      <c r="L48" s="91"/>
      <c r="M48" s="87"/>
      <c r="N48" s="182"/>
      <c r="O48" s="183"/>
      <c r="P48" s="182"/>
      <c r="Q48" s="87"/>
      <c r="R48" s="87"/>
      <c r="S48" s="87"/>
    </row>
    <row r="49" spans="1:48" ht="15" customHeight="1">
      <c r="A49" s="115" t="s">
        <v>195</v>
      </c>
      <c r="B49" s="126">
        <v>551947</v>
      </c>
      <c r="C49" s="205">
        <f>SUM(D49:H49)</f>
        <v>601870</v>
      </c>
      <c r="D49" s="50">
        <v>251543</v>
      </c>
      <c r="E49" s="50">
        <v>126381</v>
      </c>
      <c r="F49" s="50">
        <v>62284</v>
      </c>
      <c r="G49" s="50">
        <v>58870</v>
      </c>
      <c r="H49" s="50">
        <v>102792</v>
      </c>
      <c r="I49" s="50">
        <v>10940</v>
      </c>
      <c r="J49" s="102"/>
      <c r="K49" s="92"/>
      <c r="L49" s="91"/>
      <c r="M49" s="87"/>
      <c r="N49" s="182"/>
      <c r="O49" s="182"/>
      <c r="P49" s="182"/>
      <c r="Q49" s="87"/>
      <c r="R49" s="87"/>
      <c r="S49" s="87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</row>
    <row r="50" spans="1:20" ht="15" customHeight="1">
      <c r="A50" s="117"/>
      <c r="B50" s="127"/>
      <c r="C50" s="206"/>
      <c r="D50" s="119"/>
      <c r="E50" s="119"/>
      <c r="F50" s="119"/>
      <c r="G50" s="119"/>
      <c r="H50" s="119"/>
      <c r="I50" s="119"/>
      <c r="J50" s="102"/>
      <c r="N50" s="112"/>
      <c r="O50" s="112"/>
      <c r="P50" s="112"/>
      <c r="Q50" s="112"/>
      <c r="R50" s="112"/>
      <c r="S50" s="112"/>
      <c r="T50" s="73"/>
    </row>
    <row r="51" spans="1:19" ht="15" customHeight="1">
      <c r="A51" s="117"/>
      <c r="B51" s="127"/>
      <c r="C51" s="206"/>
      <c r="D51" s="119"/>
      <c r="E51" s="119"/>
      <c r="F51" s="119"/>
      <c r="G51" s="119"/>
      <c r="H51" s="119"/>
      <c r="I51" s="119"/>
      <c r="J51" s="102"/>
      <c r="N51" s="112"/>
      <c r="O51" s="112"/>
      <c r="P51" s="112"/>
      <c r="Q51" s="112"/>
      <c r="R51" s="112"/>
      <c r="S51" s="112"/>
    </row>
    <row r="52" spans="1:10" ht="15" customHeight="1">
      <c r="A52" s="117"/>
      <c r="B52" s="127"/>
      <c r="C52" s="206"/>
      <c r="D52" s="119"/>
      <c r="E52" s="119"/>
      <c r="F52" s="119"/>
      <c r="G52" s="119"/>
      <c r="H52" s="119"/>
      <c r="I52" s="119"/>
      <c r="J52" s="102"/>
    </row>
    <row r="53" spans="1:10" ht="15" customHeight="1">
      <c r="A53" s="115" t="s">
        <v>196</v>
      </c>
      <c r="B53" s="126">
        <v>476439</v>
      </c>
      <c r="C53" s="205">
        <f>SUM(D53:H53)</f>
        <v>467373</v>
      </c>
      <c r="D53" s="50">
        <v>207729</v>
      </c>
      <c r="E53" s="50">
        <v>125647</v>
      </c>
      <c r="F53" s="50">
        <v>48135</v>
      </c>
      <c r="G53" s="50">
        <v>23934</v>
      </c>
      <c r="H53" s="50">
        <v>61928</v>
      </c>
      <c r="I53" s="50">
        <v>10938</v>
      </c>
      <c r="J53" s="102"/>
    </row>
    <row r="54" spans="1:10" ht="15" customHeight="1">
      <c r="A54" s="115" t="s">
        <v>197</v>
      </c>
      <c r="B54" s="126">
        <v>482171</v>
      </c>
      <c r="C54" s="205">
        <f>SUM(D54:H54)</f>
        <v>468103</v>
      </c>
      <c r="D54" s="50">
        <v>181417</v>
      </c>
      <c r="E54" s="50">
        <v>150532</v>
      </c>
      <c r="F54" s="50">
        <v>56214</v>
      </c>
      <c r="G54" s="50">
        <v>25317</v>
      </c>
      <c r="H54" s="50">
        <v>54623</v>
      </c>
      <c r="I54" s="50">
        <v>10929</v>
      </c>
      <c r="J54" s="102"/>
    </row>
    <row r="55" spans="1:20" ht="15" customHeight="1">
      <c r="A55" s="115" t="s">
        <v>198</v>
      </c>
      <c r="B55" s="126">
        <v>621412</v>
      </c>
      <c r="C55" s="205">
        <f>SUM(D55:H55)</f>
        <v>568351</v>
      </c>
      <c r="D55" s="50">
        <v>151199</v>
      </c>
      <c r="E55" s="50">
        <v>198496</v>
      </c>
      <c r="F55" s="50">
        <v>62085</v>
      </c>
      <c r="G55" s="50">
        <v>64105</v>
      </c>
      <c r="H55" s="50">
        <v>92466</v>
      </c>
      <c r="I55" s="50">
        <v>10920</v>
      </c>
      <c r="J55" s="102"/>
      <c r="T55" s="73"/>
    </row>
    <row r="56" spans="1:10" ht="15" customHeight="1">
      <c r="A56" s="115" t="s">
        <v>199</v>
      </c>
      <c r="B56" s="126">
        <v>674441</v>
      </c>
      <c r="C56" s="205">
        <f>SUM(D56:H56)</f>
        <v>649446</v>
      </c>
      <c r="D56" s="50">
        <v>134900</v>
      </c>
      <c r="E56" s="50">
        <v>197053</v>
      </c>
      <c r="F56" s="50">
        <v>78184</v>
      </c>
      <c r="G56" s="50">
        <v>95534</v>
      </c>
      <c r="H56" s="50">
        <v>143775</v>
      </c>
      <c r="I56" s="50">
        <v>10915</v>
      </c>
      <c r="J56" s="102"/>
    </row>
    <row r="57" spans="1:20" ht="15" customHeight="1">
      <c r="A57" s="117"/>
      <c r="B57" s="127"/>
      <c r="C57" s="206"/>
      <c r="D57" s="119"/>
      <c r="E57" s="119"/>
      <c r="F57" s="119"/>
      <c r="G57" s="119"/>
      <c r="H57" s="119"/>
      <c r="I57" s="119"/>
      <c r="J57" s="102"/>
      <c r="T57" s="116"/>
    </row>
    <row r="58" spans="1:10" ht="15" customHeight="1">
      <c r="A58" s="117"/>
      <c r="B58" s="127"/>
      <c r="C58" s="206"/>
      <c r="D58" s="119"/>
      <c r="E58" s="119"/>
      <c r="F58" s="119"/>
      <c r="G58" s="119"/>
      <c r="H58" s="119"/>
      <c r="I58" s="119"/>
      <c r="J58" s="102"/>
    </row>
    <row r="59" spans="1:10" ht="15" customHeight="1">
      <c r="A59" s="117"/>
      <c r="B59" s="127"/>
      <c r="C59" s="206"/>
      <c r="D59" s="119"/>
      <c r="E59" s="119"/>
      <c r="F59" s="119"/>
      <c r="G59" s="119"/>
      <c r="H59" s="119"/>
      <c r="I59" s="119"/>
      <c r="J59" s="102"/>
    </row>
    <row r="60" spans="1:10" ht="15" customHeight="1">
      <c r="A60" s="115" t="s">
        <v>200</v>
      </c>
      <c r="B60" s="126">
        <v>560362</v>
      </c>
      <c r="C60" s="205">
        <f>SUM(D60:H60)</f>
        <v>589847</v>
      </c>
      <c r="D60" s="50">
        <v>124670</v>
      </c>
      <c r="E60" s="50">
        <v>218143</v>
      </c>
      <c r="F60" s="50">
        <v>67072</v>
      </c>
      <c r="G60" s="50">
        <v>77553</v>
      </c>
      <c r="H60" s="50">
        <v>102409</v>
      </c>
      <c r="I60" s="50">
        <v>10912</v>
      </c>
      <c r="J60" s="102"/>
    </row>
    <row r="61" spans="1:20" ht="15" customHeight="1">
      <c r="A61" s="115" t="s">
        <v>201</v>
      </c>
      <c r="B61" s="126">
        <v>531791</v>
      </c>
      <c r="C61" s="205">
        <f>SUM(D61:H61)</f>
        <v>502700</v>
      </c>
      <c r="D61" s="50">
        <v>146618</v>
      </c>
      <c r="E61" s="50">
        <v>217536</v>
      </c>
      <c r="F61" s="50">
        <v>58614</v>
      </c>
      <c r="G61" s="50">
        <v>26941</v>
      </c>
      <c r="H61" s="50">
        <v>52991</v>
      </c>
      <c r="I61" s="50">
        <v>10903</v>
      </c>
      <c r="J61" s="102"/>
      <c r="T61" s="50"/>
    </row>
    <row r="62" spans="1:10" ht="15" customHeight="1">
      <c r="A62" s="115" t="s">
        <v>202</v>
      </c>
      <c r="B62" s="126">
        <v>604314</v>
      </c>
      <c r="C62" s="205">
        <f>SUM(D62:H62)</f>
        <v>544830</v>
      </c>
      <c r="D62" s="50">
        <v>175786</v>
      </c>
      <c r="E62" s="50">
        <v>221383</v>
      </c>
      <c r="F62" s="50">
        <v>58747</v>
      </c>
      <c r="G62" s="50">
        <v>28882</v>
      </c>
      <c r="H62" s="50">
        <v>60032</v>
      </c>
      <c r="I62" s="50">
        <v>10892</v>
      </c>
      <c r="J62" s="102"/>
    </row>
    <row r="63" spans="1:20" ht="15" customHeight="1">
      <c r="A63" s="115" t="s">
        <v>203</v>
      </c>
      <c r="B63" s="126">
        <v>751158</v>
      </c>
      <c r="C63" s="205">
        <f>SUM(D63:H63)</f>
        <v>700354</v>
      </c>
      <c r="D63" s="50">
        <v>217789</v>
      </c>
      <c r="E63" s="50">
        <v>213056</v>
      </c>
      <c r="F63" s="50">
        <v>73382</v>
      </c>
      <c r="G63" s="50">
        <v>92087</v>
      </c>
      <c r="H63" s="50">
        <v>104040</v>
      </c>
      <c r="I63" s="50">
        <v>10888</v>
      </c>
      <c r="J63" s="102"/>
      <c r="T63" s="73"/>
    </row>
    <row r="64" spans="1:20" ht="15" customHeight="1">
      <c r="A64" s="128"/>
      <c r="B64" s="129"/>
      <c r="C64" s="130"/>
      <c r="D64" s="130"/>
      <c r="E64" s="130"/>
      <c r="F64" s="130"/>
      <c r="G64" s="130"/>
      <c r="H64" s="130"/>
      <c r="I64" s="130"/>
      <c r="J64" s="102"/>
      <c r="T64" s="73"/>
    </row>
    <row r="65" spans="1:20" ht="15" customHeight="1">
      <c r="A65" s="100" t="s">
        <v>159</v>
      </c>
      <c r="J65" s="102"/>
      <c r="T65" s="73"/>
    </row>
    <row r="66" spans="1:20" ht="15" customHeight="1">
      <c r="A66" s="100" t="s">
        <v>160</v>
      </c>
      <c r="J66" s="102"/>
      <c r="T66" s="73"/>
    </row>
    <row r="67" spans="1:20" ht="15" customHeight="1">
      <c r="A67" s="102" t="s">
        <v>204</v>
      </c>
      <c r="J67" s="102"/>
      <c r="T67" s="50"/>
    </row>
    <row r="68" ht="15" customHeight="1">
      <c r="T68" s="73"/>
    </row>
    <row r="69" ht="14.25">
      <c r="T69" s="50"/>
    </row>
    <row r="70" ht="14.25">
      <c r="T70" s="73"/>
    </row>
    <row r="71" ht="14.25">
      <c r="T71" s="116"/>
    </row>
    <row r="72" ht="14.25">
      <c r="T72" s="73"/>
    </row>
    <row r="73" ht="14.25">
      <c r="T73" s="50"/>
    </row>
    <row r="74" ht="14.25">
      <c r="T74" s="50"/>
    </row>
    <row r="75" ht="14.25">
      <c r="T75" s="50"/>
    </row>
    <row r="76" ht="14.25">
      <c r="T76" s="50"/>
    </row>
  </sheetData>
  <sheetProtection/>
  <mergeCells count="50">
    <mergeCell ref="R3:S3"/>
    <mergeCell ref="A2:I2"/>
    <mergeCell ref="K2:S2"/>
    <mergeCell ref="A4:A5"/>
    <mergeCell ref="B4:B5"/>
    <mergeCell ref="C4:H4"/>
    <mergeCell ref="I4:I5"/>
    <mergeCell ref="R5:R6"/>
    <mergeCell ref="R4:S4"/>
    <mergeCell ref="S5:S6"/>
    <mergeCell ref="Q5:Q6"/>
    <mergeCell ref="K8:L8"/>
    <mergeCell ref="N5:N6"/>
    <mergeCell ref="O5:O6"/>
    <mergeCell ref="P5:P6"/>
    <mergeCell ref="M5:M6"/>
    <mergeCell ref="K4:L6"/>
    <mergeCell ref="M4:Q4"/>
    <mergeCell ref="K7:L7"/>
    <mergeCell ref="K14:L14"/>
    <mergeCell ref="K15:L15"/>
    <mergeCell ref="K16:L16"/>
    <mergeCell ref="K17:L17"/>
    <mergeCell ref="K9:L9"/>
    <mergeCell ref="K10:L10"/>
    <mergeCell ref="K11:L11"/>
    <mergeCell ref="K13:L13"/>
    <mergeCell ref="K18:L18"/>
    <mergeCell ref="K19:L19"/>
    <mergeCell ref="K23:L23"/>
    <mergeCell ref="K20:L20"/>
    <mergeCell ref="K21:L21"/>
    <mergeCell ref="K22:L22"/>
    <mergeCell ref="K31:L31"/>
    <mergeCell ref="K32:L32"/>
    <mergeCell ref="K34:L34"/>
    <mergeCell ref="K35:L35"/>
    <mergeCell ref="K24:L24"/>
    <mergeCell ref="K27:L27"/>
    <mergeCell ref="K30:L30"/>
    <mergeCell ref="K25:L25"/>
    <mergeCell ref="K28:L28"/>
    <mergeCell ref="K43:L43"/>
    <mergeCell ref="K36:L36"/>
    <mergeCell ref="K39:L39"/>
    <mergeCell ref="K40:L40"/>
    <mergeCell ref="K42:L42"/>
    <mergeCell ref="K37:L37"/>
    <mergeCell ref="K38:L38"/>
    <mergeCell ref="K41:L41"/>
  </mergeCells>
  <printOptions horizontalCentered="1"/>
  <pageMargins left="0.7874015748031497" right="0.3937007874015748" top="0.5905511811023623" bottom="0.5905511811023623" header="0.5118110236220472" footer="0.5118110236220472"/>
  <pageSetup fitToHeight="1" fitToWidth="1" horizontalDpi="600" verticalDpi="600" orientation="landscape" paperSize="8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2013-05-13T02:50:09Z</cp:lastPrinted>
  <dcterms:created xsi:type="dcterms:W3CDTF">2005-08-11T08:05:57Z</dcterms:created>
  <dcterms:modified xsi:type="dcterms:W3CDTF">2013-05-13T02:50:11Z</dcterms:modified>
  <cp:category/>
  <cp:version/>
  <cp:contentType/>
  <cp:contentStatus/>
</cp:coreProperties>
</file>