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45" windowWidth="15480" windowHeight="11640" activeTab="0"/>
  </bookViews>
  <sheets>
    <sheet name="050" sheetId="1" r:id="rId1"/>
    <sheet name="052" sheetId="2" r:id="rId2"/>
    <sheet name="054" sheetId="3" r:id="rId3"/>
    <sheet name="056" sheetId="4" r:id="rId4"/>
  </sheets>
  <definedNames/>
  <calcPr fullCalcOnLoad="1"/>
</workbook>
</file>

<file path=xl/sharedStrings.xml><?xml version="1.0" encoding="utf-8"?>
<sst xmlns="http://schemas.openxmlformats.org/spreadsheetml/2006/main" count="1225" uniqueCount="220">
  <si>
    <t>６　　　林　　　　　　　　　　　　　　　　　　業</t>
  </si>
  <si>
    <t>県　計</t>
  </si>
  <si>
    <t>金沢市</t>
  </si>
  <si>
    <t>-</t>
  </si>
  <si>
    <t>七尾市</t>
  </si>
  <si>
    <t>小松市</t>
  </si>
  <si>
    <t>輪島市</t>
  </si>
  <si>
    <t>珠洲市</t>
  </si>
  <si>
    <t>加賀市</t>
  </si>
  <si>
    <t>羽咋市</t>
  </si>
  <si>
    <t>江沼郡</t>
  </si>
  <si>
    <t>山中町</t>
  </si>
  <si>
    <t>能美郡</t>
  </si>
  <si>
    <t>川北町</t>
  </si>
  <si>
    <t>石川郡</t>
  </si>
  <si>
    <t>野々市町</t>
  </si>
  <si>
    <t>河北郡</t>
  </si>
  <si>
    <t>津幡町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</si>
  <si>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</si>
  <si>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</si>
  <si>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</si>
  <si>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</si>
  <si>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</si>
  <si>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</si>
  <si>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</si>
  <si>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鳥屋町</t>
  </si>
  <si>
    <t>鹿島町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</si>
  <si>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</si>
  <si>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</si>
  <si>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</si>
  <si>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</si>
  <si>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</si>
  <si>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</si>
  <si>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</si>
  <si>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</si>
  <si>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３４　　市町村別組織形態別林業経営体数（平成１７年２月１日現在）</t>
  </si>
  <si>
    <t>（単位：経営体）</t>
  </si>
  <si>
    <t>市町村別</t>
  </si>
  <si>
    <t>法　　人　　化　　し　　て　　い　　る</t>
  </si>
  <si>
    <t>法人化し
ていない</t>
  </si>
  <si>
    <t>小　計</t>
  </si>
  <si>
    <t>農事組合法人</t>
  </si>
  <si>
    <t>その他　　の法人</t>
  </si>
  <si>
    <t>及び組合</t>
  </si>
  <si>
    <t>法　　人</t>
  </si>
  <si>
    <t>白山市</t>
  </si>
  <si>
    <t>能美市</t>
  </si>
  <si>
    <t>３５　　市町村別保有山林面積規模別林業経営体数（平成１７年２月１日現在）</t>
  </si>
  <si>
    <t>保有山林
な　　し</t>
  </si>
  <si>
    <t>３ha　　　　　　未満</t>
  </si>
  <si>
    <t>総　　数</t>
  </si>
  <si>
    <r>
      <t>３ ～</t>
    </r>
    <r>
      <rPr>
        <sz val="12"/>
        <rFont val="ＭＳ 明朝"/>
        <family val="1"/>
      </rPr>
      <t xml:space="preserve"> ５</t>
    </r>
  </si>
  <si>
    <r>
      <t>５ ～</t>
    </r>
    <r>
      <rPr>
        <sz val="12"/>
        <rFont val="ＭＳ 明朝"/>
        <family val="1"/>
      </rPr>
      <t xml:space="preserve"> 10</t>
    </r>
  </si>
  <si>
    <r>
      <t>1</t>
    </r>
    <r>
      <rPr>
        <sz val="12"/>
        <rFont val="ＭＳ 明朝"/>
        <family val="1"/>
      </rPr>
      <t>0 ～ 20</t>
    </r>
  </si>
  <si>
    <r>
      <t>2</t>
    </r>
    <r>
      <rPr>
        <sz val="12"/>
        <rFont val="ＭＳ 明朝"/>
        <family val="1"/>
      </rPr>
      <t>0 ～ 30</t>
    </r>
  </si>
  <si>
    <r>
      <t>3</t>
    </r>
    <r>
      <rPr>
        <sz val="12"/>
        <rFont val="ＭＳ 明朝"/>
        <family val="1"/>
      </rPr>
      <t>0 ～ 50</t>
    </r>
  </si>
  <si>
    <t>50～100</t>
  </si>
  <si>
    <t>100ha　　以上</t>
  </si>
  <si>
    <t>かほく市</t>
  </si>
  <si>
    <r>
      <t>資料　農林水産省「200</t>
    </r>
    <r>
      <rPr>
        <sz val="12"/>
        <rFont val="ＭＳ 明朝"/>
        <family val="1"/>
      </rPr>
      <t>5年農林業センサス」</t>
    </r>
  </si>
  <si>
    <t>地方公共団
体・財産区</t>
  </si>
  <si>
    <t>会社</t>
  </si>
  <si>
    <t>各種団体</t>
  </si>
  <si>
    <t>3,621</t>
  </si>
  <si>
    <t>3,530</t>
  </si>
  <si>
    <t>かほく市</t>
  </si>
  <si>
    <t>林　業 51</t>
  </si>
  <si>
    <t>50 林　業</t>
  </si>
  <si>
    <t>x</t>
  </si>
  <si>
    <t>x</t>
  </si>
  <si>
    <t>（単位：ha）</t>
  </si>
  <si>
    <t>総　　　数</t>
  </si>
  <si>
    <t>国　　　　　　　　　　　有</t>
  </si>
  <si>
    <t>計</t>
  </si>
  <si>
    <t>林　野　庁</t>
  </si>
  <si>
    <t>私　　　有</t>
  </si>
  <si>
    <t>小　　　計</t>
  </si>
  <si>
    <t>県</t>
  </si>
  <si>
    <t>市　町　村</t>
  </si>
  <si>
    <t>財　産　区</t>
  </si>
  <si>
    <t>総　数</t>
  </si>
  <si>
    <t>52 林　業</t>
  </si>
  <si>
    <t>林　業 53</t>
  </si>
  <si>
    <t>３６　　市 　町　 村　 別　 所 　有 　形 　態 　別 　林 　野 　面 　積（平　成１７年２月１日現在）</t>
  </si>
  <si>
    <t>市 町 村 別</t>
  </si>
  <si>
    <t>民　　　　　　　　　　　　　　　　　　　　　　　　　　　有</t>
  </si>
  <si>
    <t>その他の官庁</t>
  </si>
  <si>
    <t>緑 資 源　　　　　機　　構</t>
  </si>
  <si>
    <t>公　　　　　　　　　　　　　　　　　　　　有</t>
  </si>
  <si>
    <t>森林整備法人</t>
  </si>
  <si>
    <t>-</t>
  </si>
  <si>
    <t>かほく市</t>
  </si>
  <si>
    <t>-</t>
  </si>
  <si>
    <t>-</t>
  </si>
  <si>
    <r>
      <t>資料　農林水産省「200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年農林業センサス」</t>
    </r>
  </si>
  <si>
    <t>総       数</t>
  </si>
  <si>
    <t>防風保安林</t>
  </si>
  <si>
    <t>保 健 保 安 林</t>
  </si>
  <si>
    <t>かほく市</t>
  </si>
  <si>
    <t>白山市</t>
  </si>
  <si>
    <t>能美市</t>
  </si>
  <si>
    <t>54 林　業</t>
  </si>
  <si>
    <t>林　業 55</t>
  </si>
  <si>
    <t>３７　　市　　　町　　　別　　　保　　　安　　　林　　　面　　　積（平 成２０年３月３１日現在）</t>
  </si>
  <si>
    <t>市町別</t>
  </si>
  <si>
    <r>
      <t>水源かん養　　　　　　　　　　　保　安</t>
    </r>
    <r>
      <rPr>
        <sz val="12"/>
        <rFont val="ＭＳ 明朝"/>
        <family val="1"/>
      </rPr>
      <t xml:space="preserve"> 林</t>
    </r>
  </si>
  <si>
    <t>土 砂 流 出　　　　　　　　防備保安林</t>
  </si>
  <si>
    <t>土 砂 崩 壊　            　防備保安林</t>
  </si>
  <si>
    <r>
      <t>飛砂</t>
    </r>
    <r>
      <rPr>
        <sz val="12"/>
        <rFont val="ＭＳ 明朝"/>
        <family val="1"/>
      </rPr>
      <t>防備　　　　　　　　　保　安　林</t>
    </r>
  </si>
  <si>
    <t>水害防備　                   　　保 安 林</t>
  </si>
  <si>
    <r>
      <t>潮害防備　　　             　保</t>
    </r>
    <r>
      <rPr>
        <sz val="12"/>
        <rFont val="ＭＳ 明朝"/>
        <family val="1"/>
      </rPr>
      <t xml:space="preserve"> 安 林</t>
    </r>
  </si>
  <si>
    <r>
      <t>干害防備　　　      　　　保</t>
    </r>
    <r>
      <rPr>
        <sz val="12"/>
        <rFont val="ＭＳ 明朝"/>
        <family val="1"/>
      </rPr>
      <t xml:space="preserve"> 安 林</t>
    </r>
  </si>
  <si>
    <r>
      <t>なだれ防止　　          　保</t>
    </r>
    <r>
      <rPr>
        <sz val="12"/>
        <rFont val="ＭＳ 明朝"/>
        <family val="1"/>
      </rPr>
      <t xml:space="preserve">  安  林</t>
    </r>
  </si>
  <si>
    <r>
      <t>落石防止　　         　　　保</t>
    </r>
    <r>
      <rPr>
        <sz val="12"/>
        <rFont val="ＭＳ 明朝"/>
        <family val="1"/>
      </rPr>
      <t xml:space="preserve"> 安 林</t>
    </r>
  </si>
  <si>
    <t>魚  つ  き　　        　　保　安　林</t>
  </si>
  <si>
    <r>
      <t>航</t>
    </r>
    <r>
      <rPr>
        <sz val="12"/>
        <rFont val="ＭＳ 明朝"/>
        <family val="1"/>
      </rPr>
      <t>行目標　　　          　保 安 林</t>
    </r>
  </si>
  <si>
    <t>風　致　　　　保安林</t>
  </si>
  <si>
    <t>-</t>
  </si>
  <si>
    <t>-</t>
  </si>
  <si>
    <t>津幡町</t>
  </si>
  <si>
    <t>内灘町</t>
  </si>
  <si>
    <t>-</t>
  </si>
  <si>
    <t>宝達志水町</t>
  </si>
  <si>
    <t>中能登町</t>
  </si>
  <si>
    <t>鳳珠郡</t>
  </si>
  <si>
    <t>-</t>
  </si>
  <si>
    <t>能登町</t>
  </si>
  <si>
    <t>注１　国有、公有、民有保安林を合計した面積である。</t>
  </si>
  <si>
    <t>　２　保健保安林欄の（　）書は、他の保安林を兼ねているもので外数である。</t>
  </si>
  <si>
    <t>　３　保健保安林以外の保安林欄の（　）書は、保健保安林を兼ねているもので内数である。</t>
  </si>
  <si>
    <t>　４　端数処理の関係で総数が一致しない場合がある。</t>
  </si>
  <si>
    <t>資料　石川県森林管理課</t>
  </si>
  <si>
    <t>人　　　　　　工　　　　　　林</t>
  </si>
  <si>
    <t>天　　　然　　　林</t>
  </si>
  <si>
    <t>す　ぎ</t>
  </si>
  <si>
    <t>ひのき</t>
  </si>
  <si>
    <t>ま　つ</t>
  </si>
  <si>
    <t>からまつ</t>
  </si>
  <si>
    <t>あ　て</t>
  </si>
  <si>
    <t>広葉樹</t>
  </si>
  <si>
    <t>―</t>
  </si>
  <si>
    <t>針　　　　　　　　葉　　　　　　　　樹</t>
  </si>
  <si>
    <t>小  計</t>
  </si>
  <si>
    <t>す  ぎ</t>
  </si>
  <si>
    <t>その他</t>
  </si>
  <si>
    <t>国　　産　　材</t>
  </si>
  <si>
    <t>自県材</t>
  </si>
  <si>
    <t>他県材</t>
  </si>
  <si>
    <t>米  材</t>
  </si>
  <si>
    <t>北洋材</t>
  </si>
  <si>
    <t>ラワン材</t>
  </si>
  <si>
    <t>製 材 用</t>
  </si>
  <si>
    <t>パルプ用</t>
  </si>
  <si>
    <t>合 板 用</t>
  </si>
  <si>
    <t>木材チップ用</t>
  </si>
  <si>
    <t>外  材</t>
  </si>
  <si>
    <t>－</t>
  </si>
  <si>
    <t>56 林  業</t>
  </si>
  <si>
    <t>林  業 57</t>
  </si>
  <si>
    <t>３８　　主 要 樹 種 別 森 林 面 積（各年３月31日現在）</t>
  </si>
  <si>
    <t>４１　　品　目　別　林　野　副　産　物　数　量</t>
  </si>
  <si>
    <t>（１）　造 林 用 種 子 生 産 量</t>
  </si>
  <si>
    <t>年　　次</t>
  </si>
  <si>
    <t>ひのき　　　（㎏）</t>
  </si>
  <si>
    <t>ま　つ　　　（㎏）</t>
  </si>
  <si>
    <t>す　ぎ　　　（㎏）</t>
  </si>
  <si>
    <t>けやき　　　（Ｌ）</t>
  </si>
  <si>
    <t>にせあかしあ　　　（Ｌ）</t>
  </si>
  <si>
    <t>その他　　　（Ｌ）</t>
  </si>
  <si>
    <t>その他の
針 葉 樹</t>
  </si>
  <si>
    <t>平成１５年</t>
  </si>
  <si>
    <t>１６</t>
  </si>
  <si>
    <t>１７</t>
  </si>
  <si>
    <t>１８</t>
  </si>
  <si>
    <t>１９</t>
  </si>
  <si>
    <t>資料　石川県森林管理課「石川県林業要覧」　　</t>
  </si>
  <si>
    <t>資料　石川県森林管理課「石川県林業要覧」</t>
  </si>
  <si>
    <t>３９　　主　要　樹　種　別　素　材　生　産　量</t>
  </si>
  <si>
    <t>（単位：千m3）</t>
  </si>
  <si>
    <t>年　  次</t>
  </si>
  <si>
    <t>広葉樹</t>
  </si>
  <si>
    <t>あかまつ　くろまつ</t>
  </si>
  <si>
    <t>からまつ　　えぞまつ　　とどまつ</t>
  </si>
  <si>
    <t>４１　　品　目　別　林　野　副　産　物　数　量（つづき）</t>
  </si>
  <si>
    <t>（２）　主　要　特　用　林　産　物　生　産　量</t>
  </si>
  <si>
    <t>１９</t>
  </si>
  <si>
    <t>-</t>
  </si>
  <si>
    <r>
      <t>資料　北陸農政局統計部「石川農林水産統計年報</t>
    </r>
    <r>
      <rPr>
        <sz val="12"/>
        <rFont val="ＭＳ 明朝"/>
        <family val="1"/>
      </rPr>
      <t>」</t>
    </r>
  </si>
  <si>
    <t>き　　の　　こ　　類</t>
  </si>
  <si>
    <t>生しいたけ　        (kg)</t>
  </si>
  <si>
    <t>乾しいたけ　    (kg)</t>
  </si>
  <si>
    <t>な め こ            (kg)</t>
  </si>
  <si>
    <t>えのきたけ           (kg)</t>
  </si>
  <si>
    <t>ひらたけ         (kg)</t>
  </si>
  <si>
    <t>まつたけ　(kg)</t>
  </si>
  <si>
    <t>まいたけ　(kg)</t>
  </si>
  <si>
    <t>エリンギ　(kg)</t>
  </si>
  <si>
    <t>４０　　素　 材　 の　 入　 荷　 量</t>
  </si>
  <si>
    <t>（１）　自県・他県・外材別素材入荷量</t>
  </si>
  <si>
    <r>
      <t>（単位：千m</t>
    </r>
    <r>
      <rPr>
        <sz val="12"/>
        <rFont val="ＭＳ 明朝"/>
        <family val="1"/>
      </rPr>
      <t>3）</t>
    </r>
  </si>
  <si>
    <t>年　　次</t>
  </si>
  <si>
    <t>外　　　　　　　　　　　　　　材</t>
  </si>
  <si>
    <t>南洋材</t>
  </si>
  <si>
    <t>ﾆｭｰｼﾞｰ　　ﾗﾝﾄﾞ材</t>
  </si>
  <si>
    <t>１７</t>
  </si>
  <si>
    <r>
      <t>資料　北陸農政局統計部「石川農林水産統計年報</t>
    </r>
    <r>
      <rPr>
        <sz val="12"/>
        <rFont val="ＭＳ 明朝"/>
        <family val="1"/>
      </rPr>
      <t>」</t>
    </r>
  </si>
  <si>
    <t>４０　　素　材　の　入　荷　量（つづき）</t>
  </si>
  <si>
    <t>（２）　主要需要部門別素材入荷量</t>
  </si>
  <si>
    <t>年 　次</t>
  </si>
  <si>
    <t>桐　　材         (m3)</t>
  </si>
  <si>
    <t>木　炭（ｔ）</t>
  </si>
  <si>
    <t>わ さ び　           (kg)</t>
  </si>
  <si>
    <t>くるみ　　　(kg)</t>
  </si>
  <si>
    <t>竹   材　　　（束）</t>
  </si>
  <si>
    <t>うるし　　　（㎏）</t>
  </si>
  <si>
    <t>－</t>
  </si>
  <si>
    <t>注１　　製材用、パルプ用、合板用、木材チップ用の４部門についての数値であり、その他用は含まれない。</t>
  </si>
  <si>
    <t>資料　石川県中山間地域振興室「石川県特用林産物需給動向」</t>
  </si>
  <si>
    <t>　２　　平成17年から「合板用」「木材チップ用」の数量は公表されなくなった。</t>
  </si>
  <si>
    <r>
      <t>資料　北陸農政局統計部「石川農林水産統計年報</t>
    </r>
    <r>
      <rPr>
        <sz val="12"/>
        <rFont val="ＭＳ 明朝"/>
        <family val="1"/>
      </rPr>
      <t>」</t>
    </r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</si>
</sst>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\(#,##0.00\)"/>
    <numFmt numFmtId="179" formatCode="#,##0_ ;[Red]\-#,##0\ "/>
    <numFmt numFmtId="180" formatCode="#,##0.0;[Red]\-#,##0.0"/>
    <numFmt numFmtId="181" formatCode="#,##0.00_);\(#,##0.00\)"/>
    <numFmt numFmtId="182" formatCode="&quot;X &quot;"/>
    <numFmt numFmtId="183" formatCode="0_);[Red]\(0\)"/>
    <numFmt numFmtId="184" formatCode="0_ "/>
    <numFmt numFmtId="185" formatCode="\(#,##0.00\);\(#,##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;\-#,##0.0"/>
    <numFmt numFmtId="191" formatCode="#,##0.0_);[Red]\(#,##0.0\)"/>
    <numFmt numFmtId="192" formatCode="0.00_ ;[Red]\-0.00\ "/>
    <numFmt numFmtId="193" formatCode="#,##0.00_ ;[Red]\-#,##0.00\ "/>
    <numFmt numFmtId="194" formatCode="#,##0.00;[Red]#,##0.00"/>
    <numFmt numFmtId="195" formatCode="#,##0.00_ "/>
    <numFmt numFmtId="196" formatCode="_ * #,##0;_ * \-#,##0;_ * &quot;-&quot;_ ;_ @_ "/>
    <numFmt numFmtId="197" formatCode="_ * #,##0.00;_ * \-#,##0.00;_ * &quot;-&quot;??_ ;_ @_ "/>
    <numFmt numFmtId="198" formatCode="_ * #,##0;* \-#,##0;* &quot;-&quot;;_ @_ "/>
    <numFmt numFmtId="199" formatCode="#,##0.00_);[Red]\(#,##0.00\)"/>
  </numFmts>
  <fonts count="24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0"/>
      <name val="ＭＳ Ｐ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Ｐ明朝"/>
      <family val="1"/>
    </font>
    <font>
      <b/>
      <sz val="9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b/>
      <sz val="14"/>
      <name val="ＭＳ ゴシック"/>
      <family val="3"/>
    </font>
    <font>
      <sz val="16"/>
      <name val="ＭＳ ゴシック"/>
      <family val="3"/>
    </font>
    <font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8" fillId="0" borderId="0" applyNumberFormat="0" applyFill="0" applyBorder="0" applyAlignment="0" applyProtection="0"/>
    <xf numFmtId="0" fontId="5" fillId="0" borderId="0">
      <alignment/>
      <protection/>
    </xf>
  </cellStyleXfs>
  <cellXfs count="335">
    <xf numFmtId="0" fontId="0" fillId="0" borderId="0" xfId="0" applyAlignment="1">
      <alignment/>
    </xf>
    <xf numFmtId="0" fontId="7" fillId="0" borderId="0" xfId="0" applyFont="1" applyFill="1" applyAlignment="1">
      <alignment horizontal="right" vertical="top"/>
    </xf>
    <xf numFmtId="0" fontId="5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  <protection/>
    </xf>
    <xf numFmtId="49" fontId="12" fillId="0" borderId="1" xfId="21" applyNumberFormat="1" applyFont="1" applyBorder="1" applyAlignment="1">
      <alignment horizontal="right" shrinkToFit="1"/>
      <protection/>
    </xf>
    <xf numFmtId="49" fontId="12" fillId="0" borderId="2" xfId="21" applyNumberFormat="1" applyFont="1" applyBorder="1" applyAlignment="1">
      <alignment horizontal="right" shrinkToFit="1"/>
      <protection/>
    </xf>
    <xf numFmtId="49" fontId="12" fillId="0" borderId="2" xfId="21" applyNumberFormat="1" applyFont="1" applyBorder="1" applyAlignment="1">
      <alignment horizontal="righ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3" xfId="0" applyFont="1" applyFill="1" applyBorder="1" applyAlignment="1" applyProtection="1">
      <alignment vertical="center"/>
      <protection/>
    </xf>
    <xf numFmtId="49" fontId="12" fillId="0" borderId="4" xfId="21" applyNumberFormat="1" applyFont="1" applyBorder="1" applyAlignment="1">
      <alignment horizontal="right" shrinkToFit="1"/>
      <protection/>
    </xf>
    <xf numFmtId="49" fontId="12" fillId="0" borderId="0" xfId="21" applyNumberFormat="1" applyFont="1" applyBorder="1" applyAlignment="1">
      <alignment horizontal="right" shrinkToFit="1"/>
      <protection/>
    </xf>
    <xf numFmtId="49" fontId="12" fillId="0" borderId="0" xfId="21" applyNumberFormat="1" applyFont="1" applyBorder="1" applyAlignment="1">
      <alignment horizontal="right"/>
      <protection/>
    </xf>
    <xf numFmtId="0" fontId="14" fillId="0" borderId="0" xfId="0" applyNumberFormat="1" applyFont="1" applyFill="1" applyBorder="1" applyAlignment="1">
      <alignment horizontal="center" vertical="center"/>
    </xf>
    <xf numFmtId="37" fontId="11" fillId="0" borderId="0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49" fontId="15" fillId="0" borderId="4" xfId="21" applyNumberFormat="1" applyFont="1" applyBorder="1" applyAlignment="1">
      <alignment horizontal="right" shrinkToFit="1"/>
      <protection/>
    </xf>
    <xf numFmtId="49" fontId="15" fillId="0" borderId="0" xfId="21" applyNumberFormat="1" applyFont="1" applyBorder="1" applyAlignment="1">
      <alignment horizontal="right" shrinkToFit="1"/>
      <protection/>
    </xf>
    <xf numFmtId="49" fontId="15" fillId="0" borderId="0" xfId="21" applyNumberFormat="1" applyFont="1" applyBorder="1" applyAlignment="1">
      <alignment horizontal="right"/>
      <protection/>
    </xf>
    <xf numFmtId="49" fontId="0" fillId="0" borderId="4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15" fillId="0" borderId="4" xfId="21" applyNumberFormat="1" applyFont="1" applyBorder="1" applyAlignment="1">
      <alignment horizontal="right"/>
      <protection/>
    </xf>
    <xf numFmtId="0" fontId="1" fillId="0" borderId="5" xfId="0" applyFont="1" applyFill="1" applyBorder="1" applyAlignment="1" applyProtection="1">
      <alignment vertical="center"/>
      <protection/>
    </xf>
    <xf numFmtId="49" fontId="15" fillId="0" borderId="6" xfId="21" applyNumberFormat="1" applyFont="1" applyBorder="1" applyAlignment="1">
      <alignment horizontal="right" shrinkToFit="1"/>
      <protection/>
    </xf>
    <xf numFmtId="49" fontId="15" fillId="0" borderId="7" xfId="21" applyNumberFormat="1" applyFont="1" applyBorder="1" applyAlignment="1">
      <alignment horizontal="right" shrinkToFit="1"/>
      <protection/>
    </xf>
    <xf numFmtId="49" fontId="15" fillId="0" borderId="7" xfId="21" applyNumberFormat="1" applyFont="1" applyBorder="1" applyAlignment="1">
      <alignment horizontal="right"/>
      <protection/>
    </xf>
    <xf numFmtId="0" fontId="0" fillId="0" borderId="0" xfId="0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>
      <alignment vertical="top"/>
    </xf>
    <xf numFmtId="177" fontId="16" fillId="0" borderId="8" xfId="21" applyNumberFormat="1" applyFont="1" applyBorder="1" applyAlignment="1">
      <alignment horizontal="right" shrinkToFit="1"/>
      <protection/>
    </xf>
    <xf numFmtId="177" fontId="16" fillId="0" borderId="9" xfId="21" applyNumberFormat="1" applyFont="1" applyBorder="1" applyAlignment="1">
      <alignment horizontal="right" shrinkToFit="1"/>
      <protection/>
    </xf>
    <xf numFmtId="184" fontId="16" fillId="0" borderId="9" xfId="21" applyNumberFormat="1" applyFont="1" applyBorder="1" applyAlignment="1">
      <alignment horizontal="right" shrinkToFit="1"/>
      <protection/>
    </xf>
    <xf numFmtId="177" fontId="12" fillId="0" borderId="4" xfId="21" applyNumberFormat="1" applyFont="1" applyBorder="1" applyAlignment="1">
      <alignment horizontal="right" shrinkToFit="1"/>
      <protection/>
    </xf>
    <xf numFmtId="177" fontId="12" fillId="0" borderId="0" xfId="21" applyNumberFormat="1" applyFont="1" applyBorder="1" applyAlignment="1">
      <alignment horizontal="right" shrinkToFit="1"/>
      <protection/>
    </xf>
    <xf numFmtId="183" fontId="16" fillId="0" borderId="0" xfId="21" applyNumberFormat="1" applyFont="1" applyBorder="1" applyAlignment="1">
      <alignment horizontal="right" shrinkToFit="1"/>
      <protection/>
    </xf>
    <xf numFmtId="177" fontId="16" fillId="0" borderId="4" xfId="21" applyNumberFormat="1" applyFont="1" applyBorder="1" applyAlignment="1">
      <alignment horizontal="right" shrinkToFit="1"/>
      <protection/>
    </xf>
    <xf numFmtId="177" fontId="16" fillId="0" borderId="0" xfId="21" applyNumberFormat="1" applyFont="1" applyBorder="1" applyAlignment="1">
      <alignment horizontal="right" shrinkToFit="1"/>
      <protection/>
    </xf>
    <xf numFmtId="49" fontId="16" fillId="0" borderId="0" xfId="21" applyNumberFormat="1" applyFont="1" applyBorder="1" applyAlignment="1">
      <alignment horizontal="right"/>
      <protection/>
    </xf>
    <xf numFmtId="182" fontId="12" fillId="0" borderId="0" xfId="21" applyNumberFormat="1" applyFont="1" applyBorder="1" applyAlignment="1">
      <alignment horizontal="right"/>
      <protection/>
    </xf>
    <xf numFmtId="182" fontId="12" fillId="0" borderId="0" xfId="21" applyNumberFormat="1" applyFont="1" applyBorder="1" applyAlignment="1">
      <alignment horizontal="right" shrinkToFit="1"/>
      <protection/>
    </xf>
    <xf numFmtId="177" fontId="14" fillId="0" borderId="4" xfId="21" applyNumberFormat="1" applyFont="1" applyBorder="1" applyAlignment="1">
      <alignment horizontal="right" shrinkToFit="1"/>
      <protection/>
    </xf>
    <xf numFmtId="177" fontId="14" fillId="0" borderId="0" xfId="21" applyNumberFormat="1" applyFont="1" applyBorder="1" applyAlignment="1">
      <alignment horizontal="right" shrinkToFit="1"/>
      <protection/>
    </xf>
    <xf numFmtId="49" fontId="14" fillId="0" borderId="0" xfId="21" applyNumberFormat="1" applyFont="1" applyBorder="1" applyAlignment="1">
      <alignment horizontal="right"/>
      <protection/>
    </xf>
    <xf numFmtId="183" fontId="14" fillId="0" borderId="0" xfId="21" applyNumberFormat="1" applyFont="1" applyBorder="1" applyAlignment="1">
      <alignment horizontal="right" shrinkToFit="1"/>
      <protection/>
    </xf>
    <xf numFmtId="0" fontId="0" fillId="0" borderId="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2" fontId="15" fillId="0" borderId="4" xfId="21" applyNumberFormat="1" applyFont="1" applyBorder="1" applyAlignment="1">
      <alignment horizontal="right" shrinkToFit="1"/>
      <protection/>
    </xf>
    <xf numFmtId="182" fontId="15" fillId="0" borderId="0" xfId="21" applyNumberFormat="1" applyFont="1" applyBorder="1" applyAlignment="1">
      <alignment horizontal="right" shrinkToFit="1"/>
      <protection/>
    </xf>
    <xf numFmtId="49" fontId="14" fillId="0" borderId="4" xfId="21" applyNumberFormat="1" applyFont="1" applyBorder="1" applyAlignment="1">
      <alignment horizontal="right"/>
      <protection/>
    </xf>
    <xf numFmtId="183" fontId="0" fillId="0" borderId="0" xfId="0" applyNumberFormat="1" applyFont="1" applyFill="1" applyBorder="1" applyAlignment="1">
      <alignment horizontal="right" shrinkToFit="1"/>
    </xf>
    <xf numFmtId="177" fontId="15" fillId="0" borderId="4" xfId="21" applyNumberFormat="1" applyFont="1" applyBorder="1" applyAlignment="1">
      <alignment horizontal="right" shrinkToFit="1"/>
      <protection/>
    </xf>
    <xf numFmtId="177" fontId="15" fillId="0" borderId="0" xfId="21" applyNumberFormat="1" applyFont="1" applyBorder="1" applyAlignment="1">
      <alignment horizontal="right" shrinkToFit="1"/>
      <protection/>
    </xf>
    <xf numFmtId="183" fontId="11" fillId="0" borderId="0" xfId="0" applyNumberFormat="1" applyFont="1" applyFill="1" applyBorder="1" applyAlignment="1" applyProtection="1">
      <alignment horizontal="right" shrinkToFit="1"/>
      <protection/>
    </xf>
    <xf numFmtId="177" fontId="14" fillId="0" borderId="10" xfId="21" applyNumberFormat="1" applyFont="1" applyBorder="1" applyAlignment="1">
      <alignment horizontal="right" shrinkToFit="1"/>
      <protection/>
    </xf>
    <xf numFmtId="49" fontId="14" fillId="0" borderId="5" xfId="21" applyNumberFormat="1" applyFont="1" applyBorder="1" applyAlignment="1">
      <alignment horizontal="right"/>
      <protection/>
    </xf>
    <xf numFmtId="177" fontId="14" fillId="0" borderId="5" xfId="21" applyNumberFormat="1" applyFont="1" applyBorder="1" applyAlignment="1">
      <alignment horizontal="right" shrinkToFit="1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37" fontId="1" fillId="0" borderId="0" xfId="0" applyNumberFormat="1" applyFont="1" applyFill="1" applyAlignment="1" applyProtection="1">
      <alignment horizontal="right" vertical="center"/>
      <protection/>
    </xf>
    <xf numFmtId="0" fontId="0" fillId="0" borderId="3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vertical="center"/>
      <protection/>
    </xf>
    <xf numFmtId="49" fontId="0" fillId="0" borderId="0" xfId="0" applyNumberFormat="1" applyFont="1" applyFill="1" applyAlignment="1">
      <alignment vertical="top"/>
    </xf>
    <xf numFmtId="0" fontId="0" fillId="0" borderId="3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vertical="center"/>
      <protection/>
    </xf>
    <xf numFmtId="183" fontId="0" fillId="0" borderId="0" xfId="0" applyNumberFormat="1" applyFont="1" applyFill="1" applyBorder="1" applyAlignment="1">
      <alignment horizontal="right" shrinkToFit="1"/>
    </xf>
    <xf numFmtId="0" fontId="0" fillId="0" borderId="11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19" fillId="0" borderId="0" xfId="0" applyFont="1" applyFill="1" applyAlignment="1">
      <alignment vertical="top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21" fillId="0" borderId="0" xfId="0" applyFont="1" applyFill="1" applyBorder="1" applyAlignment="1" applyProtection="1">
      <alignment horizontal="left" vertical="center"/>
      <protection/>
    </xf>
    <xf numFmtId="49" fontId="2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3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9" xfId="0" applyFont="1" applyFill="1" applyBorder="1" applyAlignment="1" applyProtection="1">
      <alignment horizontal="distributed" vertical="center"/>
      <protection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1" fillId="0" borderId="2" xfId="0" applyFont="1" applyFill="1" applyBorder="1" applyAlignment="1" applyProtection="1">
      <alignment horizontal="distributed" vertical="center"/>
      <protection/>
    </xf>
    <xf numFmtId="0" fontId="11" fillId="0" borderId="25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top"/>
    </xf>
    <xf numFmtId="49" fontId="0" fillId="2" borderId="0" xfId="0" applyNumberFormat="1" applyFont="1" applyFill="1" applyAlignment="1">
      <alignment vertical="top"/>
    </xf>
    <xf numFmtId="0" fontId="2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>
      <alignment/>
    </xf>
    <xf numFmtId="37" fontId="1" fillId="0" borderId="1" xfId="0" applyNumberFormat="1" applyFont="1" applyFill="1" applyBorder="1" applyAlignment="1" applyProtection="1">
      <alignment horizontal="right" vertical="center"/>
      <protection/>
    </xf>
    <xf numFmtId="37" fontId="1" fillId="0" borderId="2" xfId="0" applyNumberFormat="1" applyFont="1" applyFill="1" applyBorder="1" applyAlignment="1" applyProtection="1">
      <alignment horizontal="right" vertical="center"/>
      <protection/>
    </xf>
    <xf numFmtId="37" fontId="1" fillId="0" borderId="4" xfId="0" applyNumberFormat="1" applyFont="1" applyFill="1" applyBorder="1" applyAlignment="1" applyProtection="1">
      <alignment horizontal="right" vertical="center"/>
      <protection/>
    </xf>
    <xf numFmtId="37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4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37" fontId="0" fillId="0" borderId="4" xfId="0" applyNumberFormat="1" applyFont="1" applyFill="1" applyBorder="1" applyAlignment="1" applyProtection="1">
      <alignment horizontal="right" vertical="center"/>
      <protection/>
    </xf>
    <xf numFmtId="0" fontId="0" fillId="0" borderId="4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1" fillId="0" borderId="23" xfId="0" applyFont="1" applyFill="1" applyBorder="1" applyAlignment="1" applyProtection="1">
      <alignment vertical="center"/>
      <protection/>
    </xf>
    <xf numFmtId="0" fontId="0" fillId="0" borderId="43" xfId="0" applyFont="1" applyFill="1" applyBorder="1" applyAlignment="1" applyProtection="1">
      <alignment horizontal="distributed" vertical="center"/>
      <protection/>
    </xf>
    <xf numFmtId="37" fontId="0" fillId="0" borderId="42" xfId="0" applyNumberFormat="1" applyFont="1" applyFill="1" applyBorder="1" applyAlignment="1" applyProtection="1">
      <alignment horizontal="right" vertical="center"/>
      <protection/>
    </xf>
    <xf numFmtId="37" fontId="0" fillId="0" borderId="23" xfId="0" applyNumberFormat="1" applyFont="1" applyFill="1" applyBorder="1" applyAlignment="1" applyProtection="1">
      <alignment horizontal="right" vertical="center"/>
      <protection/>
    </xf>
    <xf numFmtId="37" fontId="1" fillId="0" borderId="44" xfId="0" applyNumberFormat="1" applyFont="1" applyFill="1" applyBorder="1" applyAlignment="1" applyProtection="1">
      <alignment horizontal="right" vertical="center"/>
      <protection/>
    </xf>
    <xf numFmtId="0" fontId="0" fillId="0" borderId="2" xfId="0" applyFont="1" applyFill="1" applyBorder="1" applyAlignment="1" applyProtection="1">
      <alignment vertical="center"/>
      <protection/>
    </xf>
    <xf numFmtId="37" fontId="0" fillId="0" borderId="2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Alignment="1">
      <alignment vertical="top"/>
    </xf>
    <xf numFmtId="181" fontId="7" fillId="0" borderId="0" xfId="0" applyNumberFormat="1" applyFont="1" applyFill="1" applyAlignment="1">
      <alignment horizontal="right" vertical="top"/>
    </xf>
    <xf numFmtId="181" fontId="9" fillId="0" borderId="0" xfId="0" applyNumberFormat="1" applyFont="1" applyFill="1" applyBorder="1" applyAlignment="1" applyProtection="1">
      <alignment horizontal="left" vertical="center"/>
      <protection/>
    </xf>
    <xf numFmtId="181" fontId="21" fillId="0" borderId="0" xfId="0" applyNumberFormat="1" applyFont="1" applyFill="1" applyBorder="1" applyAlignment="1" applyProtection="1">
      <alignment horizontal="left" vertical="center"/>
      <protection/>
    </xf>
    <xf numFmtId="181" fontId="0" fillId="0" borderId="0" xfId="0" applyNumberFormat="1" applyFont="1" applyFill="1" applyBorder="1" applyAlignment="1" applyProtection="1">
      <alignment horizontal="centerContinuous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45" xfId="0" applyFont="1" applyFill="1" applyBorder="1" applyAlignment="1" applyProtection="1">
      <alignment horizontal="distributed" vertical="center"/>
      <protection/>
    </xf>
    <xf numFmtId="0" fontId="0" fillId="0" borderId="46" xfId="0" applyFont="1" applyFill="1" applyBorder="1" applyAlignment="1" applyProtection="1">
      <alignment horizontal="distributed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 applyProtection="1">
      <alignment horizontal="distributed" vertical="center" wrapText="1"/>
      <protection/>
    </xf>
    <xf numFmtId="0" fontId="0" fillId="0" borderId="46" xfId="0" applyFont="1" applyFill="1" applyBorder="1" applyAlignment="1">
      <alignment horizontal="distributed" vertical="center" wrapText="1"/>
    </xf>
    <xf numFmtId="0" fontId="0" fillId="0" borderId="46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181" fontId="0" fillId="0" borderId="47" xfId="0" applyNumberFormat="1" applyFont="1" applyFill="1" applyBorder="1" applyAlignment="1" applyProtection="1">
      <alignment horizontal="center" vertical="center" wrapText="1"/>
      <protection/>
    </xf>
    <xf numFmtId="181" fontId="0" fillId="0" borderId="46" xfId="0" applyNumberFormat="1" applyFont="1" applyFill="1" applyBorder="1" applyAlignment="1">
      <alignment horizontal="center" vertical="center" wrapText="1"/>
    </xf>
    <xf numFmtId="181" fontId="0" fillId="0" borderId="46" xfId="0" applyNumberFormat="1" applyBorder="1" applyAlignment="1">
      <alignment horizontal="center" vertical="center" wrapText="1"/>
    </xf>
    <xf numFmtId="181" fontId="0" fillId="0" borderId="47" xfId="0" applyNumberFormat="1" applyFont="1" applyFill="1" applyBorder="1" applyAlignment="1" applyProtection="1">
      <alignment horizontal="center" vertical="center"/>
      <protection/>
    </xf>
    <xf numFmtId="181" fontId="0" fillId="0" borderId="46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43" xfId="0" applyFont="1" applyFill="1" applyBorder="1" applyAlignment="1">
      <alignment horizontal="distributed" vertical="center"/>
    </xf>
    <xf numFmtId="0" fontId="0" fillId="0" borderId="4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distributed" vertical="center" wrapText="1"/>
    </xf>
    <xf numFmtId="0" fontId="0" fillId="0" borderId="3" xfId="0" applyFont="1" applyFill="1" applyBorder="1" applyAlignment="1">
      <alignment horizontal="distributed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81" fontId="0" fillId="0" borderId="4" xfId="0" applyNumberFormat="1" applyFont="1" applyFill="1" applyBorder="1" applyAlignment="1">
      <alignment horizontal="center" vertical="center" wrapText="1"/>
    </xf>
    <xf numFmtId="181" fontId="0" fillId="0" borderId="3" xfId="0" applyNumberFormat="1" applyFont="1" applyFill="1" applyBorder="1" applyAlignment="1">
      <alignment horizontal="center" vertical="center" wrapText="1"/>
    </xf>
    <xf numFmtId="181" fontId="0" fillId="0" borderId="3" xfId="0" applyNumberFormat="1" applyBorder="1" applyAlignment="1">
      <alignment horizontal="center" vertical="center" wrapText="1"/>
    </xf>
    <xf numFmtId="181" fontId="0" fillId="0" borderId="4" xfId="0" applyNumberFormat="1" applyFont="1" applyFill="1" applyBorder="1" applyAlignment="1">
      <alignment horizontal="center" vertical="center"/>
    </xf>
    <xf numFmtId="181" fontId="0" fillId="0" borderId="3" xfId="0" applyNumberFormat="1" applyFont="1" applyFill="1" applyBorder="1" applyAlignment="1">
      <alignment horizontal="center" vertical="center"/>
    </xf>
    <xf numFmtId="181" fontId="13" fillId="0" borderId="2" xfId="0" applyNumberFormat="1" applyFont="1" applyFill="1" applyBorder="1" applyAlignment="1" applyProtection="1">
      <alignment horizontal="distributed" vertical="center"/>
      <protection/>
    </xf>
    <xf numFmtId="181" fontId="11" fillId="0" borderId="48" xfId="0" applyNumberFormat="1" applyFont="1" applyFill="1" applyBorder="1" applyAlignment="1" applyProtection="1">
      <alignment horizontal="right" vertical="center"/>
      <protection/>
    </xf>
    <xf numFmtId="181" fontId="11" fillId="0" borderId="49" xfId="0" applyNumberFormat="1" applyFont="1" applyFill="1" applyBorder="1" applyAlignment="1" applyProtection="1">
      <alignment horizontal="right" vertical="center"/>
      <protection/>
    </xf>
    <xf numFmtId="181" fontId="11" fillId="0" borderId="0" xfId="0" applyNumberFormat="1" applyFont="1" applyFill="1" applyBorder="1" applyAlignment="1" applyProtection="1">
      <alignment horizontal="right" vertical="center"/>
      <protection/>
    </xf>
    <xf numFmtId="181" fontId="13" fillId="0" borderId="0" xfId="0" applyNumberFormat="1" applyFont="1" applyFill="1" applyAlignment="1">
      <alignment vertical="center"/>
    </xf>
    <xf numFmtId="181" fontId="13" fillId="0" borderId="0" xfId="0" applyNumberFormat="1" applyFont="1" applyFill="1" applyBorder="1" applyAlignment="1" applyProtection="1">
      <alignment horizontal="distributed" vertical="center"/>
      <protection/>
    </xf>
    <xf numFmtId="181" fontId="11" fillId="0" borderId="16" xfId="0" applyNumberFormat="1" applyFont="1" applyFill="1" applyBorder="1" applyAlignment="1" applyProtection="1">
      <alignment horizontal="right" vertical="center"/>
      <protection/>
    </xf>
    <xf numFmtId="181" fontId="11" fillId="0" borderId="0" xfId="0" applyNumberFormat="1" applyFont="1" applyFill="1" applyBorder="1" applyAlignment="1" applyProtection="1" quotePrefix="1">
      <alignment horizontal="right" vertical="center"/>
      <protection/>
    </xf>
    <xf numFmtId="181" fontId="11" fillId="0" borderId="0" xfId="0" applyNumberFormat="1" applyFont="1" applyFill="1" applyBorder="1" applyAlignment="1">
      <alignment vertical="center"/>
    </xf>
    <xf numFmtId="181" fontId="11" fillId="0" borderId="0" xfId="0" applyNumberFormat="1" applyFont="1" applyBorder="1" applyAlignment="1">
      <alignment horizontal="right"/>
    </xf>
    <xf numFmtId="181" fontId="13" fillId="0" borderId="0" xfId="0" applyNumberFormat="1" applyFont="1" applyFill="1" applyBorder="1" applyAlignment="1" applyProtection="1">
      <alignment horizontal="right" vertical="center"/>
      <protection/>
    </xf>
    <xf numFmtId="181" fontId="13" fillId="0" borderId="0" xfId="0" applyNumberFormat="1" applyFont="1" applyAlignment="1">
      <alignment/>
    </xf>
    <xf numFmtId="181" fontId="11" fillId="0" borderId="0" xfId="0" applyNumberFormat="1" applyFont="1" applyBorder="1" applyAlignment="1">
      <alignment horizontal="right" vertical="center"/>
    </xf>
    <xf numFmtId="181" fontId="13" fillId="0" borderId="0" xfId="0" applyNumberFormat="1" applyFont="1" applyFill="1" applyBorder="1" applyAlignment="1" applyProtection="1" quotePrefix="1">
      <alignment horizontal="right" vertical="center"/>
      <protection/>
    </xf>
    <xf numFmtId="181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Alignment="1">
      <alignment vertical="center"/>
    </xf>
    <xf numFmtId="181" fontId="1" fillId="0" borderId="16" xfId="0" applyNumberFormat="1" applyFont="1" applyFill="1" applyBorder="1" applyAlignment="1" applyProtection="1">
      <alignment horizontal="right" vertical="center"/>
      <protection/>
    </xf>
    <xf numFmtId="181" fontId="1" fillId="0" borderId="0" xfId="0" applyNumberFormat="1" applyFont="1" applyFill="1" applyBorder="1" applyAlignment="1" applyProtection="1">
      <alignment horizontal="right" vertical="center"/>
      <protection/>
    </xf>
    <xf numFmtId="181" fontId="1" fillId="0" borderId="0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Border="1" applyAlignment="1" applyProtection="1">
      <alignment horizontal="distributed" vertical="center"/>
      <protection/>
    </xf>
    <xf numFmtId="181" fontId="0" fillId="0" borderId="16" xfId="0" applyNumberFormat="1" applyFont="1" applyFill="1" applyBorder="1" applyAlignment="1" applyProtection="1">
      <alignment horizontal="right" vertical="center"/>
      <protection/>
    </xf>
    <xf numFmtId="181" fontId="13" fillId="0" borderId="16" xfId="0" applyNumberFormat="1" applyFont="1" applyFill="1" applyBorder="1" applyAlignment="1" applyProtection="1" quotePrefix="1">
      <alignment horizontal="right" vertical="center"/>
      <protection/>
    </xf>
    <xf numFmtId="181" fontId="11" fillId="0" borderId="16" xfId="0" applyNumberFormat="1" applyFont="1" applyFill="1" applyBorder="1" applyAlignment="1" applyProtection="1" quotePrefix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vertical="center"/>
      <protection/>
    </xf>
    <xf numFmtId="181" fontId="23" fillId="0" borderId="0" xfId="0" applyNumberFormat="1" applyFont="1" applyFill="1" applyBorder="1" applyAlignment="1" applyProtection="1">
      <alignment horizontal="distributed" vertical="center"/>
      <protection/>
    </xf>
    <xf numFmtId="181" fontId="0" fillId="0" borderId="0" xfId="0" applyNumberFormat="1" applyFont="1" applyFill="1" applyBorder="1" applyAlignment="1" applyProtection="1" quotePrefix="1">
      <alignment horizontal="right" vertical="center"/>
      <protection/>
    </xf>
    <xf numFmtId="181" fontId="1" fillId="0" borderId="44" xfId="0" applyNumberFormat="1" applyFont="1" applyFill="1" applyBorder="1" applyAlignment="1" applyProtection="1">
      <alignment vertical="center"/>
      <protection/>
    </xf>
    <xf numFmtId="181" fontId="0" fillId="0" borderId="44" xfId="0" applyNumberFormat="1" applyFont="1" applyFill="1" applyBorder="1" applyAlignment="1" applyProtection="1">
      <alignment horizontal="distributed" vertical="center"/>
      <protection/>
    </xf>
    <xf numFmtId="181" fontId="0" fillId="0" borderId="50" xfId="0" applyNumberFormat="1" applyFont="1" applyFill="1" applyBorder="1" applyAlignment="1" applyProtection="1">
      <alignment horizontal="right" vertical="center"/>
      <protection/>
    </xf>
    <xf numFmtId="181" fontId="13" fillId="0" borderId="44" xfId="0" applyNumberFormat="1" applyFont="1" applyFill="1" applyBorder="1" applyAlignment="1" applyProtection="1" quotePrefix="1">
      <alignment horizontal="right" vertical="center"/>
      <protection/>
    </xf>
    <xf numFmtId="181" fontId="0" fillId="0" borderId="44" xfId="0" applyNumberFormat="1" applyFont="1" applyFill="1" applyBorder="1" applyAlignment="1" applyProtection="1" quotePrefix="1">
      <alignment horizontal="right" vertical="center"/>
      <protection/>
    </xf>
    <xf numFmtId="181" fontId="0" fillId="0" borderId="44" xfId="0" applyNumberFormat="1" applyFont="1" applyFill="1" applyBorder="1" applyAlignment="1" applyProtection="1">
      <alignment horizontal="right" vertical="center"/>
      <protection/>
    </xf>
    <xf numFmtId="181" fontId="13" fillId="0" borderId="44" xfId="0" applyNumberFormat="1" applyFont="1" applyFill="1" applyBorder="1" applyAlignment="1" applyProtection="1">
      <alignment horizontal="right" vertical="center"/>
      <protection/>
    </xf>
    <xf numFmtId="181" fontId="0" fillId="0" borderId="44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23" fillId="0" borderId="47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/>
      <protection/>
    </xf>
    <xf numFmtId="37" fontId="0" fillId="0" borderId="4" xfId="0" applyNumberFormat="1" applyFont="1" applyFill="1" applyBorder="1" applyAlignment="1" applyProtection="1">
      <alignment vertical="center"/>
      <protection/>
    </xf>
    <xf numFmtId="39" fontId="0" fillId="0" borderId="4" xfId="0" applyNumberFormat="1" applyFont="1" applyFill="1" applyBorder="1" applyAlignment="1" applyProtection="1">
      <alignment horizontal="right" vertical="center"/>
      <protection/>
    </xf>
    <xf numFmtId="3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4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17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 quotePrefix="1">
      <alignment horizontal="center" vertical="center"/>
      <protection/>
    </xf>
    <xf numFmtId="0" fontId="0" fillId="0" borderId="19" xfId="0" applyFont="1" applyFill="1" applyBorder="1" applyAlignment="1">
      <alignment vertical="center"/>
    </xf>
    <xf numFmtId="0" fontId="11" fillId="0" borderId="51" xfId="0" applyFont="1" applyFill="1" applyBorder="1" applyAlignment="1" quotePrefix="1">
      <alignment horizontal="center" vertical="center"/>
    </xf>
    <xf numFmtId="38" fontId="11" fillId="0" borderId="44" xfId="17" applyFont="1" applyFill="1" applyBorder="1" applyAlignment="1">
      <alignment vertical="center"/>
    </xf>
    <xf numFmtId="0" fontId="0" fillId="0" borderId="0" xfId="0" applyFont="1" applyAlignment="1">
      <alignment/>
    </xf>
    <xf numFmtId="38" fontId="11" fillId="0" borderId="44" xfId="17" applyFont="1" applyFill="1" applyBorder="1" applyAlignment="1" quotePrefix="1">
      <alignment horizontal="center" vertical="center"/>
    </xf>
    <xf numFmtId="40" fontId="11" fillId="0" borderId="50" xfId="17" applyNumberFormat="1" applyFont="1" applyFill="1" applyBorder="1" applyAlignment="1">
      <alignment vertical="center"/>
    </xf>
    <xf numFmtId="40" fontId="11" fillId="0" borderId="44" xfId="17" applyNumberFormat="1" applyFont="1" applyFill="1" applyBorder="1" applyAlignment="1">
      <alignment vertical="center"/>
    </xf>
    <xf numFmtId="39" fontId="0" fillId="0" borderId="44" xfId="0" applyNumberFormat="1" applyFont="1" applyFill="1" applyBorder="1" applyAlignment="1" applyProtection="1">
      <alignment horizontal="right" vertical="center"/>
      <protection/>
    </xf>
    <xf numFmtId="0" fontId="0" fillId="0" borderId="49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9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34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44" xfId="0" applyFont="1" applyFill="1" applyBorder="1" applyAlignment="1" applyProtection="1">
      <alignment horizontal="center" vertical="center" shrinkToFit="1"/>
      <protection/>
    </xf>
    <xf numFmtId="0" fontId="0" fillId="0" borderId="4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>
      <alignment vertical="center"/>
    </xf>
    <xf numFmtId="0" fontId="11" fillId="0" borderId="55" xfId="0" applyFont="1" applyFill="1" applyBorder="1" applyAlignment="1" quotePrefix="1">
      <alignment horizontal="center" vertical="center"/>
    </xf>
    <xf numFmtId="0" fontId="11" fillId="0" borderId="44" xfId="0" applyFont="1" applyFill="1" applyBorder="1" applyAlignment="1">
      <alignment vertical="center"/>
    </xf>
    <xf numFmtId="0" fontId="11" fillId="0" borderId="44" xfId="0" applyFont="1" applyFill="1" applyBorder="1" applyAlignment="1" quotePrefix="1">
      <alignment horizontal="right" vertical="center"/>
    </xf>
    <xf numFmtId="37" fontId="1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45" xfId="0" applyFont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 applyProtection="1">
      <alignment vertical="center"/>
      <protection/>
    </xf>
    <xf numFmtId="0" fontId="0" fillId="0" borderId="42" xfId="0" applyFont="1" applyBorder="1" applyAlignment="1">
      <alignment horizontal="center" vertical="center"/>
    </xf>
    <xf numFmtId="0" fontId="7" fillId="0" borderId="56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 quotePrefix="1">
      <alignment horizontal="center"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3" fontId="11" fillId="0" borderId="44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Border="1" applyAlignment="1">
      <alignment horizontal="center" vertical="center"/>
    </xf>
    <xf numFmtId="0" fontId="0" fillId="0" borderId="45" xfId="0" applyFont="1" applyFill="1" applyBorder="1" applyAlignment="1" applyProtection="1">
      <alignment horizontal="left" vertical="center" wrapText="1"/>
      <protection/>
    </xf>
    <xf numFmtId="0" fontId="0" fillId="0" borderId="57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vertical="center"/>
      <protection/>
    </xf>
    <xf numFmtId="0" fontId="0" fillId="0" borderId="36" xfId="0" applyFont="1" applyFill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38" fontId="0" fillId="0" borderId="4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4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58" xfId="0" applyFont="1" applyFill="1" applyBorder="1" applyAlignment="1">
      <alignment vertical="center"/>
    </xf>
    <xf numFmtId="0" fontId="11" fillId="0" borderId="44" xfId="0" applyFont="1" applyFill="1" applyBorder="1" applyAlignment="1">
      <alignment horizontal="right" vertical="center"/>
    </xf>
    <xf numFmtId="38" fontId="13" fillId="0" borderId="0" xfId="0" applyNumberFormat="1" applyFont="1" applyFill="1" applyBorder="1" applyAlignment="1" applyProtection="1">
      <alignment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一覧表様式40100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67"/>
  <sheetViews>
    <sheetView tabSelected="1" zoomScale="75" zoomScaleNormal="75" workbookViewId="0" topLeftCell="A1">
      <selection activeCell="A1" sqref="A1"/>
    </sheetView>
  </sheetViews>
  <sheetFormatPr defaultColWidth="10.59765625" defaultRowHeight="15"/>
  <cols>
    <col min="1" max="1" width="2.59765625" style="64" customWidth="1"/>
    <col min="2" max="2" width="9.59765625" style="64" customWidth="1"/>
    <col min="3" max="7" width="10.3984375" style="64" customWidth="1"/>
    <col min="8" max="8" width="11.3984375" style="64" customWidth="1"/>
    <col min="9" max="9" width="12" style="64" customWidth="1"/>
    <col min="10" max="10" width="10.59765625" style="69" customWidth="1"/>
    <col min="11" max="11" width="10.3984375" style="64" customWidth="1"/>
    <col min="12" max="12" width="2.59765625" style="3" customWidth="1"/>
    <col min="13" max="22" width="9.59765625" style="3" customWidth="1"/>
    <col min="23" max="23" width="9.59765625" style="48" customWidth="1"/>
    <col min="24" max="16384" width="10.59765625" style="64" customWidth="1"/>
  </cols>
  <sheetData>
    <row r="1" spans="1:23" s="70" customFormat="1" ht="19.5" customHeight="1">
      <c r="A1" s="31" t="s">
        <v>67</v>
      </c>
      <c r="J1" s="83"/>
      <c r="K1" s="1"/>
      <c r="L1" s="31"/>
      <c r="N1" s="73"/>
      <c r="W1" s="85" t="s">
        <v>66</v>
      </c>
    </row>
    <row r="2" spans="1:23" s="70" customFormat="1" ht="25.5" customHeight="1">
      <c r="A2" s="2"/>
      <c r="B2" s="2"/>
      <c r="C2" s="86"/>
      <c r="D2" s="86" t="s">
        <v>0</v>
      </c>
      <c r="E2" s="86"/>
      <c r="F2" s="86"/>
      <c r="G2" s="86"/>
      <c r="H2" s="86"/>
      <c r="I2" s="86"/>
      <c r="J2" s="87"/>
      <c r="K2" s="88"/>
      <c r="L2" s="89"/>
      <c r="M2" s="86"/>
      <c r="N2" s="86"/>
      <c r="O2" s="86"/>
      <c r="P2" s="86"/>
      <c r="Q2" s="86"/>
      <c r="R2" s="86"/>
      <c r="S2" s="86"/>
      <c r="T2" s="86"/>
      <c r="U2" s="86"/>
      <c r="V2" s="86"/>
      <c r="W2" s="84"/>
    </row>
    <row r="3" spans="2:23" ht="19.5" customHeight="1">
      <c r="B3" s="4"/>
      <c r="C3" s="90" t="s">
        <v>35</v>
      </c>
      <c r="D3" s="90"/>
      <c r="E3" s="90"/>
      <c r="F3" s="90"/>
      <c r="G3" s="90"/>
      <c r="H3" s="90"/>
      <c r="I3" s="90"/>
      <c r="J3" s="90"/>
      <c r="K3" s="91"/>
      <c r="L3" s="92"/>
      <c r="M3" s="90"/>
      <c r="N3" s="90" t="s">
        <v>47</v>
      </c>
      <c r="O3" s="90"/>
      <c r="P3" s="90"/>
      <c r="Q3" s="90"/>
      <c r="R3" s="90"/>
      <c r="S3" s="90"/>
      <c r="T3" s="90"/>
      <c r="U3" s="90"/>
      <c r="V3" s="90"/>
      <c r="W3" s="4"/>
    </row>
    <row r="4" spans="10:23" ht="18" customHeight="1" thickBot="1">
      <c r="J4" s="67" t="s">
        <v>36</v>
      </c>
      <c r="L4" s="64"/>
      <c r="M4" s="66"/>
      <c r="N4" s="66"/>
      <c r="O4" s="66"/>
      <c r="P4" s="66"/>
      <c r="Q4" s="66"/>
      <c r="R4" s="66"/>
      <c r="S4" s="66"/>
      <c r="T4" s="66"/>
      <c r="U4" s="66"/>
      <c r="V4" s="66"/>
      <c r="W4" s="67" t="s">
        <v>36</v>
      </c>
    </row>
    <row r="5" spans="1:23" ht="18" customHeight="1">
      <c r="A5" s="117" t="s">
        <v>37</v>
      </c>
      <c r="B5" s="114"/>
      <c r="C5" s="95" t="s">
        <v>50</v>
      </c>
      <c r="D5" s="110" t="s">
        <v>38</v>
      </c>
      <c r="E5" s="113"/>
      <c r="F5" s="113"/>
      <c r="G5" s="113"/>
      <c r="H5" s="114"/>
      <c r="I5" s="110" t="s">
        <v>60</v>
      </c>
      <c r="J5" s="110" t="s">
        <v>39</v>
      </c>
      <c r="L5" s="101" t="s">
        <v>37</v>
      </c>
      <c r="M5" s="102"/>
      <c r="N5" s="95" t="s">
        <v>50</v>
      </c>
      <c r="O5" s="107" t="s">
        <v>48</v>
      </c>
      <c r="P5" s="95" t="s">
        <v>49</v>
      </c>
      <c r="Q5" s="95" t="s">
        <v>51</v>
      </c>
      <c r="R5" s="95" t="s">
        <v>52</v>
      </c>
      <c r="S5" s="95" t="s">
        <v>53</v>
      </c>
      <c r="T5" s="95" t="s">
        <v>54</v>
      </c>
      <c r="U5" s="95" t="s">
        <v>55</v>
      </c>
      <c r="V5" s="95" t="s">
        <v>56</v>
      </c>
      <c r="W5" s="98" t="s">
        <v>57</v>
      </c>
    </row>
    <row r="6" spans="1:23" ht="15.75" customHeight="1">
      <c r="A6" s="118"/>
      <c r="B6" s="119"/>
      <c r="C6" s="122"/>
      <c r="D6" s="115" t="s">
        <v>40</v>
      </c>
      <c r="E6" s="115" t="s">
        <v>41</v>
      </c>
      <c r="F6" s="115" t="s">
        <v>61</v>
      </c>
      <c r="G6" s="115" t="s">
        <v>62</v>
      </c>
      <c r="H6" s="115" t="s">
        <v>42</v>
      </c>
      <c r="I6" s="111"/>
      <c r="J6" s="111"/>
      <c r="L6" s="103"/>
      <c r="M6" s="104"/>
      <c r="N6" s="96"/>
      <c r="O6" s="108"/>
      <c r="P6" s="96"/>
      <c r="Q6" s="96"/>
      <c r="R6" s="96"/>
      <c r="S6" s="96"/>
      <c r="T6" s="96"/>
      <c r="U6" s="96"/>
      <c r="V6" s="96"/>
      <c r="W6" s="99"/>
    </row>
    <row r="7" spans="1:23" ht="15.75" customHeight="1" thickBot="1">
      <c r="A7" s="120"/>
      <c r="B7" s="121"/>
      <c r="C7" s="123"/>
      <c r="D7" s="116"/>
      <c r="E7" s="116"/>
      <c r="F7" s="116"/>
      <c r="G7" s="116" t="s">
        <v>43</v>
      </c>
      <c r="H7" s="116" t="s">
        <v>44</v>
      </c>
      <c r="I7" s="112"/>
      <c r="J7" s="112"/>
      <c r="L7" s="105"/>
      <c r="M7" s="106"/>
      <c r="N7" s="97"/>
      <c r="O7" s="109"/>
      <c r="P7" s="97"/>
      <c r="Q7" s="97"/>
      <c r="R7" s="97"/>
      <c r="S7" s="97"/>
      <c r="T7" s="97"/>
      <c r="U7" s="97"/>
      <c r="V7" s="97"/>
      <c r="W7" s="100"/>
    </row>
    <row r="8" spans="1:23" ht="15.75" customHeight="1">
      <c r="A8" s="124" t="s">
        <v>1</v>
      </c>
      <c r="B8" s="125"/>
      <c r="C8" s="5" t="s">
        <v>63</v>
      </c>
      <c r="D8" s="6">
        <v>85</v>
      </c>
      <c r="E8" s="6">
        <v>1</v>
      </c>
      <c r="F8" s="7">
        <v>41</v>
      </c>
      <c r="G8" s="6">
        <v>29</v>
      </c>
      <c r="H8" s="6">
        <v>14</v>
      </c>
      <c r="I8" s="6">
        <v>6</v>
      </c>
      <c r="J8" s="6" t="s">
        <v>64</v>
      </c>
      <c r="L8" s="93" t="s">
        <v>1</v>
      </c>
      <c r="M8" s="94"/>
      <c r="N8" s="32">
        <v>3621</v>
      </c>
      <c r="O8" s="33">
        <v>28</v>
      </c>
      <c r="P8" s="33">
        <v>25</v>
      </c>
      <c r="Q8" s="33">
        <v>1361</v>
      </c>
      <c r="R8" s="33">
        <v>1091</v>
      </c>
      <c r="S8" s="33">
        <v>706</v>
      </c>
      <c r="T8" s="33">
        <v>167</v>
      </c>
      <c r="U8" s="33">
        <v>129</v>
      </c>
      <c r="V8" s="33">
        <v>68</v>
      </c>
      <c r="W8" s="34">
        <v>46</v>
      </c>
    </row>
    <row r="9" spans="1:23" ht="15.75" customHeight="1">
      <c r="A9" s="8"/>
      <c r="B9" s="9"/>
      <c r="C9" s="10"/>
      <c r="D9" s="11"/>
      <c r="E9" s="11"/>
      <c r="F9" s="12"/>
      <c r="G9" s="11"/>
      <c r="H9" s="11"/>
      <c r="I9" s="11"/>
      <c r="J9" s="11"/>
      <c r="L9" s="8"/>
      <c r="M9" s="9"/>
      <c r="N9" s="35"/>
      <c r="O9" s="36"/>
      <c r="P9" s="36"/>
      <c r="Q9" s="36"/>
      <c r="R9" s="36"/>
      <c r="S9" s="36"/>
      <c r="T9" s="36"/>
      <c r="U9" s="36"/>
      <c r="V9" s="36"/>
      <c r="W9" s="37"/>
    </row>
    <row r="10" spans="1:23" ht="15.75" customHeight="1">
      <c r="A10" s="93" t="s">
        <v>2</v>
      </c>
      <c r="B10" s="94"/>
      <c r="C10" s="10">
        <v>105</v>
      </c>
      <c r="D10" s="11">
        <v>4</v>
      </c>
      <c r="E10" s="12" t="s">
        <v>3</v>
      </c>
      <c r="F10" s="12">
        <v>1</v>
      </c>
      <c r="G10" s="11">
        <v>3</v>
      </c>
      <c r="H10" s="12" t="s">
        <v>3</v>
      </c>
      <c r="I10" s="11">
        <v>1</v>
      </c>
      <c r="J10" s="11">
        <v>100</v>
      </c>
      <c r="L10" s="93" t="s">
        <v>2</v>
      </c>
      <c r="M10" s="94"/>
      <c r="N10" s="38">
        <v>105</v>
      </c>
      <c r="O10" s="39">
        <v>2</v>
      </c>
      <c r="P10" s="39">
        <v>1</v>
      </c>
      <c r="Q10" s="39">
        <v>31</v>
      </c>
      <c r="R10" s="39">
        <v>28</v>
      </c>
      <c r="S10" s="39">
        <v>31</v>
      </c>
      <c r="T10" s="39">
        <v>7</v>
      </c>
      <c r="U10" s="39">
        <v>2</v>
      </c>
      <c r="V10" s="39">
        <v>2</v>
      </c>
      <c r="W10" s="37">
        <v>1</v>
      </c>
    </row>
    <row r="11" spans="1:23" ht="15.75" customHeight="1">
      <c r="A11" s="93" t="s">
        <v>4</v>
      </c>
      <c r="B11" s="94"/>
      <c r="C11" s="10">
        <v>451</v>
      </c>
      <c r="D11" s="11">
        <v>6</v>
      </c>
      <c r="E11" s="12" t="s">
        <v>3</v>
      </c>
      <c r="F11" s="12">
        <v>2</v>
      </c>
      <c r="G11" s="11">
        <v>4</v>
      </c>
      <c r="H11" s="12" t="s">
        <v>3</v>
      </c>
      <c r="I11" s="11">
        <v>1</v>
      </c>
      <c r="J11" s="11">
        <v>444</v>
      </c>
      <c r="L11" s="93" t="s">
        <v>4</v>
      </c>
      <c r="M11" s="94"/>
      <c r="N11" s="38">
        <v>451</v>
      </c>
      <c r="O11" s="39">
        <v>2</v>
      </c>
      <c r="P11" s="39">
        <v>5</v>
      </c>
      <c r="Q11" s="39">
        <v>181</v>
      </c>
      <c r="R11" s="39">
        <v>144</v>
      </c>
      <c r="S11" s="39">
        <v>75</v>
      </c>
      <c r="T11" s="39">
        <v>22</v>
      </c>
      <c r="U11" s="39">
        <v>14</v>
      </c>
      <c r="V11" s="39">
        <v>7</v>
      </c>
      <c r="W11" s="37">
        <v>1</v>
      </c>
    </row>
    <row r="12" spans="1:23" ht="15.75" customHeight="1">
      <c r="A12" s="93" t="s">
        <v>5</v>
      </c>
      <c r="B12" s="94"/>
      <c r="C12" s="10">
        <v>427</v>
      </c>
      <c r="D12" s="11">
        <v>1</v>
      </c>
      <c r="E12" s="12" t="s">
        <v>3</v>
      </c>
      <c r="F12" s="12" t="s">
        <v>3</v>
      </c>
      <c r="G12" s="11">
        <v>1</v>
      </c>
      <c r="H12" s="12" t="s">
        <v>3</v>
      </c>
      <c r="I12" s="12" t="s">
        <v>3</v>
      </c>
      <c r="J12" s="11">
        <v>426</v>
      </c>
      <c r="L12" s="93" t="s">
        <v>5</v>
      </c>
      <c r="M12" s="94"/>
      <c r="N12" s="38">
        <v>427</v>
      </c>
      <c r="O12" s="40" t="s">
        <v>3</v>
      </c>
      <c r="P12" s="39">
        <v>5</v>
      </c>
      <c r="Q12" s="39">
        <v>131</v>
      </c>
      <c r="R12" s="39">
        <v>137</v>
      </c>
      <c r="S12" s="39">
        <v>100</v>
      </c>
      <c r="T12" s="39">
        <v>27</v>
      </c>
      <c r="U12" s="39">
        <v>17</v>
      </c>
      <c r="V12" s="39">
        <v>8</v>
      </c>
      <c r="W12" s="37">
        <v>2</v>
      </c>
    </row>
    <row r="13" spans="1:23" ht="15.75" customHeight="1">
      <c r="A13" s="93" t="s">
        <v>6</v>
      </c>
      <c r="B13" s="94"/>
      <c r="C13" s="10">
        <v>360</v>
      </c>
      <c r="D13" s="11">
        <v>5</v>
      </c>
      <c r="E13" s="12" t="s">
        <v>3</v>
      </c>
      <c r="F13" s="12">
        <v>3</v>
      </c>
      <c r="G13" s="11">
        <v>1</v>
      </c>
      <c r="H13" s="11">
        <v>1</v>
      </c>
      <c r="I13" s="12" t="s">
        <v>3</v>
      </c>
      <c r="J13" s="11">
        <v>355</v>
      </c>
      <c r="K13" s="13"/>
      <c r="L13" s="93" t="s">
        <v>6</v>
      </c>
      <c r="M13" s="94"/>
      <c r="N13" s="38">
        <v>360</v>
      </c>
      <c r="O13" s="39">
        <v>2</v>
      </c>
      <c r="P13" s="40" t="s">
        <v>3</v>
      </c>
      <c r="Q13" s="39">
        <v>175</v>
      </c>
      <c r="R13" s="39">
        <v>98</v>
      </c>
      <c r="S13" s="39">
        <v>48</v>
      </c>
      <c r="T13" s="39">
        <v>9</v>
      </c>
      <c r="U13" s="39">
        <v>14</v>
      </c>
      <c r="V13" s="39">
        <v>9</v>
      </c>
      <c r="W13" s="37">
        <v>5</v>
      </c>
    </row>
    <row r="14" spans="1:23" ht="15.75" customHeight="1">
      <c r="A14" s="93" t="s">
        <v>7</v>
      </c>
      <c r="B14" s="94"/>
      <c r="C14" s="10">
        <v>390</v>
      </c>
      <c r="D14" s="11">
        <v>16</v>
      </c>
      <c r="E14" s="11">
        <v>1</v>
      </c>
      <c r="F14" s="12">
        <v>8</v>
      </c>
      <c r="G14" s="11">
        <v>1</v>
      </c>
      <c r="H14" s="11">
        <v>6</v>
      </c>
      <c r="I14" s="12" t="s">
        <v>3</v>
      </c>
      <c r="J14" s="11">
        <v>374</v>
      </c>
      <c r="K14" s="14"/>
      <c r="L14" s="93" t="s">
        <v>7</v>
      </c>
      <c r="M14" s="94"/>
      <c r="N14" s="38">
        <v>390</v>
      </c>
      <c r="O14" s="39">
        <v>4</v>
      </c>
      <c r="P14" s="39">
        <v>3</v>
      </c>
      <c r="Q14" s="39">
        <v>150</v>
      </c>
      <c r="R14" s="39">
        <v>114</v>
      </c>
      <c r="S14" s="39">
        <v>81</v>
      </c>
      <c r="T14" s="39">
        <v>14</v>
      </c>
      <c r="U14" s="39">
        <v>10</v>
      </c>
      <c r="V14" s="39">
        <v>4</v>
      </c>
      <c r="W14" s="37">
        <v>10</v>
      </c>
    </row>
    <row r="15" spans="1:23" ht="15.75" customHeight="1">
      <c r="A15" s="93" t="s">
        <v>8</v>
      </c>
      <c r="B15" s="94"/>
      <c r="C15" s="10">
        <v>192</v>
      </c>
      <c r="D15" s="11">
        <v>3</v>
      </c>
      <c r="E15" s="12" t="s">
        <v>3</v>
      </c>
      <c r="F15" s="12">
        <v>3</v>
      </c>
      <c r="G15" s="11" t="s">
        <v>3</v>
      </c>
      <c r="H15" s="12" t="s">
        <v>3</v>
      </c>
      <c r="I15" s="12" t="s">
        <v>3</v>
      </c>
      <c r="J15" s="11">
        <v>189</v>
      </c>
      <c r="K15" s="14"/>
      <c r="L15" s="93" t="s">
        <v>8</v>
      </c>
      <c r="M15" s="94"/>
      <c r="N15" s="38">
        <v>192</v>
      </c>
      <c r="O15" s="39">
        <v>2</v>
      </c>
      <c r="P15" s="39">
        <v>1</v>
      </c>
      <c r="Q15" s="39">
        <v>54</v>
      </c>
      <c r="R15" s="39">
        <v>61</v>
      </c>
      <c r="S15" s="39">
        <v>51</v>
      </c>
      <c r="T15" s="39">
        <v>12</v>
      </c>
      <c r="U15" s="39">
        <v>8</v>
      </c>
      <c r="V15" s="39">
        <v>1</v>
      </c>
      <c r="W15" s="37">
        <v>2</v>
      </c>
    </row>
    <row r="16" spans="1:23" ht="15.75" customHeight="1">
      <c r="A16" s="93" t="s">
        <v>9</v>
      </c>
      <c r="B16" s="94"/>
      <c r="C16" s="10">
        <v>25</v>
      </c>
      <c r="D16" s="11">
        <v>2</v>
      </c>
      <c r="E16" s="12" t="s">
        <v>3</v>
      </c>
      <c r="F16" s="12">
        <v>1</v>
      </c>
      <c r="G16" s="11">
        <v>1</v>
      </c>
      <c r="H16" s="12" t="s">
        <v>3</v>
      </c>
      <c r="I16" s="11">
        <v>1</v>
      </c>
      <c r="J16" s="11">
        <v>22</v>
      </c>
      <c r="K16" s="14"/>
      <c r="L16" s="93" t="s">
        <v>9</v>
      </c>
      <c r="M16" s="94"/>
      <c r="N16" s="38">
        <v>25</v>
      </c>
      <c r="O16" s="40" t="s">
        <v>3</v>
      </c>
      <c r="P16" s="40" t="s">
        <v>3</v>
      </c>
      <c r="Q16" s="39">
        <v>12</v>
      </c>
      <c r="R16" s="39">
        <v>5</v>
      </c>
      <c r="S16" s="39">
        <v>8</v>
      </c>
      <c r="T16" s="40" t="s">
        <v>3</v>
      </c>
      <c r="U16" s="40" t="s">
        <v>3</v>
      </c>
      <c r="V16" s="40" t="s">
        <v>3</v>
      </c>
      <c r="W16" s="37">
        <v>0</v>
      </c>
    </row>
    <row r="17" spans="1:23" ht="15.75" customHeight="1">
      <c r="A17" s="93" t="s">
        <v>65</v>
      </c>
      <c r="B17" s="94"/>
      <c r="C17" s="10">
        <v>26</v>
      </c>
      <c r="D17" s="11">
        <v>1</v>
      </c>
      <c r="E17" s="12" t="s">
        <v>3</v>
      </c>
      <c r="F17" s="12" t="s">
        <v>3</v>
      </c>
      <c r="G17" s="11">
        <v>1</v>
      </c>
      <c r="H17" s="12" t="s">
        <v>3</v>
      </c>
      <c r="I17" s="11">
        <v>1</v>
      </c>
      <c r="J17" s="11">
        <v>24</v>
      </c>
      <c r="K17" s="14"/>
      <c r="L17" s="93" t="s">
        <v>58</v>
      </c>
      <c r="M17" s="94"/>
      <c r="N17" s="38">
        <v>26</v>
      </c>
      <c r="O17" s="40" t="s">
        <v>3</v>
      </c>
      <c r="P17" s="40" t="s">
        <v>3</v>
      </c>
      <c r="Q17" s="39">
        <v>16</v>
      </c>
      <c r="R17" s="39">
        <v>6</v>
      </c>
      <c r="S17" s="39">
        <v>2</v>
      </c>
      <c r="T17" s="40" t="s">
        <v>3</v>
      </c>
      <c r="U17" s="40" t="s">
        <v>3</v>
      </c>
      <c r="V17" s="40" t="s">
        <v>3</v>
      </c>
      <c r="W17" s="37">
        <v>2</v>
      </c>
    </row>
    <row r="18" spans="1:23" ht="15.75" customHeight="1">
      <c r="A18" s="93" t="s">
        <v>45</v>
      </c>
      <c r="B18" s="94"/>
      <c r="C18" s="10">
        <v>136</v>
      </c>
      <c r="D18" s="11">
        <v>7</v>
      </c>
      <c r="E18" s="12" t="s">
        <v>3</v>
      </c>
      <c r="F18" s="12">
        <v>6</v>
      </c>
      <c r="G18" s="11">
        <v>1</v>
      </c>
      <c r="H18" s="12" t="s">
        <v>3</v>
      </c>
      <c r="I18" s="12" t="s">
        <v>3</v>
      </c>
      <c r="J18" s="11">
        <v>129</v>
      </c>
      <c r="K18" s="15"/>
      <c r="L18" s="93" t="s">
        <v>45</v>
      </c>
      <c r="M18" s="94"/>
      <c r="N18" s="38">
        <v>136</v>
      </c>
      <c r="O18" s="39">
        <v>2</v>
      </c>
      <c r="P18" s="40" t="s">
        <v>3</v>
      </c>
      <c r="Q18" s="39">
        <v>44</v>
      </c>
      <c r="R18" s="39">
        <v>37</v>
      </c>
      <c r="S18" s="39">
        <v>22</v>
      </c>
      <c r="T18" s="39">
        <v>12</v>
      </c>
      <c r="U18" s="39">
        <v>10</v>
      </c>
      <c r="V18" s="39">
        <v>4</v>
      </c>
      <c r="W18" s="37">
        <v>5</v>
      </c>
    </row>
    <row r="19" spans="1:23" ht="15.75" customHeight="1">
      <c r="A19" s="93" t="s">
        <v>46</v>
      </c>
      <c r="B19" s="94"/>
      <c r="C19" s="10">
        <v>81</v>
      </c>
      <c r="D19" s="11">
        <v>4</v>
      </c>
      <c r="E19" s="12" t="s">
        <v>3</v>
      </c>
      <c r="F19" s="12" t="s">
        <v>3</v>
      </c>
      <c r="G19" s="11">
        <v>3</v>
      </c>
      <c r="H19" s="11">
        <v>1</v>
      </c>
      <c r="I19" s="12" t="s">
        <v>3</v>
      </c>
      <c r="J19" s="11">
        <v>77</v>
      </c>
      <c r="K19" s="14"/>
      <c r="L19" s="93" t="s">
        <v>46</v>
      </c>
      <c r="M19" s="94"/>
      <c r="N19" s="38">
        <v>81</v>
      </c>
      <c r="O19" s="40" t="s">
        <v>3</v>
      </c>
      <c r="P19" s="39">
        <v>1</v>
      </c>
      <c r="Q19" s="39">
        <v>33</v>
      </c>
      <c r="R19" s="39">
        <v>30</v>
      </c>
      <c r="S19" s="39">
        <v>10</v>
      </c>
      <c r="T19" s="39">
        <v>4</v>
      </c>
      <c r="U19" s="39">
        <v>1</v>
      </c>
      <c r="V19" s="39">
        <v>2</v>
      </c>
      <c r="W19" s="40" t="s">
        <v>3</v>
      </c>
    </row>
    <row r="20" spans="1:23" ht="15.75" customHeight="1">
      <c r="A20" s="8"/>
      <c r="B20" s="9"/>
      <c r="C20" s="10"/>
      <c r="D20" s="11"/>
      <c r="E20" s="12"/>
      <c r="F20" s="12"/>
      <c r="G20" s="11"/>
      <c r="H20" s="11"/>
      <c r="I20" s="12"/>
      <c r="J20" s="11"/>
      <c r="K20" s="78"/>
      <c r="L20" s="8"/>
      <c r="M20" s="9"/>
      <c r="N20" s="35"/>
      <c r="O20" s="41"/>
      <c r="P20" s="42"/>
      <c r="Q20" s="36"/>
      <c r="R20" s="36"/>
      <c r="S20" s="36"/>
      <c r="T20" s="36"/>
      <c r="U20" s="36"/>
      <c r="V20" s="36"/>
      <c r="W20" s="37"/>
    </row>
    <row r="21" spans="1:23" ht="15.75" customHeight="1">
      <c r="A21" s="93" t="s">
        <v>10</v>
      </c>
      <c r="B21" s="94"/>
      <c r="C21" s="10">
        <v>123</v>
      </c>
      <c r="D21" s="11">
        <v>2</v>
      </c>
      <c r="E21" s="12" t="s">
        <v>3</v>
      </c>
      <c r="F21" s="12" t="s">
        <v>3</v>
      </c>
      <c r="G21" s="11">
        <v>1</v>
      </c>
      <c r="H21" s="11">
        <v>1</v>
      </c>
      <c r="I21" s="12" t="s">
        <v>3</v>
      </c>
      <c r="J21" s="11">
        <v>121</v>
      </c>
      <c r="K21" s="65"/>
      <c r="L21" s="93" t="s">
        <v>10</v>
      </c>
      <c r="M21" s="94"/>
      <c r="N21" s="38">
        <v>123</v>
      </c>
      <c r="O21" s="39">
        <v>1</v>
      </c>
      <c r="P21" s="40" t="s">
        <v>3</v>
      </c>
      <c r="Q21" s="39">
        <v>18</v>
      </c>
      <c r="R21" s="39">
        <v>37</v>
      </c>
      <c r="S21" s="39">
        <v>43</v>
      </c>
      <c r="T21" s="39">
        <v>12</v>
      </c>
      <c r="U21" s="39">
        <v>5</v>
      </c>
      <c r="V21" s="39">
        <v>4</v>
      </c>
      <c r="W21" s="37">
        <v>3</v>
      </c>
    </row>
    <row r="22" spans="1:23" ht="15.75" customHeight="1">
      <c r="A22" s="18"/>
      <c r="B22" s="61" t="s">
        <v>11</v>
      </c>
      <c r="C22" s="19">
        <v>123</v>
      </c>
      <c r="D22" s="20">
        <v>2</v>
      </c>
      <c r="E22" s="21" t="s">
        <v>3</v>
      </c>
      <c r="F22" s="21" t="s">
        <v>3</v>
      </c>
      <c r="G22" s="20">
        <v>1</v>
      </c>
      <c r="H22" s="20">
        <v>1</v>
      </c>
      <c r="I22" s="21" t="s">
        <v>3</v>
      </c>
      <c r="J22" s="20">
        <v>121</v>
      </c>
      <c r="K22" s="14"/>
      <c r="L22" s="18"/>
      <c r="M22" s="61" t="s">
        <v>11</v>
      </c>
      <c r="N22" s="43">
        <v>123</v>
      </c>
      <c r="O22" s="44">
        <v>1</v>
      </c>
      <c r="P22" s="45" t="s">
        <v>3</v>
      </c>
      <c r="Q22" s="44">
        <v>18</v>
      </c>
      <c r="R22" s="44">
        <v>37</v>
      </c>
      <c r="S22" s="44">
        <v>43</v>
      </c>
      <c r="T22" s="44">
        <v>12</v>
      </c>
      <c r="U22" s="44">
        <v>5</v>
      </c>
      <c r="V22" s="44">
        <v>4</v>
      </c>
      <c r="W22" s="46">
        <v>3</v>
      </c>
    </row>
    <row r="23" spans="1:23" s="3" customFormat="1" ht="15.75" customHeight="1">
      <c r="A23" s="18"/>
      <c r="B23" s="74"/>
      <c r="C23" s="22"/>
      <c r="D23" s="23"/>
      <c r="E23" s="23"/>
      <c r="F23" s="23"/>
      <c r="G23" s="23"/>
      <c r="H23" s="23"/>
      <c r="I23" s="23"/>
      <c r="J23" s="23"/>
      <c r="K23" s="16"/>
      <c r="L23" s="18"/>
      <c r="M23" s="74"/>
      <c r="N23" s="47"/>
      <c r="O23" s="48"/>
      <c r="P23" s="48"/>
      <c r="Q23" s="48"/>
      <c r="R23" s="48"/>
      <c r="S23" s="48"/>
      <c r="T23" s="48"/>
      <c r="U23" s="48"/>
      <c r="V23" s="48"/>
      <c r="W23" s="46"/>
    </row>
    <row r="24" spans="1:23" ht="15.75" customHeight="1">
      <c r="A24" s="93" t="s">
        <v>12</v>
      </c>
      <c r="B24" s="94"/>
      <c r="C24" s="10">
        <v>1</v>
      </c>
      <c r="D24" s="12" t="s">
        <v>3</v>
      </c>
      <c r="E24" s="12" t="s">
        <v>3</v>
      </c>
      <c r="F24" s="12" t="s">
        <v>3</v>
      </c>
      <c r="G24" s="11" t="s">
        <v>3</v>
      </c>
      <c r="H24" s="12" t="s">
        <v>3</v>
      </c>
      <c r="I24" s="12" t="s">
        <v>3</v>
      </c>
      <c r="J24" s="11">
        <v>1</v>
      </c>
      <c r="K24" s="78"/>
      <c r="L24" s="93" t="s">
        <v>12</v>
      </c>
      <c r="M24" s="94"/>
      <c r="N24" s="38" t="s">
        <v>68</v>
      </c>
      <c r="O24" s="38" t="s">
        <v>68</v>
      </c>
      <c r="P24" s="38" t="s">
        <v>68</v>
      </c>
      <c r="Q24" s="38" t="s">
        <v>68</v>
      </c>
      <c r="R24" s="38" t="s">
        <v>68</v>
      </c>
      <c r="S24" s="38" t="s">
        <v>68</v>
      </c>
      <c r="T24" s="38" t="s">
        <v>68</v>
      </c>
      <c r="U24" s="38" t="s">
        <v>68</v>
      </c>
      <c r="V24" s="38" t="s">
        <v>68</v>
      </c>
      <c r="W24" s="38" t="s">
        <v>68</v>
      </c>
    </row>
    <row r="25" spans="1:23" ht="15.75" customHeight="1">
      <c r="A25" s="18"/>
      <c r="B25" s="61" t="s">
        <v>13</v>
      </c>
      <c r="C25" s="19">
        <v>1</v>
      </c>
      <c r="D25" s="21" t="s">
        <v>3</v>
      </c>
      <c r="E25" s="21" t="s">
        <v>3</v>
      </c>
      <c r="F25" s="21" t="s">
        <v>3</v>
      </c>
      <c r="G25" s="20" t="s">
        <v>3</v>
      </c>
      <c r="H25" s="21" t="s">
        <v>3</v>
      </c>
      <c r="I25" s="21" t="s">
        <v>3</v>
      </c>
      <c r="J25" s="20">
        <v>1</v>
      </c>
      <c r="K25" s="78"/>
      <c r="L25" s="18"/>
      <c r="M25" s="61" t="s">
        <v>13</v>
      </c>
      <c r="N25" s="43" t="s">
        <v>69</v>
      </c>
      <c r="O25" s="43" t="s">
        <v>69</v>
      </c>
      <c r="P25" s="43" t="s">
        <v>69</v>
      </c>
      <c r="Q25" s="43" t="s">
        <v>69</v>
      </c>
      <c r="R25" s="43" t="s">
        <v>69</v>
      </c>
      <c r="S25" s="43" t="s">
        <v>69</v>
      </c>
      <c r="T25" s="43" t="s">
        <v>69</v>
      </c>
      <c r="U25" s="43" t="s">
        <v>69</v>
      </c>
      <c r="V25" s="43" t="s">
        <v>69</v>
      </c>
      <c r="W25" s="43" t="s">
        <v>69</v>
      </c>
    </row>
    <row r="26" spans="1:23" ht="15.75" customHeight="1">
      <c r="A26" s="18"/>
      <c r="B26" s="74"/>
      <c r="C26" s="19"/>
      <c r="D26" s="21"/>
      <c r="E26" s="21"/>
      <c r="F26" s="21"/>
      <c r="G26" s="20"/>
      <c r="H26" s="21"/>
      <c r="I26" s="21"/>
      <c r="J26" s="20"/>
      <c r="K26" s="78"/>
      <c r="L26" s="18"/>
      <c r="M26" s="74"/>
      <c r="N26" s="49"/>
      <c r="O26" s="21"/>
      <c r="P26" s="21"/>
      <c r="Q26" s="21"/>
      <c r="R26" s="21"/>
      <c r="S26" s="21"/>
      <c r="T26" s="21"/>
      <c r="U26" s="50"/>
      <c r="V26" s="21"/>
      <c r="W26" s="46"/>
    </row>
    <row r="27" spans="1:23" ht="15.75" customHeight="1">
      <c r="A27" s="93" t="s">
        <v>14</v>
      </c>
      <c r="B27" s="94"/>
      <c r="C27" s="10">
        <v>4</v>
      </c>
      <c r="D27" s="12" t="s">
        <v>3</v>
      </c>
      <c r="E27" s="12" t="s">
        <v>3</v>
      </c>
      <c r="F27" s="12" t="s">
        <v>3</v>
      </c>
      <c r="G27" s="11" t="s">
        <v>3</v>
      </c>
      <c r="H27" s="12" t="s">
        <v>3</v>
      </c>
      <c r="I27" s="12" t="s">
        <v>3</v>
      </c>
      <c r="J27" s="11">
        <v>4</v>
      </c>
      <c r="K27" s="65"/>
      <c r="L27" s="93" t="s">
        <v>14</v>
      </c>
      <c r="M27" s="94"/>
      <c r="N27" s="38" t="s">
        <v>68</v>
      </c>
      <c r="O27" s="38" t="s">
        <v>68</v>
      </c>
      <c r="P27" s="38" t="s">
        <v>68</v>
      </c>
      <c r="Q27" s="38" t="s">
        <v>68</v>
      </c>
      <c r="R27" s="38" t="s">
        <v>68</v>
      </c>
      <c r="S27" s="38" t="s">
        <v>68</v>
      </c>
      <c r="T27" s="38" t="s">
        <v>68</v>
      </c>
      <c r="U27" s="38" t="s">
        <v>68</v>
      </c>
      <c r="V27" s="38" t="s">
        <v>68</v>
      </c>
      <c r="W27" s="38" t="s">
        <v>68</v>
      </c>
    </row>
    <row r="28" spans="1:23" ht="15.75" customHeight="1">
      <c r="A28" s="18"/>
      <c r="B28" s="61" t="s">
        <v>15</v>
      </c>
      <c r="C28" s="19">
        <v>4</v>
      </c>
      <c r="D28" s="21" t="s">
        <v>3</v>
      </c>
      <c r="E28" s="21" t="s">
        <v>3</v>
      </c>
      <c r="F28" s="21" t="s">
        <v>3</v>
      </c>
      <c r="G28" s="20" t="s">
        <v>3</v>
      </c>
      <c r="H28" s="21" t="s">
        <v>3</v>
      </c>
      <c r="I28" s="21" t="s">
        <v>3</v>
      </c>
      <c r="J28" s="20">
        <v>4</v>
      </c>
      <c r="K28" s="14"/>
      <c r="L28" s="18"/>
      <c r="M28" s="61" t="s">
        <v>15</v>
      </c>
      <c r="N28" s="43" t="s">
        <v>69</v>
      </c>
      <c r="O28" s="43" t="s">
        <v>69</v>
      </c>
      <c r="P28" s="43" t="s">
        <v>69</v>
      </c>
      <c r="Q28" s="43" t="s">
        <v>69</v>
      </c>
      <c r="R28" s="43" t="s">
        <v>69</v>
      </c>
      <c r="S28" s="43" t="s">
        <v>69</v>
      </c>
      <c r="T28" s="43" t="s">
        <v>69</v>
      </c>
      <c r="U28" s="43" t="s">
        <v>69</v>
      </c>
      <c r="V28" s="43" t="s">
        <v>69</v>
      </c>
      <c r="W28" s="43" t="s">
        <v>69</v>
      </c>
    </row>
    <row r="29" spans="1:23" s="3" customFormat="1" ht="15.75" customHeight="1">
      <c r="A29" s="18"/>
      <c r="B29" s="74"/>
      <c r="C29" s="22"/>
      <c r="D29" s="23"/>
      <c r="E29" s="23"/>
      <c r="F29" s="23"/>
      <c r="G29" s="23"/>
      <c r="H29" s="23"/>
      <c r="I29" s="23"/>
      <c r="J29" s="23"/>
      <c r="K29" s="16"/>
      <c r="L29" s="18"/>
      <c r="M29" s="74"/>
      <c r="N29" s="47"/>
      <c r="O29" s="48"/>
      <c r="P29" s="48"/>
      <c r="Q29" s="48"/>
      <c r="R29" s="48"/>
      <c r="S29" s="48"/>
      <c r="T29" s="48"/>
      <c r="U29" s="48"/>
      <c r="V29" s="48"/>
      <c r="W29" s="46"/>
    </row>
    <row r="30" spans="1:23" ht="15.75" customHeight="1">
      <c r="A30" s="93" t="s">
        <v>16</v>
      </c>
      <c r="B30" s="94"/>
      <c r="C30" s="10">
        <v>42</v>
      </c>
      <c r="D30" s="11">
        <v>3</v>
      </c>
      <c r="E30" s="12" t="s">
        <v>3</v>
      </c>
      <c r="F30" s="12" t="s">
        <v>3</v>
      </c>
      <c r="G30" s="11">
        <v>3</v>
      </c>
      <c r="H30" s="12" t="s">
        <v>3</v>
      </c>
      <c r="I30" s="12" t="s">
        <v>3</v>
      </c>
      <c r="J30" s="11">
        <v>39</v>
      </c>
      <c r="K30" s="78"/>
      <c r="L30" s="93" t="s">
        <v>16</v>
      </c>
      <c r="M30" s="94"/>
      <c r="N30" s="38">
        <v>42</v>
      </c>
      <c r="O30" s="39">
        <v>1</v>
      </c>
      <c r="P30" s="40" t="s">
        <v>3</v>
      </c>
      <c r="Q30" s="39">
        <v>17</v>
      </c>
      <c r="R30" s="39">
        <v>11</v>
      </c>
      <c r="S30" s="39">
        <v>9</v>
      </c>
      <c r="T30" s="39">
        <v>1</v>
      </c>
      <c r="U30" s="39">
        <v>1</v>
      </c>
      <c r="V30" s="39">
        <v>2</v>
      </c>
      <c r="W30" s="40" t="s">
        <v>3</v>
      </c>
    </row>
    <row r="31" spans="1:23" ht="15.75" customHeight="1">
      <c r="A31" s="18"/>
      <c r="B31" s="61" t="s">
        <v>17</v>
      </c>
      <c r="C31" s="19">
        <v>42</v>
      </c>
      <c r="D31" s="20">
        <v>3</v>
      </c>
      <c r="E31" s="21" t="s">
        <v>3</v>
      </c>
      <c r="F31" s="21" t="s">
        <v>3</v>
      </c>
      <c r="G31" s="20">
        <v>3</v>
      </c>
      <c r="H31" s="21" t="s">
        <v>3</v>
      </c>
      <c r="I31" s="21" t="s">
        <v>3</v>
      </c>
      <c r="J31" s="20">
        <v>39</v>
      </c>
      <c r="K31" s="78"/>
      <c r="L31" s="18"/>
      <c r="M31" s="61" t="s">
        <v>17</v>
      </c>
      <c r="N31" s="43">
        <v>42</v>
      </c>
      <c r="O31" s="44">
        <v>1</v>
      </c>
      <c r="P31" s="45" t="s">
        <v>3</v>
      </c>
      <c r="Q31" s="44">
        <v>17</v>
      </c>
      <c r="R31" s="44">
        <v>11</v>
      </c>
      <c r="S31" s="44">
        <v>9</v>
      </c>
      <c r="T31" s="44">
        <v>1</v>
      </c>
      <c r="U31" s="44">
        <v>1</v>
      </c>
      <c r="V31" s="44">
        <v>2</v>
      </c>
      <c r="W31" s="45" t="s">
        <v>3</v>
      </c>
    </row>
    <row r="32" spans="1:23" ht="15.75" customHeight="1">
      <c r="A32" s="18"/>
      <c r="B32" s="61" t="s">
        <v>18</v>
      </c>
      <c r="C32" s="24" t="s">
        <v>3</v>
      </c>
      <c r="D32" s="21" t="s">
        <v>3</v>
      </c>
      <c r="E32" s="21" t="s">
        <v>3</v>
      </c>
      <c r="F32" s="21" t="s">
        <v>3</v>
      </c>
      <c r="G32" s="20" t="s">
        <v>3</v>
      </c>
      <c r="H32" s="21" t="s">
        <v>3</v>
      </c>
      <c r="I32" s="21" t="s">
        <v>3</v>
      </c>
      <c r="J32" s="21" t="s">
        <v>3</v>
      </c>
      <c r="K32" s="78"/>
      <c r="L32" s="18"/>
      <c r="M32" s="61" t="s">
        <v>18</v>
      </c>
      <c r="N32" s="51" t="s">
        <v>3</v>
      </c>
      <c r="O32" s="45" t="s">
        <v>3</v>
      </c>
      <c r="P32" s="45" t="s">
        <v>3</v>
      </c>
      <c r="Q32" s="45" t="s">
        <v>3</v>
      </c>
      <c r="R32" s="45" t="s">
        <v>3</v>
      </c>
      <c r="S32" s="45" t="s">
        <v>3</v>
      </c>
      <c r="T32" s="45" t="s">
        <v>3</v>
      </c>
      <c r="U32" s="45" t="s">
        <v>3</v>
      </c>
      <c r="V32" s="45" t="s">
        <v>3</v>
      </c>
      <c r="W32" s="45" t="s">
        <v>3</v>
      </c>
    </row>
    <row r="33" spans="1:23" s="3" customFormat="1" ht="15.75" customHeight="1">
      <c r="A33" s="18"/>
      <c r="B33" s="74"/>
      <c r="C33" s="22"/>
      <c r="D33" s="23"/>
      <c r="E33" s="23"/>
      <c r="F33" s="23"/>
      <c r="G33" s="23"/>
      <c r="H33" s="23"/>
      <c r="I33" s="23"/>
      <c r="J33" s="23"/>
      <c r="K33" s="16"/>
      <c r="L33" s="18"/>
      <c r="M33" s="74"/>
      <c r="N33" s="47"/>
      <c r="O33" s="48"/>
      <c r="P33" s="48"/>
      <c r="Q33" s="48"/>
      <c r="R33" s="48"/>
      <c r="S33" s="48"/>
      <c r="T33" s="48"/>
      <c r="U33" s="48"/>
      <c r="V33" s="48"/>
      <c r="W33" s="52"/>
    </row>
    <row r="34" spans="1:23" ht="15.75" customHeight="1">
      <c r="A34" s="93" t="s">
        <v>19</v>
      </c>
      <c r="B34" s="94"/>
      <c r="C34" s="10">
        <v>246</v>
      </c>
      <c r="D34" s="11">
        <v>10</v>
      </c>
      <c r="E34" s="12" t="s">
        <v>3</v>
      </c>
      <c r="F34" s="12">
        <v>3</v>
      </c>
      <c r="G34" s="11">
        <v>4</v>
      </c>
      <c r="H34" s="11">
        <v>3</v>
      </c>
      <c r="I34" s="12" t="s">
        <v>3</v>
      </c>
      <c r="J34" s="11">
        <v>236</v>
      </c>
      <c r="K34" s="78"/>
      <c r="L34" s="93" t="s">
        <v>19</v>
      </c>
      <c r="M34" s="94"/>
      <c r="N34" s="38">
        <v>246</v>
      </c>
      <c r="O34" s="40" t="s">
        <v>3</v>
      </c>
      <c r="P34" s="39">
        <v>2</v>
      </c>
      <c r="Q34" s="39">
        <v>88</v>
      </c>
      <c r="R34" s="39">
        <v>76</v>
      </c>
      <c r="S34" s="39">
        <v>55</v>
      </c>
      <c r="T34" s="39">
        <v>9</v>
      </c>
      <c r="U34" s="39">
        <v>8</v>
      </c>
      <c r="V34" s="39">
        <v>4</v>
      </c>
      <c r="W34" s="37">
        <v>4</v>
      </c>
    </row>
    <row r="35" spans="1:23" ht="15.75" customHeight="1">
      <c r="A35" s="63"/>
      <c r="B35" s="71" t="s">
        <v>20</v>
      </c>
      <c r="C35" s="19">
        <v>113</v>
      </c>
      <c r="D35" s="20">
        <v>4</v>
      </c>
      <c r="E35" s="21" t="s">
        <v>3</v>
      </c>
      <c r="F35" s="21">
        <v>2</v>
      </c>
      <c r="G35" s="20">
        <v>2</v>
      </c>
      <c r="H35" s="21" t="s">
        <v>3</v>
      </c>
      <c r="I35" s="21" t="s">
        <v>3</v>
      </c>
      <c r="J35" s="20">
        <v>109</v>
      </c>
      <c r="K35" s="78"/>
      <c r="L35" s="63"/>
      <c r="M35" s="71" t="s">
        <v>20</v>
      </c>
      <c r="N35" s="43">
        <v>113</v>
      </c>
      <c r="O35" s="45" t="s">
        <v>3</v>
      </c>
      <c r="P35" s="45" t="s">
        <v>3</v>
      </c>
      <c r="Q35" s="44">
        <v>39</v>
      </c>
      <c r="R35" s="44">
        <v>36</v>
      </c>
      <c r="S35" s="44">
        <v>26</v>
      </c>
      <c r="T35" s="44">
        <v>4</v>
      </c>
      <c r="U35" s="44">
        <v>3</v>
      </c>
      <c r="V35" s="44">
        <v>2</v>
      </c>
      <c r="W35" s="46">
        <v>3</v>
      </c>
    </row>
    <row r="36" spans="1:23" ht="15.75" customHeight="1">
      <c r="A36" s="63"/>
      <c r="B36" s="71" t="s">
        <v>21</v>
      </c>
      <c r="C36" s="19">
        <v>20</v>
      </c>
      <c r="D36" s="21" t="s">
        <v>3</v>
      </c>
      <c r="E36" s="21" t="s">
        <v>3</v>
      </c>
      <c r="F36" s="21" t="s">
        <v>3</v>
      </c>
      <c r="G36" s="20" t="s">
        <v>3</v>
      </c>
      <c r="H36" s="21" t="s">
        <v>3</v>
      </c>
      <c r="I36" s="21" t="s">
        <v>3</v>
      </c>
      <c r="J36" s="20">
        <v>20</v>
      </c>
      <c r="K36" s="78"/>
      <c r="L36" s="63"/>
      <c r="M36" s="71" t="s">
        <v>21</v>
      </c>
      <c r="N36" s="43">
        <v>20</v>
      </c>
      <c r="O36" s="45" t="s">
        <v>3</v>
      </c>
      <c r="P36" s="45" t="s">
        <v>3</v>
      </c>
      <c r="Q36" s="44">
        <v>7</v>
      </c>
      <c r="R36" s="44">
        <v>8</v>
      </c>
      <c r="S36" s="44">
        <v>5</v>
      </c>
      <c r="T36" s="45" t="s">
        <v>3</v>
      </c>
      <c r="U36" s="45" t="s">
        <v>3</v>
      </c>
      <c r="V36" s="45" t="s">
        <v>3</v>
      </c>
      <c r="W36" s="45" t="s">
        <v>3</v>
      </c>
    </row>
    <row r="37" spans="1:23" ht="15.75" customHeight="1">
      <c r="A37" s="63"/>
      <c r="B37" s="71" t="s">
        <v>22</v>
      </c>
      <c r="C37" s="19">
        <v>99</v>
      </c>
      <c r="D37" s="20">
        <v>1</v>
      </c>
      <c r="E37" s="21" t="s">
        <v>3</v>
      </c>
      <c r="F37" s="21">
        <v>1</v>
      </c>
      <c r="G37" s="20" t="s">
        <v>3</v>
      </c>
      <c r="H37" s="21" t="s">
        <v>3</v>
      </c>
      <c r="I37" s="21" t="s">
        <v>3</v>
      </c>
      <c r="J37" s="20">
        <v>98</v>
      </c>
      <c r="K37" s="65"/>
      <c r="L37" s="63"/>
      <c r="M37" s="71" t="s">
        <v>22</v>
      </c>
      <c r="N37" s="43">
        <v>99</v>
      </c>
      <c r="O37" s="45" t="s">
        <v>3</v>
      </c>
      <c r="P37" s="44">
        <v>2</v>
      </c>
      <c r="Q37" s="44">
        <v>38</v>
      </c>
      <c r="R37" s="44">
        <v>29</v>
      </c>
      <c r="S37" s="44">
        <v>20</v>
      </c>
      <c r="T37" s="44">
        <v>5</v>
      </c>
      <c r="U37" s="44">
        <v>3</v>
      </c>
      <c r="V37" s="44">
        <v>2</v>
      </c>
      <c r="W37" s="45" t="s">
        <v>3</v>
      </c>
    </row>
    <row r="38" spans="1:23" ht="15.75" customHeight="1">
      <c r="A38" s="63"/>
      <c r="B38" s="71" t="s">
        <v>23</v>
      </c>
      <c r="C38" s="19">
        <v>14</v>
      </c>
      <c r="D38" s="20">
        <v>5</v>
      </c>
      <c r="E38" s="21" t="s">
        <v>3</v>
      </c>
      <c r="F38" s="21" t="s">
        <v>3</v>
      </c>
      <c r="G38" s="20">
        <v>2</v>
      </c>
      <c r="H38" s="20">
        <v>3</v>
      </c>
      <c r="I38" s="21" t="s">
        <v>3</v>
      </c>
      <c r="J38" s="20">
        <v>9</v>
      </c>
      <c r="K38" s="14"/>
      <c r="L38" s="63"/>
      <c r="M38" s="71" t="s">
        <v>23</v>
      </c>
      <c r="N38" s="43">
        <v>14</v>
      </c>
      <c r="O38" s="45" t="s">
        <v>3</v>
      </c>
      <c r="P38" s="45" t="s">
        <v>3</v>
      </c>
      <c r="Q38" s="44">
        <v>4</v>
      </c>
      <c r="R38" s="44">
        <v>3</v>
      </c>
      <c r="S38" s="44">
        <v>4</v>
      </c>
      <c r="T38" s="45" t="s">
        <v>3</v>
      </c>
      <c r="U38" s="44">
        <v>2</v>
      </c>
      <c r="V38" s="45" t="s">
        <v>3</v>
      </c>
      <c r="W38" s="46">
        <v>1</v>
      </c>
    </row>
    <row r="39" spans="1:23" ht="15.75" customHeight="1">
      <c r="A39" s="63"/>
      <c r="B39" s="75"/>
      <c r="C39" s="79"/>
      <c r="D39" s="80"/>
      <c r="E39" s="80"/>
      <c r="F39" s="80"/>
      <c r="G39" s="80"/>
      <c r="H39" s="80"/>
      <c r="I39" s="80"/>
      <c r="J39" s="80"/>
      <c r="K39" s="78"/>
      <c r="L39" s="63"/>
      <c r="M39" s="75"/>
      <c r="N39" s="68"/>
      <c r="O39" s="69"/>
      <c r="P39" s="69"/>
      <c r="Q39" s="69"/>
      <c r="R39" s="69"/>
      <c r="S39" s="69"/>
      <c r="T39" s="69"/>
      <c r="U39" s="69"/>
      <c r="V39" s="69"/>
      <c r="W39" s="76"/>
    </row>
    <row r="40" spans="1:23" ht="15.75" customHeight="1">
      <c r="A40" s="93" t="s">
        <v>24</v>
      </c>
      <c r="B40" s="94"/>
      <c r="C40" s="10">
        <v>43</v>
      </c>
      <c r="D40" s="11">
        <v>2</v>
      </c>
      <c r="E40" s="12" t="s">
        <v>3</v>
      </c>
      <c r="F40" s="12" t="s">
        <v>3</v>
      </c>
      <c r="G40" s="11">
        <v>1</v>
      </c>
      <c r="H40" s="11">
        <v>1</v>
      </c>
      <c r="I40" s="11">
        <v>1</v>
      </c>
      <c r="J40" s="11">
        <v>40</v>
      </c>
      <c r="K40" s="78"/>
      <c r="L40" s="93" t="s">
        <v>24</v>
      </c>
      <c r="M40" s="94"/>
      <c r="N40" s="38">
        <v>43</v>
      </c>
      <c r="O40" s="39">
        <v>1</v>
      </c>
      <c r="P40" s="39">
        <v>1</v>
      </c>
      <c r="Q40" s="39">
        <v>21</v>
      </c>
      <c r="R40" s="39">
        <v>10</v>
      </c>
      <c r="S40" s="39">
        <v>7</v>
      </c>
      <c r="T40" s="39">
        <v>2</v>
      </c>
      <c r="U40" s="40" t="s">
        <v>3</v>
      </c>
      <c r="V40" s="40" t="s">
        <v>3</v>
      </c>
      <c r="W40" s="37">
        <v>1</v>
      </c>
    </row>
    <row r="41" spans="1:23" ht="15.75" customHeight="1">
      <c r="A41" s="18"/>
      <c r="B41" s="61" t="s">
        <v>25</v>
      </c>
      <c r="C41" s="19">
        <v>16</v>
      </c>
      <c r="D41" s="21" t="s">
        <v>3</v>
      </c>
      <c r="E41" s="21" t="s">
        <v>3</v>
      </c>
      <c r="F41" s="21" t="s">
        <v>3</v>
      </c>
      <c r="G41" s="20" t="s">
        <v>3</v>
      </c>
      <c r="H41" s="21" t="s">
        <v>3</v>
      </c>
      <c r="I41" s="21" t="s">
        <v>3</v>
      </c>
      <c r="J41" s="20">
        <v>16</v>
      </c>
      <c r="K41" s="81"/>
      <c r="L41" s="18"/>
      <c r="M41" s="61" t="s">
        <v>25</v>
      </c>
      <c r="N41" s="43">
        <v>16</v>
      </c>
      <c r="O41" s="45" t="s">
        <v>3</v>
      </c>
      <c r="P41" s="44">
        <v>1</v>
      </c>
      <c r="Q41" s="44">
        <v>9</v>
      </c>
      <c r="R41" s="44">
        <v>3</v>
      </c>
      <c r="S41" s="44">
        <v>2</v>
      </c>
      <c r="T41" s="44">
        <v>1</v>
      </c>
      <c r="U41" s="45" t="s">
        <v>3</v>
      </c>
      <c r="V41" s="45" t="s">
        <v>3</v>
      </c>
      <c r="W41" s="45" t="s">
        <v>3</v>
      </c>
    </row>
    <row r="42" spans="1:23" ht="15.75" customHeight="1">
      <c r="A42" s="18"/>
      <c r="B42" s="61" t="s">
        <v>26</v>
      </c>
      <c r="C42" s="19">
        <v>14</v>
      </c>
      <c r="D42" s="20">
        <v>1</v>
      </c>
      <c r="E42" s="21" t="s">
        <v>3</v>
      </c>
      <c r="F42" s="21" t="s">
        <v>3</v>
      </c>
      <c r="G42" s="20">
        <v>1</v>
      </c>
      <c r="H42" s="21" t="s">
        <v>3</v>
      </c>
      <c r="I42" s="20">
        <v>1</v>
      </c>
      <c r="J42" s="20">
        <v>12</v>
      </c>
      <c r="K42" s="78"/>
      <c r="L42" s="18"/>
      <c r="M42" s="61" t="s">
        <v>26</v>
      </c>
      <c r="N42" s="43">
        <v>14</v>
      </c>
      <c r="O42" s="44">
        <v>1</v>
      </c>
      <c r="P42" s="45" t="s">
        <v>3</v>
      </c>
      <c r="Q42" s="44">
        <v>5</v>
      </c>
      <c r="R42" s="44">
        <v>3</v>
      </c>
      <c r="S42" s="44">
        <v>3</v>
      </c>
      <c r="T42" s="44">
        <v>1</v>
      </c>
      <c r="U42" s="45" t="s">
        <v>3</v>
      </c>
      <c r="V42" s="45" t="s">
        <v>3</v>
      </c>
      <c r="W42" s="46">
        <v>1</v>
      </c>
    </row>
    <row r="43" spans="1:23" ht="15.75" customHeight="1">
      <c r="A43" s="18"/>
      <c r="B43" s="61" t="s">
        <v>27</v>
      </c>
      <c r="C43" s="19">
        <v>13</v>
      </c>
      <c r="D43" s="20">
        <v>1</v>
      </c>
      <c r="E43" s="21" t="s">
        <v>3</v>
      </c>
      <c r="F43" s="21" t="s">
        <v>3</v>
      </c>
      <c r="G43" s="20" t="s">
        <v>3</v>
      </c>
      <c r="H43" s="20">
        <v>1</v>
      </c>
      <c r="I43" s="21" t="s">
        <v>3</v>
      </c>
      <c r="J43" s="20">
        <v>12</v>
      </c>
      <c r="K43" s="78"/>
      <c r="L43" s="18"/>
      <c r="M43" s="61" t="s">
        <v>27</v>
      </c>
      <c r="N43" s="43">
        <v>13</v>
      </c>
      <c r="O43" s="45" t="s">
        <v>3</v>
      </c>
      <c r="P43" s="45" t="s">
        <v>3</v>
      </c>
      <c r="Q43" s="44">
        <v>7</v>
      </c>
      <c r="R43" s="44">
        <v>4</v>
      </c>
      <c r="S43" s="44">
        <v>2</v>
      </c>
      <c r="T43" s="45" t="s">
        <v>3</v>
      </c>
      <c r="U43" s="45" t="s">
        <v>3</v>
      </c>
      <c r="V43" s="45" t="s">
        <v>3</v>
      </c>
      <c r="W43" s="45" t="s">
        <v>3</v>
      </c>
    </row>
    <row r="44" spans="1:23" ht="15.75" customHeight="1">
      <c r="A44" s="18"/>
      <c r="B44" s="61"/>
      <c r="C44" s="19"/>
      <c r="D44" s="20"/>
      <c r="E44" s="21"/>
      <c r="F44" s="21"/>
      <c r="G44" s="20"/>
      <c r="H44" s="20"/>
      <c r="I44" s="21"/>
      <c r="J44" s="20"/>
      <c r="K44" s="65"/>
      <c r="L44" s="18"/>
      <c r="M44" s="61"/>
      <c r="N44" s="53"/>
      <c r="O44" s="21"/>
      <c r="P44" s="54"/>
      <c r="Q44" s="54"/>
      <c r="R44" s="54"/>
      <c r="S44" s="54"/>
      <c r="T44" s="21"/>
      <c r="U44" s="21"/>
      <c r="V44" s="21"/>
      <c r="W44" s="46"/>
    </row>
    <row r="45" spans="1:23" ht="15.75" customHeight="1">
      <c r="A45" s="93" t="s">
        <v>28</v>
      </c>
      <c r="B45" s="94"/>
      <c r="C45" s="10">
        <v>892</v>
      </c>
      <c r="D45" s="11">
        <v>18</v>
      </c>
      <c r="E45" s="12" t="s">
        <v>3</v>
      </c>
      <c r="F45" s="12">
        <v>14</v>
      </c>
      <c r="G45" s="11">
        <v>4</v>
      </c>
      <c r="H45" s="12" t="s">
        <v>3</v>
      </c>
      <c r="I45" s="11">
        <v>1</v>
      </c>
      <c r="J45" s="11">
        <v>873</v>
      </c>
      <c r="K45" s="14"/>
      <c r="L45" s="93" t="s">
        <v>28</v>
      </c>
      <c r="M45" s="94"/>
      <c r="N45" s="38">
        <v>892</v>
      </c>
      <c r="O45" s="39">
        <v>11</v>
      </c>
      <c r="P45" s="39">
        <v>6</v>
      </c>
      <c r="Q45" s="39">
        <v>348</v>
      </c>
      <c r="R45" s="39">
        <v>277</v>
      </c>
      <c r="S45" s="39">
        <v>153</v>
      </c>
      <c r="T45" s="39">
        <v>30</v>
      </c>
      <c r="U45" s="39">
        <v>38</v>
      </c>
      <c r="V45" s="39">
        <v>19</v>
      </c>
      <c r="W45" s="37">
        <v>10</v>
      </c>
    </row>
    <row r="46" spans="1:23" ht="15.75" customHeight="1">
      <c r="A46" s="18"/>
      <c r="B46" s="61" t="s">
        <v>29</v>
      </c>
      <c r="C46" s="19">
        <v>254</v>
      </c>
      <c r="D46" s="20">
        <v>8</v>
      </c>
      <c r="E46" s="21" t="s">
        <v>3</v>
      </c>
      <c r="F46" s="21">
        <v>7</v>
      </c>
      <c r="G46" s="20">
        <v>1</v>
      </c>
      <c r="H46" s="21" t="s">
        <v>3</v>
      </c>
      <c r="I46" s="20">
        <v>1</v>
      </c>
      <c r="J46" s="20">
        <v>245</v>
      </c>
      <c r="K46" s="78"/>
      <c r="L46" s="18"/>
      <c r="M46" s="61" t="s">
        <v>29</v>
      </c>
      <c r="N46" s="43">
        <v>254</v>
      </c>
      <c r="O46" s="44">
        <v>3</v>
      </c>
      <c r="P46" s="44">
        <v>3</v>
      </c>
      <c r="Q46" s="44">
        <v>84</v>
      </c>
      <c r="R46" s="44">
        <v>82</v>
      </c>
      <c r="S46" s="44">
        <v>46</v>
      </c>
      <c r="T46" s="44">
        <v>9</v>
      </c>
      <c r="U46" s="44">
        <v>16</v>
      </c>
      <c r="V46" s="44">
        <v>8</v>
      </c>
      <c r="W46" s="46">
        <v>3</v>
      </c>
    </row>
    <row r="47" spans="1:23" ht="15.75" customHeight="1">
      <c r="A47" s="18"/>
      <c r="B47" s="61" t="s">
        <v>30</v>
      </c>
      <c r="C47" s="19">
        <v>233</v>
      </c>
      <c r="D47" s="20">
        <v>7</v>
      </c>
      <c r="E47" s="21" t="s">
        <v>3</v>
      </c>
      <c r="F47" s="21">
        <v>5</v>
      </c>
      <c r="G47" s="20">
        <v>2</v>
      </c>
      <c r="H47" s="21" t="s">
        <v>3</v>
      </c>
      <c r="I47" s="21" t="s">
        <v>3</v>
      </c>
      <c r="J47" s="20">
        <v>226</v>
      </c>
      <c r="K47" s="78"/>
      <c r="L47" s="18"/>
      <c r="M47" s="61" t="s">
        <v>30</v>
      </c>
      <c r="N47" s="43">
        <v>233</v>
      </c>
      <c r="O47" s="44">
        <v>5</v>
      </c>
      <c r="P47" s="44">
        <v>1</v>
      </c>
      <c r="Q47" s="44">
        <v>90</v>
      </c>
      <c r="R47" s="44">
        <v>83</v>
      </c>
      <c r="S47" s="44">
        <v>34</v>
      </c>
      <c r="T47" s="44">
        <v>7</v>
      </c>
      <c r="U47" s="44">
        <v>8</v>
      </c>
      <c r="V47" s="44">
        <v>4</v>
      </c>
      <c r="W47" s="46">
        <v>1</v>
      </c>
    </row>
    <row r="48" spans="1:23" ht="15.75" customHeight="1">
      <c r="A48" s="18"/>
      <c r="B48" s="61" t="s">
        <v>31</v>
      </c>
      <c r="C48" s="19">
        <v>199</v>
      </c>
      <c r="D48" s="20">
        <v>3</v>
      </c>
      <c r="E48" s="21" t="s">
        <v>3</v>
      </c>
      <c r="F48" s="21">
        <v>2</v>
      </c>
      <c r="G48" s="20">
        <v>1</v>
      </c>
      <c r="H48" s="21" t="s">
        <v>3</v>
      </c>
      <c r="I48" s="21" t="s">
        <v>3</v>
      </c>
      <c r="J48" s="20">
        <v>196</v>
      </c>
      <c r="K48" s="78"/>
      <c r="L48" s="18"/>
      <c r="M48" s="61" t="s">
        <v>31</v>
      </c>
      <c r="N48" s="43">
        <v>199</v>
      </c>
      <c r="O48" s="45" t="s">
        <v>3</v>
      </c>
      <c r="P48" s="44">
        <v>2</v>
      </c>
      <c r="Q48" s="44">
        <v>79</v>
      </c>
      <c r="R48" s="44">
        <v>55</v>
      </c>
      <c r="S48" s="44">
        <v>35</v>
      </c>
      <c r="T48" s="44">
        <v>10</v>
      </c>
      <c r="U48" s="44">
        <v>7</v>
      </c>
      <c r="V48" s="44">
        <v>6</v>
      </c>
      <c r="W48" s="46">
        <v>5</v>
      </c>
    </row>
    <row r="49" spans="1:23" ht="15.75" customHeight="1">
      <c r="A49" s="18"/>
      <c r="B49" s="61" t="s">
        <v>32</v>
      </c>
      <c r="C49" s="19">
        <v>206</v>
      </c>
      <c r="D49" s="21" t="s">
        <v>3</v>
      </c>
      <c r="E49" s="21" t="s">
        <v>3</v>
      </c>
      <c r="F49" s="21" t="s">
        <v>3</v>
      </c>
      <c r="G49" s="20" t="s">
        <v>3</v>
      </c>
      <c r="H49" s="21" t="s">
        <v>3</v>
      </c>
      <c r="I49" s="21" t="s">
        <v>3</v>
      </c>
      <c r="J49" s="20">
        <v>206</v>
      </c>
      <c r="K49" s="78"/>
      <c r="L49" s="18"/>
      <c r="M49" s="61" t="s">
        <v>32</v>
      </c>
      <c r="N49" s="43">
        <v>206</v>
      </c>
      <c r="O49" s="44">
        <v>3</v>
      </c>
      <c r="P49" s="45" t="s">
        <v>3</v>
      </c>
      <c r="Q49" s="44">
        <v>95</v>
      </c>
      <c r="R49" s="44">
        <v>57</v>
      </c>
      <c r="S49" s="44">
        <v>38</v>
      </c>
      <c r="T49" s="44">
        <v>4</v>
      </c>
      <c r="U49" s="44">
        <v>7</v>
      </c>
      <c r="V49" s="44">
        <v>1</v>
      </c>
      <c r="W49" s="46">
        <v>1</v>
      </c>
    </row>
    <row r="50" spans="1:23" s="3" customFormat="1" ht="15.75" customHeight="1">
      <c r="A50" s="18"/>
      <c r="B50" s="74"/>
      <c r="C50" s="22"/>
      <c r="D50" s="23"/>
      <c r="E50" s="23"/>
      <c r="F50" s="23"/>
      <c r="G50" s="23"/>
      <c r="H50" s="23"/>
      <c r="I50" s="23"/>
      <c r="J50" s="23"/>
      <c r="K50" s="17"/>
      <c r="L50" s="18"/>
      <c r="M50" s="74"/>
      <c r="N50" s="47"/>
      <c r="O50" s="48"/>
      <c r="P50" s="48"/>
      <c r="Q50" s="48"/>
      <c r="R50" s="48"/>
      <c r="S50" s="48"/>
      <c r="T50" s="48"/>
      <c r="U50" s="48"/>
      <c r="V50" s="48"/>
      <c r="W50" s="55"/>
    </row>
    <row r="51" spans="1:23" ht="15.75" customHeight="1">
      <c r="A51" s="93" t="s">
        <v>33</v>
      </c>
      <c r="B51" s="94"/>
      <c r="C51" s="10">
        <v>77</v>
      </c>
      <c r="D51" s="11">
        <v>1</v>
      </c>
      <c r="E51" s="12" t="s">
        <v>3</v>
      </c>
      <c r="F51" s="12" t="s">
        <v>3</v>
      </c>
      <c r="G51" s="11" t="s">
        <v>3</v>
      </c>
      <c r="H51" s="11">
        <v>1</v>
      </c>
      <c r="I51" s="12" t="s">
        <v>3</v>
      </c>
      <c r="J51" s="11">
        <v>76</v>
      </c>
      <c r="K51" s="14"/>
      <c r="L51" s="93" t="s">
        <v>33</v>
      </c>
      <c r="M51" s="94"/>
      <c r="N51" s="38">
        <v>77</v>
      </c>
      <c r="O51" s="40" t="s">
        <v>3</v>
      </c>
      <c r="P51" s="40" t="s">
        <v>3</v>
      </c>
      <c r="Q51" s="39">
        <v>41</v>
      </c>
      <c r="R51" s="39">
        <v>19</v>
      </c>
      <c r="S51" s="39">
        <v>10</v>
      </c>
      <c r="T51" s="39">
        <v>6</v>
      </c>
      <c r="U51" s="40" t="s">
        <v>3</v>
      </c>
      <c r="V51" s="39">
        <v>1</v>
      </c>
      <c r="W51" s="40" t="s">
        <v>3</v>
      </c>
    </row>
    <row r="52" spans="1:23" ht="15.75" customHeight="1" thickBot="1">
      <c r="A52" s="25"/>
      <c r="B52" s="77" t="s">
        <v>34</v>
      </c>
      <c r="C52" s="26">
        <v>77</v>
      </c>
      <c r="D52" s="27">
        <v>1</v>
      </c>
      <c r="E52" s="28" t="s">
        <v>3</v>
      </c>
      <c r="F52" s="28" t="s">
        <v>3</v>
      </c>
      <c r="G52" s="27" t="s">
        <v>3</v>
      </c>
      <c r="H52" s="27">
        <v>1</v>
      </c>
      <c r="I52" s="28" t="s">
        <v>3</v>
      </c>
      <c r="J52" s="27">
        <v>76</v>
      </c>
      <c r="K52" s="78"/>
      <c r="L52" s="25"/>
      <c r="M52" s="77" t="s">
        <v>34</v>
      </c>
      <c r="N52" s="56">
        <v>77</v>
      </c>
      <c r="O52" s="57" t="s">
        <v>3</v>
      </c>
      <c r="P52" s="57" t="s">
        <v>3</v>
      </c>
      <c r="Q52" s="58">
        <v>41</v>
      </c>
      <c r="R52" s="58">
        <v>19</v>
      </c>
      <c r="S52" s="58">
        <v>10</v>
      </c>
      <c r="T52" s="58">
        <v>6</v>
      </c>
      <c r="U52" s="57" t="s">
        <v>3</v>
      </c>
      <c r="V52" s="58">
        <v>1</v>
      </c>
      <c r="W52" s="45" t="s">
        <v>3</v>
      </c>
    </row>
    <row r="53" spans="1:23" ht="15.75" customHeight="1">
      <c r="A53" s="72" t="s">
        <v>59</v>
      </c>
      <c r="B53" s="72"/>
      <c r="C53" s="72"/>
      <c r="D53" s="72"/>
      <c r="E53" s="72"/>
      <c r="F53" s="72"/>
      <c r="G53" s="72"/>
      <c r="H53" s="72"/>
      <c r="I53" s="82"/>
      <c r="L53" s="72" t="s">
        <v>59</v>
      </c>
      <c r="M53" s="72"/>
      <c r="N53" s="59"/>
      <c r="O53" s="14"/>
      <c r="P53" s="14"/>
      <c r="Q53" s="60"/>
      <c r="R53" s="60"/>
      <c r="S53" s="60"/>
      <c r="T53" s="60"/>
      <c r="U53" s="14"/>
      <c r="V53" s="60"/>
      <c r="W53" s="62"/>
    </row>
    <row r="54" spans="14:15" ht="15.75" customHeight="1">
      <c r="N54" s="30"/>
      <c r="O54" s="30"/>
    </row>
    <row r="55" spans="14:15" ht="15.75" customHeight="1">
      <c r="N55" s="30"/>
      <c r="O55" s="30"/>
    </row>
    <row r="56" spans="1:23" ht="15.75" customHeight="1">
      <c r="A56" s="72"/>
      <c r="B56" s="72"/>
      <c r="C56" s="72"/>
      <c r="D56" s="72"/>
      <c r="E56" s="72"/>
      <c r="F56" s="72"/>
      <c r="G56" s="72"/>
      <c r="H56" s="72"/>
      <c r="I56" s="82"/>
      <c r="L56" s="29"/>
      <c r="M56" s="29"/>
      <c r="N56" s="30"/>
      <c r="O56" s="30"/>
      <c r="P56" s="30"/>
      <c r="Q56" s="30"/>
      <c r="R56" s="30"/>
      <c r="S56" s="30"/>
      <c r="T56" s="30"/>
      <c r="U56" s="30"/>
      <c r="V56" s="30"/>
      <c r="W56" s="62"/>
    </row>
    <row r="57" spans="12:23" ht="15.75" customHeight="1">
      <c r="L57" s="29"/>
      <c r="M57" s="29"/>
      <c r="N57" s="30"/>
      <c r="O57" s="30"/>
      <c r="P57" s="30"/>
      <c r="Q57" s="30"/>
      <c r="R57" s="30"/>
      <c r="S57" s="30"/>
      <c r="T57" s="30"/>
      <c r="U57" s="30"/>
      <c r="V57" s="30"/>
      <c r="W57" s="62"/>
    </row>
    <row r="58" spans="12:23" ht="15.75" customHeight="1">
      <c r="L58" s="29"/>
      <c r="M58" s="29"/>
      <c r="N58" s="30"/>
      <c r="O58" s="30"/>
      <c r="P58" s="30"/>
      <c r="Q58" s="30"/>
      <c r="R58" s="30"/>
      <c r="S58" s="30"/>
      <c r="T58" s="30"/>
      <c r="U58" s="30"/>
      <c r="V58" s="30"/>
      <c r="W58" s="62"/>
    </row>
    <row r="59" spans="12:23" ht="15.75" customHeight="1">
      <c r="L59" s="29"/>
      <c r="M59" s="29"/>
      <c r="N59" s="30"/>
      <c r="O59" s="30"/>
      <c r="P59" s="30"/>
      <c r="Q59" s="30"/>
      <c r="R59" s="30"/>
      <c r="S59" s="30"/>
      <c r="T59" s="30"/>
      <c r="U59" s="30"/>
      <c r="V59" s="30"/>
      <c r="W59" s="62"/>
    </row>
    <row r="60" spans="12:23" ht="15.75" customHeight="1">
      <c r="L60" s="29"/>
      <c r="M60" s="29"/>
      <c r="N60" s="30"/>
      <c r="O60" s="30"/>
      <c r="P60" s="30"/>
      <c r="Q60" s="30"/>
      <c r="R60" s="30"/>
      <c r="S60" s="30"/>
      <c r="T60" s="30"/>
      <c r="U60" s="30"/>
      <c r="V60" s="30"/>
      <c r="W60" s="62"/>
    </row>
    <row r="61" spans="12:23" ht="15.75" customHeight="1">
      <c r="L61" s="29"/>
      <c r="M61" s="29"/>
      <c r="N61" s="30"/>
      <c r="O61" s="30"/>
      <c r="P61" s="30"/>
      <c r="Q61" s="30"/>
      <c r="R61" s="30"/>
      <c r="S61" s="30"/>
      <c r="T61" s="30"/>
      <c r="U61" s="30"/>
      <c r="V61" s="30"/>
      <c r="W61" s="62"/>
    </row>
    <row r="62" spans="12:23" ht="15.75" customHeight="1">
      <c r="L62" s="29"/>
      <c r="M62" s="29"/>
      <c r="P62" s="30"/>
      <c r="Q62" s="30"/>
      <c r="R62" s="30"/>
      <c r="S62" s="30"/>
      <c r="T62" s="30"/>
      <c r="U62" s="30"/>
      <c r="V62" s="30"/>
      <c r="W62" s="62"/>
    </row>
    <row r="63" spans="12:23" ht="15.75" customHeight="1">
      <c r="L63" s="29"/>
      <c r="M63" s="29"/>
      <c r="P63" s="30"/>
      <c r="Q63" s="30"/>
      <c r="R63" s="30"/>
      <c r="S63" s="30"/>
      <c r="T63" s="30"/>
      <c r="U63" s="30"/>
      <c r="V63" s="30"/>
      <c r="W63" s="62"/>
    </row>
    <row r="64" spans="12:23" ht="15.75" customHeight="1">
      <c r="L64" s="29"/>
      <c r="M64" s="29"/>
      <c r="P64" s="30"/>
      <c r="Q64" s="30"/>
      <c r="R64" s="30"/>
      <c r="S64" s="30"/>
      <c r="T64" s="30"/>
      <c r="U64" s="30"/>
      <c r="V64" s="30"/>
      <c r="W64" s="62"/>
    </row>
    <row r="65" spans="12:23" ht="15.75" customHeight="1">
      <c r="L65" s="29"/>
      <c r="M65" s="29"/>
      <c r="P65" s="30"/>
      <c r="Q65" s="30"/>
      <c r="R65" s="30"/>
      <c r="S65" s="30"/>
      <c r="T65" s="30"/>
      <c r="U65" s="30"/>
      <c r="V65" s="30"/>
      <c r="W65" s="62"/>
    </row>
    <row r="66" spans="12:23" ht="15.75" customHeight="1">
      <c r="L66" s="29"/>
      <c r="M66" s="29"/>
      <c r="P66" s="30"/>
      <c r="Q66" s="30"/>
      <c r="R66" s="30"/>
      <c r="S66" s="30"/>
      <c r="T66" s="30"/>
      <c r="U66" s="30"/>
      <c r="V66" s="30"/>
      <c r="W66" s="62"/>
    </row>
    <row r="67" spans="12:23" ht="15" customHeight="1">
      <c r="L67" s="29"/>
      <c r="M67" s="29"/>
      <c r="P67" s="30"/>
      <c r="Q67" s="30"/>
      <c r="R67" s="30"/>
      <c r="S67" s="30"/>
      <c r="T67" s="30"/>
      <c r="U67" s="30"/>
      <c r="V67" s="30"/>
      <c r="W67" s="62"/>
    </row>
  </sheetData>
  <mergeCells count="59">
    <mergeCell ref="A24:B24"/>
    <mergeCell ref="A27:B27"/>
    <mergeCell ref="A51:B51"/>
    <mergeCell ref="A30:B30"/>
    <mergeCell ref="A34:B34"/>
    <mergeCell ref="A40:B40"/>
    <mergeCell ref="A45:B45"/>
    <mergeCell ref="A17:B17"/>
    <mergeCell ref="A18:B18"/>
    <mergeCell ref="A19:B19"/>
    <mergeCell ref="A21:B21"/>
    <mergeCell ref="A13:B13"/>
    <mergeCell ref="A14:B14"/>
    <mergeCell ref="A15:B15"/>
    <mergeCell ref="A16:B16"/>
    <mergeCell ref="A8:B8"/>
    <mergeCell ref="A10:B10"/>
    <mergeCell ref="A11:B11"/>
    <mergeCell ref="A12:B12"/>
    <mergeCell ref="A5:B7"/>
    <mergeCell ref="C5:C7"/>
    <mergeCell ref="D6:D7"/>
    <mergeCell ref="E6:E7"/>
    <mergeCell ref="O5:O7"/>
    <mergeCell ref="P5:P7"/>
    <mergeCell ref="J5:J7"/>
    <mergeCell ref="D5:H5"/>
    <mergeCell ref="I5:I7"/>
    <mergeCell ref="F6:F7"/>
    <mergeCell ref="G6:G7"/>
    <mergeCell ref="H6:H7"/>
    <mergeCell ref="U5:U7"/>
    <mergeCell ref="V5:V7"/>
    <mergeCell ref="W5:W7"/>
    <mergeCell ref="L8:M8"/>
    <mergeCell ref="Q5:Q7"/>
    <mergeCell ref="R5:R7"/>
    <mergeCell ref="S5:S7"/>
    <mergeCell ref="T5:T7"/>
    <mergeCell ref="L5:M7"/>
    <mergeCell ref="N5:N7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1:M21"/>
    <mergeCell ref="L24:M24"/>
    <mergeCell ref="L45:M45"/>
    <mergeCell ref="L51:M51"/>
    <mergeCell ref="L27:M27"/>
    <mergeCell ref="L30:M30"/>
    <mergeCell ref="L34:M34"/>
    <mergeCell ref="L40:M40"/>
  </mergeCells>
  <printOptions/>
  <pageMargins left="1.5748031496062993" right="0" top="0.984251968503937" bottom="0.984251968503937" header="0.5118110236220472" footer="0.5118110236220472"/>
  <pageSetup fitToHeight="1" fitToWidth="1" horizontalDpi="600" verticalDpi="600" orientation="landscape" paperSize="8" scale="8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63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1" width="2.59765625" style="3" customWidth="1"/>
    <col min="2" max="2" width="9.59765625" style="3" customWidth="1"/>
    <col min="3" max="15" width="14.59765625" style="3" customWidth="1"/>
    <col min="16" max="16384" width="10.59765625" style="3" customWidth="1"/>
  </cols>
  <sheetData>
    <row r="1" spans="1:15" s="126" customFormat="1" ht="19.5" customHeight="1">
      <c r="A1" s="31" t="s">
        <v>81</v>
      </c>
      <c r="C1" s="127"/>
      <c r="N1" s="1" t="s">
        <v>82</v>
      </c>
      <c r="O1" s="1"/>
    </row>
    <row r="2" spans="1:15" ht="24.7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2:15" ht="19.5" customHeight="1">
      <c r="B3" s="4"/>
      <c r="C3" s="4"/>
      <c r="D3" s="4"/>
      <c r="E3" s="90" t="s">
        <v>83</v>
      </c>
      <c r="F3" s="90"/>
      <c r="G3" s="90"/>
      <c r="H3" s="90"/>
      <c r="I3" s="90"/>
      <c r="J3" s="90"/>
      <c r="K3" s="90"/>
      <c r="L3" s="90"/>
      <c r="M3" s="90"/>
      <c r="N3" s="4"/>
      <c r="O3" s="4"/>
    </row>
    <row r="4" spans="2:14" ht="18" customHeight="1" thickBot="1"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30" t="s">
        <v>70</v>
      </c>
    </row>
    <row r="5" spans="1:14" ht="15" customHeight="1">
      <c r="A5" s="131" t="s">
        <v>84</v>
      </c>
      <c r="B5" s="132"/>
      <c r="C5" s="133" t="s">
        <v>71</v>
      </c>
      <c r="D5" s="134" t="s">
        <v>72</v>
      </c>
      <c r="E5" s="135"/>
      <c r="F5" s="136"/>
      <c r="G5" s="134" t="s">
        <v>85</v>
      </c>
      <c r="H5" s="137"/>
      <c r="I5" s="137"/>
      <c r="J5" s="137"/>
      <c r="K5" s="137"/>
      <c r="L5" s="137"/>
      <c r="M5" s="137"/>
      <c r="N5" s="137"/>
    </row>
    <row r="6" spans="1:14" ht="15" customHeight="1">
      <c r="A6" s="138"/>
      <c r="B6" s="139"/>
      <c r="C6" s="140"/>
      <c r="D6" s="141" t="s">
        <v>73</v>
      </c>
      <c r="E6" s="142" t="s">
        <v>74</v>
      </c>
      <c r="F6" s="141" t="s">
        <v>86</v>
      </c>
      <c r="G6" s="141" t="s">
        <v>73</v>
      </c>
      <c r="H6" s="143" t="s">
        <v>87</v>
      </c>
      <c r="I6" s="144" t="s">
        <v>88</v>
      </c>
      <c r="J6" s="145"/>
      <c r="K6" s="145"/>
      <c r="L6" s="145"/>
      <c r="M6" s="146"/>
      <c r="N6" s="142" t="s">
        <v>75</v>
      </c>
    </row>
    <row r="7" spans="1:14" ht="15" customHeight="1">
      <c r="A7" s="147"/>
      <c r="B7" s="148"/>
      <c r="C7" s="149"/>
      <c r="D7" s="149"/>
      <c r="E7" s="150"/>
      <c r="F7" s="149"/>
      <c r="G7" s="149"/>
      <c r="H7" s="151"/>
      <c r="I7" s="152" t="s">
        <v>76</v>
      </c>
      <c r="J7" s="152" t="s">
        <v>77</v>
      </c>
      <c r="K7" s="152" t="s">
        <v>89</v>
      </c>
      <c r="L7" s="152" t="s">
        <v>78</v>
      </c>
      <c r="M7" s="152" t="s">
        <v>79</v>
      </c>
      <c r="N7" s="150"/>
    </row>
    <row r="8" spans="1:14" ht="30" customHeight="1">
      <c r="A8" s="124" t="s">
        <v>80</v>
      </c>
      <c r="B8" s="153"/>
      <c r="C8" s="154">
        <v>279581</v>
      </c>
      <c r="D8" s="155">
        <v>26311</v>
      </c>
      <c r="E8" s="155">
        <v>25546</v>
      </c>
      <c r="F8" s="155">
        <v>765</v>
      </c>
      <c r="G8" s="155">
        <v>253270</v>
      </c>
      <c r="H8" s="155">
        <v>7707</v>
      </c>
      <c r="I8" s="155">
        <v>33863</v>
      </c>
      <c r="J8" s="155">
        <v>11954</v>
      </c>
      <c r="K8" s="155">
        <v>13729</v>
      </c>
      <c r="L8" s="155">
        <v>7998</v>
      </c>
      <c r="M8" s="155">
        <v>182</v>
      </c>
      <c r="N8" s="155">
        <v>211700</v>
      </c>
    </row>
    <row r="9" spans="1:14" ht="15" customHeight="1">
      <c r="A9" s="93" t="s">
        <v>2</v>
      </c>
      <c r="B9" s="94"/>
      <c r="C9" s="156">
        <v>27420</v>
      </c>
      <c r="D9" s="157">
        <v>5710</v>
      </c>
      <c r="E9" s="157">
        <v>5582</v>
      </c>
      <c r="F9" s="157">
        <v>128</v>
      </c>
      <c r="G9" s="157">
        <v>21710</v>
      </c>
      <c r="H9" s="157">
        <v>217</v>
      </c>
      <c r="I9" s="157">
        <v>3605</v>
      </c>
      <c r="J9" s="157">
        <v>1179</v>
      </c>
      <c r="K9" s="157" t="s">
        <v>90</v>
      </c>
      <c r="L9" s="157">
        <v>2426</v>
      </c>
      <c r="M9" s="157" t="s">
        <v>90</v>
      </c>
      <c r="N9" s="157">
        <v>17888</v>
      </c>
    </row>
    <row r="10" spans="1:14" ht="15" customHeight="1">
      <c r="A10" s="93" t="s">
        <v>4</v>
      </c>
      <c r="B10" s="94"/>
      <c r="C10" s="156">
        <v>20433</v>
      </c>
      <c r="D10" s="157">
        <v>53</v>
      </c>
      <c r="E10" s="157" t="s">
        <v>90</v>
      </c>
      <c r="F10" s="157">
        <v>53</v>
      </c>
      <c r="G10" s="157">
        <v>20380</v>
      </c>
      <c r="H10" s="157">
        <v>114</v>
      </c>
      <c r="I10" s="157">
        <v>1588</v>
      </c>
      <c r="J10" s="157">
        <v>124</v>
      </c>
      <c r="K10" s="157">
        <v>1305</v>
      </c>
      <c r="L10" s="157">
        <v>159</v>
      </c>
      <c r="M10" s="157" t="s">
        <v>90</v>
      </c>
      <c r="N10" s="157">
        <v>18678</v>
      </c>
    </row>
    <row r="11" spans="1:14" ht="15" customHeight="1">
      <c r="A11" s="93" t="s">
        <v>5</v>
      </c>
      <c r="B11" s="94"/>
      <c r="C11" s="156">
        <v>25787</v>
      </c>
      <c r="D11" s="157">
        <v>4485</v>
      </c>
      <c r="E11" s="157">
        <v>4418</v>
      </c>
      <c r="F11" s="157">
        <v>67</v>
      </c>
      <c r="G11" s="157">
        <v>21302</v>
      </c>
      <c r="H11" s="157">
        <v>930</v>
      </c>
      <c r="I11" s="157">
        <v>1645</v>
      </c>
      <c r="J11" s="157">
        <v>343</v>
      </c>
      <c r="K11" s="157">
        <v>345</v>
      </c>
      <c r="L11" s="157">
        <v>957</v>
      </c>
      <c r="M11" s="157" t="s">
        <v>90</v>
      </c>
      <c r="N11" s="157">
        <v>18727</v>
      </c>
    </row>
    <row r="12" spans="1:14" ht="15" customHeight="1">
      <c r="A12" s="93" t="s">
        <v>6</v>
      </c>
      <c r="B12" s="94"/>
      <c r="C12" s="156">
        <v>20851</v>
      </c>
      <c r="D12" s="157">
        <v>47</v>
      </c>
      <c r="E12" s="157" t="s">
        <v>90</v>
      </c>
      <c r="F12" s="157">
        <v>47</v>
      </c>
      <c r="G12" s="157">
        <v>20804</v>
      </c>
      <c r="H12" s="157">
        <v>1001</v>
      </c>
      <c r="I12" s="157">
        <v>3000</v>
      </c>
      <c r="J12" s="157">
        <v>1032</v>
      </c>
      <c r="K12" s="157">
        <v>1587</v>
      </c>
      <c r="L12" s="157">
        <v>381</v>
      </c>
      <c r="M12" s="157" t="s">
        <v>90</v>
      </c>
      <c r="N12" s="157">
        <v>16803</v>
      </c>
    </row>
    <row r="13" spans="1:14" ht="15" customHeight="1">
      <c r="A13" s="93" t="s">
        <v>7</v>
      </c>
      <c r="B13" s="94"/>
      <c r="C13" s="156">
        <v>18699</v>
      </c>
      <c r="D13" s="157">
        <v>43</v>
      </c>
      <c r="E13" s="157" t="s">
        <v>90</v>
      </c>
      <c r="F13" s="157">
        <v>43</v>
      </c>
      <c r="G13" s="157">
        <v>18656</v>
      </c>
      <c r="H13" s="157">
        <v>396</v>
      </c>
      <c r="I13" s="157">
        <v>3145</v>
      </c>
      <c r="J13" s="157">
        <v>828</v>
      </c>
      <c r="K13" s="157">
        <v>1895</v>
      </c>
      <c r="L13" s="157">
        <v>422</v>
      </c>
      <c r="M13" s="157" t="s">
        <v>90</v>
      </c>
      <c r="N13" s="157">
        <v>15115</v>
      </c>
    </row>
    <row r="14" spans="1:14" ht="15" customHeight="1">
      <c r="A14" s="93" t="s">
        <v>8</v>
      </c>
      <c r="B14" s="94"/>
      <c r="C14" s="156">
        <v>6512</v>
      </c>
      <c r="D14" s="157">
        <v>441</v>
      </c>
      <c r="E14" s="157">
        <v>438</v>
      </c>
      <c r="F14" s="157">
        <v>3</v>
      </c>
      <c r="G14" s="157">
        <v>6071</v>
      </c>
      <c r="H14" s="157">
        <v>28</v>
      </c>
      <c r="I14" s="157">
        <v>611</v>
      </c>
      <c r="J14" s="157">
        <v>272</v>
      </c>
      <c r="K14" s="157">
        <v>203</v>
      </c>
      <c r="L14" s="157">
        <v>136</v>
      </c>
      <c r="M14" s="157" t="s">
        <v>90</v>
      </c>
      <c r="N14" s="157">
        <v>5432</v>
      </c>
    </row>
    <row r="15" spans="1:14" ht="15" customHeight="1">
      <c r="A15" s="93" t="s">
        <v>9</v>
      </c>
      <c r="B15" s="94"/>
      <c r="C15" s="156">
        <v>2919</v>
      </c>
      <c r="D15" s="157">
        <v>4</v>
      </c>
      <c r="E15" s="157" t="s">
        <v>90</v>
      </c>
      <c r="F15" s="157">
        <v>4</v>
      </c>
      <c r="G15" s="157">
        <v>2915</v>
      </c>
      <c r="H15" s="157" t="s">
        <v>90</v>
      </c>
      <c r="I15" s="157">
        <v>480</v>
      </c>
      <c r="J15" s="157">
        <v>75</v>
      </c>
      <c r="K15" s="157">
        <v>222</v>
      </c>
      <c r="L15" s="157">
        <v>143</v>
      </c>
      <c r="M15" s="157">
        <v>40</v>
      </c>
      <c r="N15" s="157">
        <v>2435</v>
      </c>
    </row>
    <row r="16" spans="1:14" ht="15" customHeight="1">
      <c r="A16" s="93" t="s">
        <v>91</v>
      </c>
      <c r="B16" s="94"/>
      <c r="C16" s="156">
        <v>2416</v>
      </c>
      <c r="D16" s="157" t="s">
        <v>90</v>
      </c>
      <c r="E16" s="157" t="s">
        <v>90</v>
      </c>
      <c r="F16" s="157" t="s">
        <v>90</v>
      </c>
      <c r="G16" s="157">
        <v>2416</v>
      </c>
      <c r="H16" s="157">
        <v>37</v>
      </c>
      <c r="I16" s="157">
        <v>734</v>
      </c>
      <c r="J16" s="157">
        <v>134</v>
      </c>
      <c r="K16" s="157">
        <v>481</v>
      </c>
      <c r="L16" s="157">
        <v>86</v>
      </c>
      <c r="M16" s="157">
        <v>33</v>
      </c>
      <c r="N16" s="157">
        <v>1645</v>
      </c>
    </row>
    <row r="17" spans="1:14" ht="15" customHeight="1">
      <c r="A17" s="93" t="s">
        <v>45</v>
      </c>
      <c r="B17" s="94"/>
      <c r="C17" s="156">
        <v>55746</v>
      </c>
      <c r="D17" s="157">
        <v>14236</v>
      </c>
      <c r="E17" s="157">
        <v>14086</v>
      </c>
      <c r="F17" s="157">
        <v>150</v>
      </c>
      <c r="G17" s="157">
        <v>41510</v>
      </c>
      <c r="H17" s="157">
        <v>801</v>
      </c>
      <c r="I17" s="157">
        <v>7351</v>
      </c>
      <c r="J17" s="157">
        <v>4142</v>
      </c>
      <c r="K17" s="157">
        <v>909</v>
      </c>
      <c r="L17" s="157">
        <v>2300</v>
      </c>
      <c r="M17" s="157" t="s">
        <v>92</v>
      </c>
      <c r="N17" s="157">
        <v>33358</v>
      </c>
    </row>
    <row r="18" spans="1:14" ht="15" customHeight="1">
      <c r="A18" s="93" t="s">
        <v>46</v>
      </c>
      <c r="B18" s="94"/>
      <c r="C18" s="156">
        <v>3564</v>
      </c>
      <c r="D18" s="157">
        <v>1</v>
      </c>
      <c r="E18" s="157" t="s">
        <v>93</v>
      </c>
      <c r="F18" s="157">
        <v>1</v>
      </c>
      <c r="G18" s="157">
        <v>3563</v>
      </c>
      <c r="H18" s="157" t="s">
        <v>93</v>
      </c>
      <c r="I18" s="157">
        <v>340</v>
      </c>
      <c r="J18" s="157">
        <v>97</v>
      </c>
      <c r="K18" s="157">
        <v>107</v>
      </c>
      <c r="L18" s="157">
        <v>136</v>
      </c>
      <c r="M18" s="157" t="s">
        <v>93</v>
      </c>
      <c r="N18" s="157">
        <v>3223</v>
      </c>
    </row>
    <row r="19" spans="1:14" ht="15" customHeight="1">
      <c r="A19" s="93"/>
      <c r="B19" s="94"/>
      <c r="C19" s="158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7"/>
    </row>
    <row r="20" spans="1:14" ht="15" customHeight="1">
      <c r="A20" s="93" t="s">
        <v>10</v>
      </c>
      <c r="B20" s="94"/>
      <c r="C20" s="156">
        <v>14718</v>
      </c>
      <c r="D20" s="157">
        <v>1051</v>
      </c>
      <c r="E20" s="157">
        <v>940</v>
      </c>
      <c r="F20" s="157">
        <v>111</v>
      </c>
      <c r="G20" s="157">
        <v>13667</v>
      </c>
      <c r="H20" s="157">
        <v>2121</v>
      </c>
      <c r="I20" s="157">
        <v>1100</v>
      </c>
      <c r="J20" s="157">
        <v>810</v>
      </c>
      <c r="K20" s="157">
        <v>236</v>
      </c>
      <c r="L20" s="157">
        <v>54</v>
      </c>
      <c r="M20" s="157" t="s">
        <v>93</v>
      </c>
      <c r="N20" s="157">
        <v>10446</v>
      </c>
    </row>
    <row r="21" spans="1:14" ht="15" customHeight="1">
      <c r="A21" s="18"/>
      <c r="B21" s="61" t="s">
        <v>11</v>
      </c>
      <c r="C21" s="160">
        <v>14718</v>
      </c>
      <c r="D21" s="16">
        <v>1051</v>
      </c>
      <c r="E21" s="16">
        <v>940</v>
      </c>
      <c r="F21" s="16">
        <v>111</v>
      </c>
      <c r="G21" s="16">
        <v>13667</v>
      </c>
      <c r="H21" s="16">
        <v>2121</v>
      </c>
      <c r="I21" s="16">
        <v>1100</v>
      </c>
      <c r="J21" s="16">
        <v>810</v>
      </c>
      <c r="K21" s="16">
        <v>236</v>
      </c>
      <c r="L21" s="16">
        <v>54</v>
      </c>
      <c r="M21" s="157" t="s">
        <v>93</v>
      </c>
      <c r="N21" s="16">
        <v>10446</v>
      </c>
    </row>
    <row r="22" spans="1:14" ht="15" customHeight="1">
      <c r="A22" s="18"/>
      <c r="B22" s="61"/>
      <c r="C22" s="161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</row>
    <row r="23" spans="1:14" ht="15" customHeight="1">
      <c r="A23" s="93" t="s">
        <v>12</v>
      </c>
      <c r="B23" s="94"/>
      <c r="C23" s="157" t="s">
        <v>93</v>
      </c>
      <c r="D23" s="157" t="s">
        <v>93</v>
      </c>
      <c r="E23" s="157" t="s">
        <v>93</v>
      </c>
      <c r="F23" s="157" t="s">
        <v>93</v>
      </c>
      <c r="G23" s="157" t="s">
        <v>93</v>
      </c>
      <c r="H23" s="157" t="s">
        <v>93</v>
      </c>
      <c r="I23" s="157" t="s">
        <v>93</v>
      </c>
      <c r="J23" s="157" t="s">
        <v>93</v>
      </c>
      <c r="K23" s="157" t="s">
        <v>93</v>
      </c>
      <c r="L23" s="157" t="s">
        <v>93</v>
      </c>
      <c r="M23" s="157" t="s">
        <v>93</v>
      </c>
      <c r="N23" s="157" t="s">
        <v>93</v>
      </c>
    </row>
    <row r="24" spans="1:14" ht="15" customHeight="1">
      <c r="A24" s="18"/>
      <c r="B24" s="61" t="s">
        <v>13</v>
      </c>
      <c r="C24" s="157" t="s">
        <v>93</v>
      </c>
      <c r="D24" s="157" t="s">
        <v>93</v>
      </c>
      <c r="E24" s="157" t="s">
        <v>93</v>
      </c>
      <c r="F24" s="157" t="s">
        <v>93</v>
      </c>
      <c r="G24" s="157" t="s">
        <v>93</v>
      </c>
      <c r="H24" s="157" t="s">
        <v>93</v>
      </c>
      <c r="I24" s="157" t="s">
        <v>93</v>
      </c>
      <c r="J24" s="157" t="s">
        <v>93</v>
      </c>
      <c r="K24" s="157" t="s">
        <v>93</v>
      </c>
      <c r="L24" s="157" t="s">
        <v>93</v>
      </c>
      <c r="M24" s="157" t="s">
        <v>93</v>
      </c>
      <c r="N24" s="157" t="s">
        <v>93</v>
      </c>
    </row>
    <row r="25" spans="1:14" ht="15" customHeight="1">
      <c r="A25" s="18"/>
      <c r="B25" s="61"/>
      <c r="C25" s="161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</row>
    <row r="26" spans="1:14" ht="15" customHeight="1">
      <c r="A26" s="93" t="s">
        <v>14</v>
      </c>
      <c r="B26" s="94"/>
      <c r="C26" s="157" t="s">
        <v>93</v>
      </c>
      <c r="D26" s="157" t="s">
        <v>93</v>
      </c>
      <c r="E26" s="157" t="s">
        <v>93</v>
      </c>
      <c r="F26" s="157" t="s">
        <v>93</v>
      </c>
      <c r="G26" s="157" t="s">
        <v>93</v>
      </c>
      <c r="H26" s="157" t="s">
        <v>93</v>
      </c>
      <c r="I26" s="157" t="s">
        <v>93</v>
      </c>
      <c r="J26" s="157" t="s">
        <v>93</v>
      </c>
      <c r="K26" s="157" t="s">
        <v>93</v>
      </c>
      <c r="L26" s="157" t="s">
        <v>93</v>
      </c>
      <c r="M26" s="157" t="s">
        <v>93</v>
      </c>
      <c r="N26" s="157" t="s">
        <v>93</v>
      </c>
    </row>
    <row r="27" spans="1:14" ht="15" customHeight="1">
      <c r="A27" s="18"/>
      <c r="B27" s="61" t="s">
        <v>15</v>
      </c>
      <c r="C27" s="157" t="s">
        <v>93</v>
      </c>
      <c r="D27" s="157" t="s">
        <v>93</v>
      </c>
      <c r="E27" s="157" t="s">
        <v>93</v>
      </c>
      <c r="F27" s="157" t="s">
        <v>93</v>
      </c>
      <c r="G27" s="157" t="s">
        <v>93</v>
      </c>
      <c r="H27" s="157" t="s">
        <v>93</v>
      </c>
      <c r="I27" s="157" t="s">
        <v>93</v>
      </c>
      <c r="J27" s="157" t="s">
        <v>93</v>
      </c>
      <c r="K27" s="157" t="s">
        <v>93</v>
      </c>
      <c r="L27" s="157" t="s">
        <v>93</v>
      </c>
      <c r="M27" s="157" t="s">
        <v>93</v>
      </c>
      <c r="N27" s="157" t="s">
        <v>93</v>
      </c>
    </row>
    <row r="28" spans="1:14" ht="15" customHeight="1">
      <c r="A28" s="18"/>
      <c r="B28" s="61"/>
      <c r="C28" s="161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</row>
    <row r="29" spans="1:15" ht="15" customHeight="1">
      <c r="A29" s="93" t="s">
        <v>16</v>
      </c>
      <c r="B29" s="94"/>
      <c r="C29" s="156">
        <v>5882</v>
      </c>
      <c r="D29" s="157">
        <v>18</v>
      </c>
      <c r="E29" s="157" t="s">
        <v>93</v>
      </c>
      <c r="F29" s="157">
        <v>18</v>
      </c>
      <c r="G29" s="157">
        <v>5864</v>
      </c>
      <c r="H29" s="157">
        <v>53</v>
      </c>
      <c r="I29" s="157">
        <v>1783</v>
      </c>
      <c r="J29" s="157">
        <v>925</v>
      </c>
      <c r="K29" s="157">
        <v>658</v>
      </c>
      <c r="L29" s="157">
        <v>108</v>
      </c>
      <c r="M29" s="157">
        <v>92</v>
      </c>
      <c r="N29" s="157">
        <v>4028</v>
      </c>
      <c r="O29" s="162"/>
    </row>
    <row r="30" spans="1:14" ht="15" customHeight="1">
      <c r="A30" s="18"/>
      <c r="B30" s="61" t="s">
        <v>17</v>
      </c>
      <c r="C30" s="160">
        <v>5637</v>
      </c>
      <c r="D30" s="16">
        <v>18</v>
      </c>
      <c r="E30" s="157" t="s">
        <v>93</v>
      </c>
      <c r="F30" s="16">
        <v>18</v>
      </c>
      <c r="G30" s="16">
        <v>5619</v>
      </c>
      <c r="H30" s="16">
        <v>53</v>
      </c>
      <c r="I30" s="16">
        <v>1556</v>
      </c>
      <c r="J30" s="16">
        <v>770</v>
      </c>
      <c r="K30" s="16">
        <v>658</v>
      </c>
      <c r="L30" s="16">
        <v>36</v>
      </c>
      <c r="M30" s="16">
        <v>92</v>
      </c>
      <c r="N30" s="16">
        <v>4010</v>
      </c>
    </row>
    <row r="31" spans="1:14" ht="15" customHeight="1">
      <c r="A31" s="18"/>
      <c r="B31" s="61" t="s">
        <v>18</v>
      </c>
      <c r="C31" s="160">
        <v>245</v>
      </c>
      <c r="D31" s="157" t="s">
        <v>93</v>
      </c>
      <c r="E31" s="157" t="s">
        <v>93</v>
      </c>
      <c r="F31" s="157" t="s">
        <v>93</v>
      </c>
      <c r="G31" s="16">
        <v>245</v>
      </c>
      <c r="H31" s="157" t="s">
        <v>93</v>
      </c>
      <c r="I31" s="16">
        <v>227</v>
      </c>
      <c r="J31" s="16">
        <v>155</v>
      </c>
      <c r="K31" s="157" t="s">
        <v>93</v>
      </c>
      <c r="L31" s="16">
        <v>72</v>
      </c>
      <c r="M31" s="157" t="s">
        <v>93</v>
      </c>
      <c r="N31" s="16">
        <v>18</v>
      </c>
    </row>
    <row r="32" spans="1:14" ht="15" customHeight="1">
      <c r="A32" s="18"/>
      <c r="B32" s="61"/>
      <c r="C32" s="161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</row>
    <row r="33" spans="1:14" ht="15" customHeight="1">
      <c r="A33" s="93" t="s">
        <v>19</v>
      </c>
      <c r="B33" s="94"/>
      <c r="C33" s="156">
        <v>23316</v>
      </c>
      <c r="D33" s="157">
        <v>130</v>
      </c>
      <c r="E33" s="157">
        <v>82</v>
      </c>
      <c r="F33" s="157">
        <v>48</v>
      </c>
      <c r="G33" s="157">
        <v>23186</v>
      </c>
      <c r="H33" s="157">
        <v>576</v>
      </c>
      <c r="I33" s="157">
        <v>3191</v>
      </c>
      <c r="J33" s="157">
        <v>643</v>
      </c>
      <c r="K33" s="157">
        <v>2283</v>
      </c>
      <c r="L33" s="157">
        <v>264</v>
      </c>
      <c r="M33" s="157">
        <v>1</v>
      </c>
      <c r="N33" s="157">
        <v>19419</v>
      </c>
    </row>
    <row r="34" spans="1:14" ht="15" customHeight="1">
      <c r="A34" s="163"/>
      <c r="B34" s="61" t="s">
        <v>20</v>
      </c>
      <c r="C34" s="160">
        <v>9350</v>
      </c>
      <c r="D34" s="16">
        <v>36</v>
      </c>
      <c r="E34" s="16">
        <v>28</v>
      </c>
      <c r="F34" s="16">
        <v>8</v>
      </c>
      <c r="G34" s="16">
        <v>9314</v>
      </c>
      <c r="H34" s="16">
        <v>47</v>
      </c>
      <c r="I34" s="16">
        <v>1408</v>
      </c>
      <c r="J34" s="16">
        <v>138</v>
      </c>
      <c r="K34" s="16">
        <v>1236</v>
      </c>
      <c r="L34" s="16">
        <v>34</v>
      </c>
      <c r="M34" s="157" t="s">
        <v>93</v>
      </c>
      <c r="N34" s="16">
        <v>7859</v>
      </c>
    </row>
    <row r="35" spans="1:14" ht="15" customHeight="1">
      <c r="A35" s="163"/>
      <c r="B35" s="61" t="s">
        <v>21</v>
      </c>
      <c r="C35" s="160">
        <v>3827</v>
      </c>
      <c r="D35" s="16">
        <v>3</v>
      </c>
      <c r="E35" s="157" t="s">
        <v>93</v>
      </c>
      <c r="F35" s="16">
        <v>3</v>
      </c>
      <c r="G35" s="16">
        <v>3824</v>
      </c>
      <c r="H35" s="16">
        <v>93</v>
      </c>
      <c r="I35" s="16">
        <v>799</v>
      </c>
      <c r="J35" s="16">
        <v>261</v>
      </c>
      <c r="K35" s="16">
        <v>516</v>
      </c>
      <c r="L35" s="16">
        <v>22</v>
      </c>
      <c r="M35" s="157" t="s">
        <v>93</v>
      </c>
      <c r="N35" s="16">
        <v>2932</v>
      </c>
    </row>
    <row r="36" spans="1:14" ht="15" customHeight="1">
      <c r="A36" s="163"/>
      <c r="B36" s="61" t="s">
        <v>22</v>
      </c>
      <c r="C36" s="160">
        <v>6875</v>
      </c>
      <c r="D36" s="16">
        <v>33</v>
      </c>
      <c r="E36" s="157" t="s">
        <v>93</v>
      </c>
      <c r="F36" s="16">
        <v>33</v>
      </c>
      <c r="G36" s="16">
        <v>6842</v>
      </c>
      <c r="H36" s="157" t="s">
        <v>93</v>
      </c>
      <c r="I36" s="16">
        <v>391</v>
      </c>
      <c r="J36" s="16">
        <v>69</v>
      </c>
      <c r="K36" s="16">
        <v>232</v>
      </c>
      <c r="L36" s="16">
        <v>90</v>
      </c>
      <c r="M36" s="157" t="s">
        <v>93</v>
      </c>
      <c r="N36" s="16">
        <v>6451</v>
      </c>
    </row>
    <row r="37" spans="1:14" ht="15" customHeight="1">
      <c r="A37" s="163"/>
      <c r="B37" s="61" t="s">
        <v>23</v>
      </c>
      <c r="C37" s="160">
        <v>3264</v>
      </c>
      <c r="D37" s="16">
        <v>58</v>
      </c>
      <c r="E37" s="16">
        <v>54</v>
      </c>
      <c r="F37" s="16">
        <v>4</v>
      </c>
      <c r="G37" s="16">
        <v>3206</v>
      </c>
      <c r="H37" s="16">
        <v>436</v>
      </c>
      <c r="I37" s="16">
        <v>593</v>
      </c>
      <c r="J37" s="16">
        <v>175</v>
      </c>
      <c r="K37" s="16">
        <v>299</v>
      </c>
      <c r="L37" s="16">
        <v>118</v>
      </c>
      <c r="M37" s="16">
        <v>1</v>
      </c>
      <c r="N37" s="16">
        <v>2177</v>
      </c>
    </row>
    <row r="38" spans="1:14" ht="15" customHeight="1">
      <c r="A38" s="163"/>
      <c r="B38" s="61"/>
      <c r="C38" s="161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</row>
    <row r="39" spans="1:14" ht="15" customHeight="1">
      <c r="A39" s="93" t="s">
        <v>24</v>
      </c>
      <c r="B39" s="94"/>
      <c r="C39" s="156">
        <v>5113</v>
      </c>
      <c r="D39" s="157">
        <v>5</v>
      </c>
      <c r="E39" s="157" t="s">
        <v>93</v>
      </c>
      <c r="F39" s="157">
        <v>5</v>
      </c>
      <c r="G39" s="157">
        <v>5108</v>
      </c>
      <c r="H39" s="157" t="s">
        <v>93</v>
      </c>
      <c r="I39" s="157">
        <v>789</v>
      </c>
      <c r="J39" s="157">
        <v>597</v>
      </c>
      <c r="K39" s="157">
        <v>119</v>
      </c>
      <c r="L39" s="157">
        <v>73</v>
      </c>
      <c r="M39" s="157" t="s">
        <v>93</v>
      </c>
      <c r="N39" s="157">
        <v>4319</v>
      </c>
    </row>
    <row r="40" spans="1:14" ht="15" customHeight="1">
      <c r="A40" s="18"/>
      <c r="B40" s="61" t="s">
        <v>25</v>
      </c>
      <c r="C40" s="160">
        <v>1501</v>
      </c>
      <c r="D40" s="16">
        <v>1</v>
      </c>
      <c r="E40" s="157" t="s">
        <v>93</v>
      </c>
      <c r="F40" s="16">
        <v>1</v>
      </c>
      <c r="G40" s="16">
        <v>1500</v>
      </c>
      <c r="H40" s="157" t="s">
        <v>93</v>
      </c>
      <c r="I40" s="16">
        <v>117</v>
      </c>
      <c r="J40" s="16">
        <v>2</v>
      </c>
      <c r="K40" s="16">
        <v>112</v>
      </c>
      <c r="L40" s="16">
        <v>3</v>
      </c>
      <c r="M40" s="16" t="s">
        <v>93</v>
      </c>
      <c r="N40" s="16">
        <v>1383</v>
      </c>
    </row>
    <row r="41" spans="1:14" ht="15" customHeight="1">
      <c r="A41" s="18"/>
      <c r="B41" s="61" t="s">
        <v>26</v>
      </c>
      <c r="C41" s="160">
        <v>2867</v>
      </c>
      <c r="D41" s="16">
        <v>1</v>
      </c>
      <c r="E41" s="157" t="s">
        <v>93</v>
      </c>
      <c r="F41" s="16">
        <v>1</v>
      </c>
      <c r="G41" s="16">
        <v>2866</v>
      </c>
      <c r="H41" s="157" t="s">
        <v>93</v>
      </c>
      <c r="I41" s="16">
        <v>664</v>
      </c>
      <c r="J41" s="16">
        <v>591</v>
      </c>
      <c r="K41" s="16">
        <v>7</v>
      </c>
      <c r="L41" s="16">
        <v>66</v>
      </c>
      <c r="M41" s="16" t="s">
        <v>93</v>
      </c>
      <c r="N41" s="16">
        <v>2202</v>
      </c>
    </row>
    <row r="42" spans="1:14" ht="15" customHeight="1">
      <c r="A42" s="18"/>
      <c r="B42" s="61" t="s">
        <v>27</v>
      </c>
      <c r="C42" s="160">
        <v>745</v>
      </c>
      <c r="D42" s="16">
        <v>3</v>
      </c>
      <c r="E42" s="157" t="s">
        <v>93</v>
      </c>
      <c r="F42" s="16">
        <v>3</v>
      </c>
      <c r="G42" s="16">
        <v>742</v>
      </c>
      <c r="H42" s="157" t="s">
        <v>93</v>
      </c>
      <c r="I42" s="16">
        <v>8</v>
      </c>
      <c r="J42" s="16">
        <v>4</v>
      </c>
      <c r="K42" s="16" t="s">
        <v>93</v>
      </c>
      <c r="L42" s="16">
        <v>4</v>
      </c>
      <c r="M42" s="16" t="s">
        <v>93</v>
      </c>
      <c r="N42" s="16">
        <v>734</v>
      </c>
    </row>
    <row r="43" spans="1:14" ht="15" customHeight="1">
      <c r="A43" s="18"/>
      <c r="B43" s="61"/>
      <c r="C43" s="161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</row>
    <row r="44" spans="1:14" ht="15" customHeight="1">
      <c r="A44" s="93" t="s">
        <v>28</v>
      </c>
      <c r="B44" s="94"/>
      <c r="C44" s="156">
        <v>42699</v>
      </c>
      <c r="D44" s="157">
        <v>63</v>
      </c>
      <c r="E44" s="157" t="s">
        <v>93</v>
      </c>
      <c r="F44" s="157">
        <v>63</v>
      </c>
      <c r="G44" s="157">
        <v>42636</v>
      </c>
      <c r="H44" s="157">
        <v>1433</v>
      </c>
      <c r="I44" s="157">
        <v>4157</v>
      </c>
      <c r="J44" s="157">
        <v>707</v>
      </c>
      <c r="K44" s="157">
        <v>3105</v>
      </c>
      <c r="L44" s="157">
        <v>329</v>
      </c>
      <c r="M44" s="157">
        <v>16</v>
      </c>
      <c r="N44" s="157">
        <v>37046</v>
      </c>
    </row>
    <row r="45" spans="1:14" ht="15" customHeight="1">
      <c r="A45" s="18"/>
      <c r="B45" s="61" t="s">
        <v>29</v>
      </c>
      <c r="C45" s="160">
        <v>13548</v>
      </c>
      <c r="D45" s="16">
        <v>30</v>
      </c>
      <c r="E45" s="157" t="s">
        <v>93</v>
      </c>
      <c r="F45" s="16">
        <v>30</v>
      </c>
      <c r="G45" s="16">
        <v>13518</v>
      </c>
      <c r="H45" s="16">
        <v>336</v>
      </c>
      <c r="I45" s="16">
        <v>1065</v>
      </c>
      <c r="J45" s="16">
        <v>224</v>
      </c>
      <c r="K45" s="16">
        <v>750</v>
      </c>
      <c r="L45" s="16">
        <v>91</v>
      </c>
      <c r="M45" s="16" t="s">
        <v>93</v>
      </c>
      <c r="N45" s="16">
        <v>12117</v>
      </c>
    </row>
    <row r="46" spans="1:14" ht="15" customHeight="1">
      <c r="A46" s="18"/>
      <c r="B46" s="61" t="s">
        <v>30</v>
      </c>
      <c r="C46" s="160">
        <v>11884</v>
      </c>
      <c r="D46" s="157" t="s">
        <v>93</v>
      </c>
      <c r="E46" s="157" t="s">
        <v>93</v>
      </c>
      <c r="F46" s="157" t="s">
        <v>93</v>
      </c>
      <c r="G46" s="16">
        <v>11884</v>
      </c>
      <c r="H46" s="16">
        <v>662</v>
      </c>
      <c r="I46" s="16">
        <v>1096</v>
      </c>
      <c r="J46" s="16">
        <v>231</v>
      </c>
      <c r="K46" s="16">
        <v>730</v>
      </c>
      <c r="L46" s="16">
        <v>119</v>
      </c>
      <c r="M46" s="16">
        <v>16</v>
      </c>
      <c r="N46" s="16">
        <v>10126</v>
      </c>
    </row>
    <row r="47" spans="1:14" ht="15" customHeight="1">
      <c r="A47" s="18"/>
      <c r="B47" s="61" t="s">
        <v>31</v>
      </c>
      <c r="C47" s="160">
        <v>9081</v>
      </c>
      <c r="D47" s="16">
        <v>19</v>
      </c>
      <c r="E47" s="157" t="s">
        <v>93</v>
      </c>
      <c r="F47" s="16">
        <v>19</v>
      </c>
      <c r="G47" s="16">
        <v>9062</v>
      </c>
      <c r="H47" s="16">
        <v>80</v>
      </c>
      <c r="I47" s="16">
        <v>1087</v>
      </c>
      <c r="J47" s="16">
        <v>132</v>
      </c>
      <c r="K47" s="16">
        <v>920</v>
      </c>
      <c r="L47" s="16">
        <v>35</v>
      </c>
      <c r="M47" s="16" t="s">
        <v>93</v>
      </c>
      <c r="N47" s="16">
        <v>7895</v>
      </c>
    </row>
    <row r="48" spans="1:14" ht="15" customHeight="1">
      <c r="A48" s="18"/>
      <c r="B48" s="61" t="s">
        <v>32</v>
      </c>
      <c r="C48" s="160">
        <v>8186</v>
      </c>
      <c r="D48" s="16">
        <v>14</v>
      </c>
      <c r="E48" s="157" t="s">
        <v>93</v>
      </c>
      <c r="F48" s="16">
        <v>14</v>
      </c>
      <c r="G48" s="16">
        <v>8172</v>
      </c>
      <c r="H48" s="16">
        <v>355</v>
      </c>
      <c r="I48" s="16">
        <v>909</v>
      </c>
      <c r="J48" s="16">
        <v>120</v>
      </c>
      <c r="K48" s="16">
        <v>705</v>
      </c>
      <c r="L48" s="16">
        <v>84</v>
      </c>
      <c r="M48" s="16" t="s">
        <v>93</v>
      </c>
      <c r="N48" s="16">
        <v>6908</v>
      </c>
    </row>
    <row r="49" spans="1:14" ht="15" customHeight="1">
      <c r="A49" s="18"/>
      <c r="B49" s="61"/>
      <c r="C49" s="161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</row>
    <row r="50" spans="1:14" ht="15" customHeight="1">
      <c r="A50" s="93" t="s">
        <v>33</v>
      </c>
      <c r="B50" s="94"/>
      <c r="C50" s="156">
        <v>3506</v>
      </c>
      <c r="D50" s="157">
        <v>24</v>
      </c>
      <c r="E50" s="157" t="s">
        <v>93</v>
      </c>
      <c r="F50" s="157">
        <v>24</v>
      </c>
      <c r="G50" s="157">
        <v>3482</v>
      </c>
      <c r="H50" s="157" t="s">
        <v>93</v>
      </c>
      <c r="I50" s="157">
        <v>344</v>
      </c>
      <c r="J50" s="157">
        <v>46</v>
      </c>
      <c r="K50" s="157">
        <v>274</v>
      </c>
      <c r="L50" s="157">
        <v>24</v>
      </c>
      <c r="M50" s="157" t="s">
        <v>93</v>
      </c>
      <c r="N50" s="157">
        <v>3138</v>
      </c>
    </row>
    <row r="51" spans="1:14" ht="15" customHeight="1">
      <c r="A51" s="164"/>
      <c r="B51" s="165" t="s">
        <v>34</v>
      </c>
      <c r="C51" s="166">
        <v>3506</v>
      </c>
      <c r="D51" s="16">
        <v>24</v>
      </c>
      <c r="E51" s="157" t="s">
        <v>93</v>
      </c>
      <c r="F51" s="167">
        <v>24</v>
      </c>
      <c r="G51" s="167">
        <v>3482</v>
      </c>
      <c r="H51" s="168" t="s">
        <v>93</v>
      </c>
      <c r="I51" s="167">
        <v>344</v>
      </c>
      <c r="J51" s="167">
        <v>46</v>
      </c>
      <c r="K51" s="167">
        <v>274</v>
      </c>
      <c r="L51" s="167">
        <v>24</v>
      </c>
      <c r="M51" s="167" t="s">
        <v>93</v>
      </c>
      <c r="N51" s="167">
        <v>3138</v>
      </c>
    </row>
    <row r="52" spans="1:15" ht="15" customHeight="1">
      <c r="A52" s="169" t="s">
        <v>94</v>
      </c>
      <c r="B52" s="169"/>
      <c r="C52" s="170"/>
      <c r="D52" s="170"/>
      <c r="E52" s="170"/>
      <c r="F52" s="170"/>
      <c r="G52" s="30"/>
      <c r="H52" s="30"/>
      <c r="I52" s="30"/>
      <c r="J52" s="30"/>
      <c r="K52" s="30"/>
      <c r="L52" s="30"/>
      <c r="M52" s="30"/>
      <c r="N52" s="30"/>
      <c r="O52" s="30"/>
    </row>
    <row r="53" spans="1:15" ht="14.25">
      <c r="A53" s="29"/>
      <c r="B53" s="29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</row>
    <row r="54" spans="1:15" ht="14.25">
      <c r="A54" s="29"/>
      <c r="B54" s="29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</row>
    <row r="55" spans="1:15" ht="14.25">
      <c r="A55" s="29"/>
      <c r="B55" s="29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</row>
    <row r="56" spans="1:15" ht="14.25">
      <c r="A56" s="29"/>
      <c r="B56" s="29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</row>
    <row r="57" spans="1:15" ht="14.25">
      <c r="A57" s="29"/>
      <c r="B57" s="29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1:15" ht="14.25">
      <c r="A58" s="29"/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</row>
    <row r="59" spans="1:15" ht="14.25">
      <c r="A59" s="29"/>
      <c r="B59" s="29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</row>
    <row r="60" spans="1:15" ht="14.25">
      <c r="A60" s="29"/>
      <c r="B60" s="29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</row>
    <row r="61" spans="1:15" ht="14.25">
      <c r="A61" s="29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</row>
    <row r="62" spans="1:15" ht="14.25">
      <c r="A62" s="29"/>
      <c r="B62" s="29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</row>
    <row r="63" spans="1:15" ht="14.25">
      <c r="A63" s="29"/>
      <c r="B63" s="29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</row>
  </sheetData>
  <mergeCells count="32">
    <mergeCell ref="A2:O2"/>
    <mergeCell ref="A5:B7"/>
    <mergeCell ref="C5:C7"/>
    <mergeCell ref="G5:N5"/>
    <mergeCell ref="D6:D7"/>
    <mergeCell ref="E6:E7"/>
    <mergeCell ref="F6:F7"/>
    <mergeCell ref="G6:G7"/>
    <mergeCell ref="H6:H7"/>
    <mergeCell ref="D5:F5"/>
    <mergeCell ref="A12:B12"/>
    <mergeCell ref="A13:B13"/>
    <mergeCell ref="I6:M6"/>
    <mergeCell ref="N6:N7"/>
    <mergeCell ref="A8:B8"/>
    <mergeCell ref="A9:B9"/>
    <mergeCell ref="A10:B10"/>
    <mergeCell ref="A11:B11"/>
    <mergeCell ref="A39:B39"/>
    <mergeCell ref="A44:B44"/>
    <mergeCell ref="A50:B50"/>
    <mergeCell ref="A20:B20"/>
    <mergeCell ref="A23:B23"/>
    <mergeCell ref="A26:B26"/>
    <mergeCell ref="A29:B29"/>
    <mergeCell ref="A16:B16"/>
    <mergeCell ref="A17:B17"/>
    <mergeCell ref="A33:B33"/>
    <mergeCell ref="A14:B14"/>
    <mergeCell ref="A15:B15"/>
    <mergeCell ref="A18:B18"/>
    <mergeCell ref="A19:B19"/>
  </mergeCells>
  <printOptions/>
  <pageMargins left="1.5748031496062993" right="0" top="0.984251968503937" bottom="0.984251968503937" header="0.5118110236220472" footer="0.5118110236220472"/>
  <pageSetup fitToHeight="1" fitToWidth="1" horizontalDpi="600" verticalDpi="600" orientation="landscape" paperSize="8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3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1" width="2.59765625" style="3" customWidth="1"/>
    <col min="2" max="2" width="9.59765625" style="3" customWidth="1"/>
    <col min="3" max="3" width="14.09765625" style="3" customWidth="1"/>
    <col min="4" max="4" width="15.09765625" style="223" customWidth="1"/>
    <col min="5" max="5" width="13.3984375" style="3" customWidth="1"/>
    <col min="6" max="6" width="15.59765625" style="223" customWidth="1"/>
    <col min="7" max="7" width="11.59765625" style="3" customWidth="1"/>
    <col min="8" max="8" width="13.59765625" style="223" customWidth="1"/>
    <col min="9" max="9" width="10.59765625" style="3" customWidth="1"/>
    <col min="10" max="10" width="10" style="223" customWidth="1"/>
    <col min="11" max="11" width="13.59765625" style="3" customWidth="1"/>
    <col min="12" max="12" width="12.59765625" style="223" customWidth="1"/>
    <col min="13" max="13" width="11.59765625" style="3" customWidth="1"/>
    <col min="14" max="14" width="12.5" style="223" customWidth="1"/>
    <col min="15" max="15" width="8.09765625" style="3" customWidth="1"/>
    <col min="16" max="16" width="8" style="3" customWidth="1"/>
    <col min="17" max="17" width="10" style="223" customWidth="1"/>
    <col min="18" max="18" width="9.09765625" style="223" customWidth="1"/>
    <col min="19" max="19" width="9.59765625" style="223" customWidth="1"/>
    <col min="20" max="20" width="9.5" style="223" customWidth="1"/>
    <col min="21" max="21" width="11.09765625" style="223" customWidth="1"/>
    <col min="22" max="22" width="10.59765625" style="223" customWidth="1"/>
    <col min="23" max="25" width="9.59765625" style="223" customWidth="1"/>
    <col min="26" max="26" width="10.09765625" style="223" customWidth="1"/>
    <col min="27" max="27" width="10.59765625" style="223" customWidth="1"/>
    <col min="28" max="28" width="9.09765625" style="223" customWidth="1"/>
    <col min="29" max="29" width="13" style="223" customWidth="1"/>
    <col min="30" max="30" width="14" style="223" customWidth="1"/>
    <col min="31" max="31" width="11.8984375" style="223" bestFit="1" customWidth="1"/>
    <col min="32" max="16384" width="10.59765625" style="3" customWidth="1"/>
  </cols>
  <sheetData>
    <row r="1" spans="1:31" s="126" customFormat="1" ht="19.5" customHeight="1">
      <c r="A1" s="31" t="s">
        <v>101</v>
      </c>
      <c r="D1" s="171"/>
      <c r="F1" s="171"/>
      <c r="H1" s="171"/>
      <c r="J1" s="171"/>
      <c r="L1" s="171"/>
      <c r="N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2" t="s">
        <v>102</v>
      </c>
    </row>
    <row r="2" spans="2:31" ht="19.5" customHeight="1">
      <c r="B2" s="4"/>
      <c r="C2" s="4"/>
      <c r="D2" s="173"/>
      <c r="E2" s="4"/>
      <c r="F2" s="173"/>
      <c r="G2" s="90" t="s">
        <v>103</v>
      </c>
      <c r="H2" s="174"/>
      <c r="I2" s="90"/>
      <c r="J2" s="174"/>
      <c r="K2" s="90"/>
      <c r="L2" s="174"/>
      <c r="M2" s="90"/>
      <c r="N2" s="174"/>
      <c r="O2" s="90"/>
      <c r="P2" s="90"/>
      <c r="Q2" s="174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</row>
    <row r="3" spans="2:31" ht="18" customHeight="1" thickBot="1">
      <c r="B3" s="129"/>
      <c r="C3" s="129"/>
      <c r="D3" s="175"/>
      <c r="E3" s="129"/>
      <c r="F3" s="175"/>
      <c r="G3" s="129"/>
      <c r="H3" s="175"/>
      <c r="I3" s="129"/>
      <c r="J3" s="175"/>
      <c r="K3" s="129"/>
      <c r="L3" s="175"/>
      <c r="M3" s="129"/>
      <c r="N3" s="175"/>
      <c r="O3" s="129"/>
      <c r="P3" s="129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6" t="s">
        <v>70</v>
      </c>
    </row>
    <row r="4" spans="1:31" ht="17.25" customHeight="1">
      <c r="A4" s="177" t="s">
        <v>104</v>
      </c>
      <c r="B4" s="178"/>
      <c r="C4" s="179" t="s">
        <v>95</v>
      </c>
      <c r="D4" s="180"/>
      <c r="E4" s="181" t="s">
        <v>105</v>
      </c>
      <c r="F4" s="182"/>
      <c r="G4" s="181" t="s">
        <v>106</v>
      </c>
      <c r="H4" s="182"/>
      <c r="I4" s="181" t="s">
        <v>107</v>
      </c>
      <c r="J4" s="182"/>
      <c r="K4" s="183" t="s">
        <v>108</v>
      </c>
      <c r="L4" s="184"/>
      <c r="M4" s="179" t="s">
        <v>96</v>
      </c>
      <c r="N4" s="185"/>
      <c r="O4" s="181" t="s">
        <v>109</v>
      </c>
      <c r="P4" s="186"/>
      <c r="Q4" s="181" t="s">
        <v>110</v>
      </c>
      <c r="R4" s="182"/>
      <c r="S4" s="187" t="s">
        <v>111</v>
      </c>
      <c r="T4" s="188"/>
      <c r="U4" s="187" t="s">
        <v>112</v>
      </c>
      <c r="V4" s="188"/>
      <c r="W4" s="187" t="s">
        <v>113</v>
      </c>
      <c r="X4" s="189"/>
      <c r="Y4" s="187" t="s">
        <v>114</v>
      </c>
      <c r="Z4" s="188"/>
      <c r="AA4" s="187" t="s">
        <v>115</v>
      </c>
      <c r="AB4" s="188"/>
      <c r="AC4" s="190" t="s">
        <v>97</v>
      </c>
      <c r="AD4" s="191"/>
      <c r="AE4" s="187" t="s">
        <v>116</v>
      </c>
    </row>
    <row r="5" spans="1:31" ht="17.25" customHeight="1">
      <c r="A5" s="192"/>
      <c r="B5" s="193"/>
      <c r="C5" s="194"/>
      <c r="D5" s="195"/>
      <c r="E5" s="196"/>
      <c r="F5" s="197"/>
      <c r="G5" s="196"/>
      <c r="H5" s="197"/>
      <c r="I5" s="196"/>
      <c r="J5" s="197"/>
      <c r="K5" s="198"/>
      <c r="L5" s="199"/>
      <c r="M5" s="200"/>
      <c r="N5" s="201"/>
      <c r="O5" s="196"/>
      <c r="P5" s="202"/>
      <c r="Q5" s="196"/>
      <c r="R5" s="197"/>
      <c r="S5" s="203"/>
      <c r="T5" s="204"/>
      <c r="U5" s="203"/>
      <c r="V5" s="204"/>
      <c r="W5" s="203"/>
      <c r="X5" s="205"/>
      <c r="Y5" s="203"/>
      <c r="Z5" s="204"/>
      <c r="AA5" s="203"/>
      <c r="AB5" s="204"/>
      <c r="AC5" s="206"/>
      <c r="AD5" s="207"/>
      <c r="AE5" s="203"/>
    </row>
    <row r="6" spans="1:31" s="212" customFormat="1" ht="17.25" customHeight="1">
      <c r="A6" s="208" t="s">
        <v>80</v>
      </c>
      <c r="B6" s="208"/>
      <c r="C6" s="209">
        <f>SUM(E6,G6,I6,K6,M6,O6,Q6,S6,U6,W6,Y6,AA6,AC6,AE6)</f>
        <v>48950.8047</v>
      </c>
      <c r="D6" s="210">
        <f>SUM(F6,H6,J6,L6,N6,P6,R6,T6,V6,X6,Z6,AB6)</f>
        <v>-13746.824850000003</v>
      </c>
      <c r="E6" s="210">
        <f aca="true" t="shared" si="0" ref="E6:O6">SUM(E8:E17,E19,E22,E25,E29,E33,E36)</f>
        <v>36258.3597</v>
      </c>
      <c r="F6" s="210">
        <f t="shared" si="0"/>
        <v>-10725.3179</v>
      </c>
      <c r="G6" s="210">
        <f t="shared" si="0"/>
        <v>7197.1232</v>
      </c>
      <c r="H6" s="210">
        <f t="shared" si="0"/>
        <v>-2130.7527999999998</v>
      </c>
      <c r="I6" s="210">
        <f t="shared" si="0"/>
        <v>190.9241</v>
      </c>
      <c r="J6" s="210">
        <f t="shared" si="0"/>
        <v>-8.2612</v>
      </c>
      <c r="K6" s="210">
        <f t="shared" si="0"/>
        <v>1161.4749</v>
      </c>
      <c r="L6" s="210">
        <f t="shared" si="0"/>
        <v>-574.3652500000001</v>
      </c>
      <c r="M6" s="210">
        <f t="shared" si="0"/>
        <v>217.9242</v>
      </c>
      <c r="N6" s="210">
        <f t="shared" si="0"/>
        <v>-100.3767</v>
      </c>
      <c r="O6" s="210">
        <f t="shared" si="0"/>
        <v>0.78</v>
      </c>
      <c r="P6" s="211" t="s">
        <v>117</v>
      </c>
      <c r="Q6" s="210">
        <f aca="true" t="shared" si="1" ref="Q6:W6">SUM(Q8:Q17,Q19,Q22,Q25,Q29,Q33,Q36)</f>
        <v>72.9793</v>
      </c>
      <c r="R6" s="210">
        <f t="shared" si="1"/>
        <v>-65.9711</v>
      </c>
      <c r="S6" s="210">
        <f t="shared" si="1"/>
        <v>140.1317</v>
      </c>
      <c r="T6" s="210">
        <f t="shared" si="1"/>
        <v>-93.12989999999999</v>
      </c>
      <c r="U6" s="210">
        <f t="shared" si="1"/>
        <v>731.6553</v>
      </c>
      <c r="V6" s="210">
        <f t="shared" si="1"/>
        <v>-22.74</v>
      </c>
      <c r="W6" s="210">
        <f t="shared" si="1"/>
        <v>1.12</v>
      </c>
      <c r="X6" s="211" t="s">
        <v>117</v>
      </c>
      <c r="Y6" s="210">
        <f aca="true" t="shared" si="2" ref="Y6:AE6">SUM(Y8:Y17,Y19,Y22,Y25,Y29,Y33,Y36)</f>
        <v>58.9537</v>
      </c>
      <c r="Z6" s="210">
        <f t="shared" si="2"/>
        <v>-5</v>
      </c>
      <c r="AA6" s="210">
        <f t="shared" si="2"/>
        <v>59.37</v>
      </c>
      <c r="AB6" s="210">
        <f t="shared" si="2"/>
        <v>-20.91</v>
      </c>
      <c r="AC6" s="210">
        <f t="shared" si="2"/>
        <v>2789.6506</v>
      </c>
      <c r="AD6" s="210">
        <f t="shared" si="2"/>
        <v>-13746.823799999998</v>
      </c>
      <c r="AE6" s="210">
        <f t="shared" si="2"/>
        <v>70.358</v>
      </c>
    </row>
    <row r="7" spans="1:31" s="212" customFormat="1" ht="17.25" customHeight="1">
      <c r="A7" s="213"/>
      <c r="B7" s="213"/>
      <c r="C7" s="214"/>
      <c r="D7" s="215"/>
      <c r="E7" s="211"/>
      <c r="F7" s="215"/>
      <c r="G7" s="211"/>
      <c r="H7" s="215"/>
      <c r="I7" s="211"/>
      <c r="J7" s="215"/>
      <c r="K7" s="211"/>
      <c r="L7" s="215"/>
      <c r="M7" s="211"/>
      <c r="N7" s="215"/>
      <c r="O7" s="211"/>
      <c r="P7" s="215"/>
      <c r="Q7" s="215"/>
      <c r="R7" s="215"/>
      <c r="S7" s="215"/>
      <c r="T7" s="215"/>
      <c r="U7" s="215"/>
      <c r="V7" s="215"/>
      <c r="W7" s="211"/>
      <c r="X7" s="215"/>
      <c r="Y7" s="215"/>
      <c r="Z7" s="215"/>
      <c r="AA7" s="215"/>
      <c r="AB7" s="215"/>
      <c r="AC7" s="215"/>
      <c r="AD7" s="215"/>
      <c r="AE7" s="216"/>
    </row>
    <row r="8" spans="1:31" s="212" customFormat="1" ht="17.25" customHeight="1">
      <c r="A8" s="213" t="s">
        <v>2</v>
      </c>
      <c r="B8" s="213"/>
      <c r="C8" s="214">
        <f aca="true" t="shared" si="3" ref="C8:C17">SUM(E8,G8,I8,K8,M8,O8,Q8,S8,U8,W8,Y8,AA8,AC8,AE8)</f>
        <v>4655.3707</v>
      </c>
      <c r="D8" s="211">
        <f>SUM(F8,L8,N8,T8)</f>
        <v>-819.827</v>
      </c>
      <c r="E8" s="211">
        <v>3994.8695000000002</v>
      </c>
      <c r="F8" s="215">
        <v>-753.7859</v>
      </c>
      <c r="G8" s="215">
        <v>267.74449999999996</v>
      </c>
      <c r="H8" s="211" t="s">
        <v>117</v>
      </c>
      <c r="I8" s="215">
        <v>10.4972</v>
      </c>
      <c r="J8" s="211" t="s">
        <v>117</v>
      </c>
      <c r="K8" s="211">
        <v>119.9245</v>
      </c>
      <c r="L8" s="215">
        <v>-33.5911</v>
      </c>
      <c r="M8" s="211">
        <v>34.991800000000005</v>
      </c>
      <c r="N8" s="215">
        <v>-17.63</v>
      </c>
      <c r="O8" s="211" t="s">
        <v>117</v>
      </c>
      <c r="P8" s="211" t="s">
        <v>117</v>
      </c>
      <c r="Q8" s="211" t="s">
        <v>117</v>
      </c>
      <c r="R8" s="211" t="s">
        <v>117</v>
      </c>
      <c r="S8" s="215">
        <v>42.9032</v>
      </c>
      <c r="T8" s="215">
        <v>-14.82</v>
      </c>
      <c r="U8" s="211">
        <v>28.18</v>
      </c>
      <c r="V8" s="211" t="s">
        <v>117</v>
      </c>
      <c r="W8" s="211">
        <v>0.33</v>
      </c>
      <c r="X8" s="211" t="s">
        <v>117</v>
      </c>
      <c r="Y8" s="211" t="s">
        <v>117</v>
      </c>
      <c r="Z8" s="211" t="s">
        <v>117</v>
      </c>
      <c r="AA8" s="211" t="s">
        <v>117</v>
      </c>
      <c r="AB8" s="211" t="s">
        <v>117</v>
      </c>
      <c r="AC8" s="215">
        <v>155.93</v>
      </c>
      <c r="AD8" s="215">
        <v>-819.827</v>
      </c>
      <c r="AE8" s="211" t="s">
        <v>117</v>
      </c>
    </row>
    <row r="9" spans="1:31" s="212" customFormat="1" ht="17.25" customHeight="1">
      <c r="A9" s="213" t="s">
        <v>4</v>
      </c>
      <c r="B9" s="213"/>
      <c r="C9" s="214">
        <f t="shared" si="3"/>
        <v>1086.3202</v>
      </c>
      <c r="D9" s="215">
        <f aca="true" t="shared" si="4" ref="D9:D17">SUM(F9,H9,J9,L9,N9,P9,R9,T9,V9,X9,Z9,AB9)</f>
        <v>-241.5123</v>
      </c>
      <c r="E9" s="211">
        <v>855.4264000000001</v>
      </c>
      <c r="F9" s="215">
        <v>-201.0811</v>
      </c>
      <c r="G9" s="211">
        <v>107.64</v>
      </c>
      <c r="H9" s="215">
        <v>-32.17</v>
      </c>
      <c r="I9" s="211">
        <v>30.42</v>
      </c>
      <c r="J9" s="215">
        <v>-8.2612</v>
      </c>
      <c r="K9" s="211" t="s">
        <v>117</v>
      </c>
      <c r="L9" s="211" t="s">
        <v>117</v>
      </c>
      <c r="M9" s="211">
        <v>0.53</v>
      </c>
      <c r="N9" s="211" t="s">
        <v>117</v>
      </c>
      <c r="O9" s="211" t="s">
        <v>117</v>
      </c>
      <c r="P9" s="211" t="s">
        <v>117</v>
      </c>
      <c r="Q9" s="211" t="s">
        <v>117</v>
      </c>
      <c r="R9" s="211" t="s">
        <v>117</v>
      </c>
      <c r="S9" s="211" t="s">
        <v>117</v>
      </c>
      <c r="T9" s="211" t="s">
        <v>117</v>
      </c>
      <c r="U9" s="211" t="s">
        <v>117</v>
      </c>
      <c r="V9" s="211" t="s">
        <v>117</v>
      </c>
      <c r="W9" s="211">
        <v>0.03</v>
      </c>
      <c r="X9" s="211" t="s">
        <v>117</v>
      </c>
      <c r="Y9" s="211">
        <v>17.3338</v>
      </c>
      <c r="Z9" s="211" t="s">
        <v>117</v>
      </c>
      <c r="AA9" s="211" t="s">
        <v>117</v>
      </c>
      <c r="AB9" s="211" t="s">
        <v>117</v>
      </c>
      <c r="AC9" s="215">
        <v>74.05</v>
      </c>
      <c r="AD9" s="215">
        <v>-241.51229999999998</v>
      </c>
      <c r="AE9" s="216">
        <v>0.89</v>
      </c>
    </row>
    <row r="10" spans="1:31" s="212" customFormat="1" ht="17.25" customHeight="1">
      <c r="A10" s="213" t="s">
        <v>5</v>
      </c>
      <c r="B10" s="213"/>
      <c r="C10" s="214">
        <f t="shared" si="3"/>
        <v>4132.0157</v>
      </c>
      <c r="D10" s="215">
        <f t="shared" si="4"/>
        <v>-1309.19875</v>
      </c>
      <c r="E10" s="211">
        <v>3609.3512</v>
      </c>
      <c r="F10" s="215">
        <v>-1244.3381</v>
      </c>
      <c r="G10" s="215">
        <v>380.445</v>
      </c>
      <c r="H10" s="211" t="s">
        <v>117</v>
      </c>
      <c r="I10" s="215">
        <v>1.9099000000000002</v>
      </c>
      <c r="J10" s="211" t="s">
        <v>117</v>
      </c>
      <c r="K10" s="211">
        <v>55.6937</v>
      </c>
      <c r="L10" s="215">
        <v>-48.244749999999996</v>
      </c>
      <c r="M10" s="211">
        <v>0.28</v>
      </c>
      <c r="N10" s="211" t="s">
        <v>117</v>
      </c>
      <c r="O10" s="211" t="s">
        <v>117</v>
      </c>
      <c r="P10" s="211" t="s">
        <v>117</v>
      </c>
      <c r="Q10" s="211" t="s">
        <v>117</v>
      </c>
      <c r="R10" s="211" t="s">
        <v>117</v>
      </c>
      <c r="S10" s="215">
        <v>16.6159</v>
      </c>
      <c r="T10" s="215">
        <v>-16.6159</v>
      </c>
      <c r="U10" s="211">
        <v>43.06</v>
      </c>
      <c r="V10" s="211" t="s">
        <v>117</v>
      </c>
      <c r="W10" s="211" t="s">
        <v>117</v>
      </c>
      <c r="X10" s="211" t="s">
        <v>117</v>
      </c>
      <c r="Y10" s="211" t="s">
        <v>117</v>
      </c>
      <c r="Z10" s="211" t="s">
        <v>117</v>
      </c>
      <c r="AA10" s="211" t="s">
        <v>117</v>
      </c>
      <c r="AB10" s="211" t="s">
        <v>117</v>
      </c>
      <c r="AC10" s="215">
        <v>24.66</v>
      </c>
      <c r="AD10" s="215">
        <v>-1309.1977</v>
      </c>
      <c r="AE10" s="211" t="s">
        <v>117</v>
      </c>
    </row>
    <row r="11" spans="1:31" s="212" customFormat="1" ht="17.25" customHeight="1">
      <c r="A11" s="213" t="s">
        <v>6</v>
      </c>
      <c r="B11" s="213"/>
      <c r="C11" s="214">
        <f t="shared" si="3"/>
        <v>4131.535799999999</v>
      </c>
      <c r="D11" s="215">
        <f t="shared" si="4"/>
        <v>-637.3513</v>
      </c>
      <c r="E11" s="211">
        <v>2801.5172</v>
      </c>
      <c r="F11" s="215">
        <v>-366.72589999999997</v>
      </c>
      <c r="G11" s="211">
        <v>671.7004999999999</v>
      </c>
      <c r="H11" s="215">
        <v>-179.7687</v>
      </c>
      <c r="I11" s="215">
        <v>36.718</v>
      </c>
      <c r="J11" s="211" t="s">
        <v>117</v>
      </c>
      <c r="K11" s="211">
        <v>29.54</v>
      </c>
      <c r="L11" s="215">
        <v>-13.47</v>
      </c>
      <c r="M11" s="211">
        <v>15.6467</v>
      </c>
      <c r="N11" s="215">
        <v>-15.4967</v>
      </c>
      <c r="O11" s="211" t="s">
        <v>117</v>
      </c>
      <c r="P11" s="211" t="s">
        <v>117</v>
      </c>
      <c r="Q11" s="211">
        <v>61.89</v>
      </c>
      <c r="R11" s="215">
        <v>-61.89</v>
      </c>
      <c r="S11" s="211">
        <v>18.9186</v>
      </c>
      <c r="T11" s="211" t="s">
        <v>117</v>
      </c>
      <c r="U11" s="211" t="s">
        <v>117</v>
      </c>
      <c r="V11" s="211" t="s">
        <v>117</v>
      </c>
      <c r="W11" s="211">
        <v>0.76</v>
      </c>
      <c r="X11" s="211" t="s">
        <v>117</v>
      </c>
      <c r="Y11" s="211">
        <v>1.22</v>
      </c>
      <c r="Z11" s="211" t="s">
        <v>117</v>
      </c>
      <c r="AA11" s="211">
        <v>1.89</v>
      </c>
      <c r="AB11" s="211" t="s">
        <v>117</v>
      </c>
      <c r="AC11" s="215">
        <v>491.0248</v>
      </c>
      <c r="AD11" s="215">
        <v>-637.3512999999999</v>
      </c>
      <c r="AE11" s="216">
        <v>0.71</v>
      </c>
    </row>
    <row r="12" spans="1:31" s="212" customFormat="1" ht="17.25" customHeight="1">
      <c r="A12" s="213" t="s">
        <v>7</v>
      </c>
      <c r="B12" s="213"/>
      <c r="C12" s="214">
        <f t="shared" si="3"/>
        <v>1774.2033</v>
      </c>
      <c r="D12" s="215">
        <f t="shared" si="4"/>
        <v>-402.13930000000005</v>
      </c>
      <c r="E12" s="211">
        <v>991.1417000000001</v>
      </c>
      <c r="F12" s="215">
        <v>-351.2893</v>
      </c>
      <c r="G12" s="211">
        <v>512.6762</v>
      </c>
      <c r="H12" s="215">
        <v>-17.39</v>
      </c>
      <c r="I12" s="215">
        <v>14.21</v>
      </c>
      <c r="J12" s="211" t="s">
        <v>117</v>
      </c>
      <c r="K12" s="211">
        <v>31.2094</v>
      </c>
      <c r="L12" s="215">
        <v>-26.98</v>
      </c>
      <c r="M12" s="211" t="s">
        <v>117</v>
      </c>
      <c r="N12" s="211" t="s">
        <v>117</v>
      </c>
      <c r="O12" s="211" t="s">
        <v>117</v>
      </c>
      <c r="P12" s="211" t="s">
        <v>117</v>
      </c>
      <c r="Q12" s="211" t="s">
        <v>117</v>
      </c>
      <c r="R12" s="211" t="s">
        <v>117</v>
      </c>
      <c r="S12" s="211" t="s">
        <v>117</v>
      </c>
      <c r="T12" s="211" t="s">
        <v>117</v>
      </c>
      <c r="U12" s="211" t="s">
        <v>117</v>
      </c>
      <c r="V12" s="211" t="s">
        <v>117</v>
      </c>
      <c r="W12" s="211" t="s">
        <v>117</v>
      </c>
      <c r="X12" s="211" t="s">
        <v>117</v>
      </c>
      <c r="Y12" s="211">
        <v>6.9038</v>
      </c>
      <c r="Z12" s="211" t="s">
        <v>117</v>
      </c>
      <c r="AA12" s="215">
        <v>7.83</v>
      </c>
      <c r="AB12" s="215">
        <v>-6.48</v>
      </c>
      <c r="AC12" s="215">
        <v>210.2322</v>
      </c>
      <c r="AD12" s="215">
        <v>-402.13930000000005</v>
      </c>
      <c r="AE12" s="211" t="s">
        <v>117</v>
      </c>
    </row>
    <row r="13" spans="1:31" s="212" customFormat="1" ht="17.25" customHeight="1">
      <c r="A13" s="213" t="s">
        <v>8</v>
      </c>
      <c r="B13" s="213"/>
      <c r="C13" s="214">
        <f t="shared" si="3"/>
        <v>7378.302199999998</v>
      </c>
      <c r="D13" s="215">
        <f t="shared" si="4"/>
        <v>-3311.9069999999997</v>
      </c>
      <c r="E13" s="211">
        <v>6806.0297</v>
      </c>
      <c r="F13" s="215">
        <v>-3217.7326</v>
      </c>
      <c r="G13" s="215">
        <v>61.041000000000004</v>
      </c>
      <c r="H13" s="211" t="s">
        <v>117</v>
      </c>
      <c r="I13" s="215">
        <v>18.3258</v>
      </c>
      <c r="J13" s="211" t="s">
        <v>117</v>
      </c>
      <c r="K13" s="211">
        <v>82.7472</v>
      </c>
      <c r="L13" s="215">
        <v>-55.6604</v>
      </c>
      <c r="M13" s="211">
        <v>33.82</v>
      </c>
      <c r="N13" s="211" t="s">
        <v>117</v>
      </c>
      <c r="O13" s="211" t="s">
        <v>117</v>
      </c>
      <c r="P13" s="211" t="s">
        <v>117</v>
      </c>
      <c r="Q13" s="215">
        <v>9.0893</v>
      </c>
      <c r="R13" s="215">
        <v>-2.0811</v>
      </c>
      <c r="S13" s="215">
        <v>36.4329</v>
      </c>
      <c r="T13" s="215">
        <v>-36.4329</v>
      </c>
      <c r="U13" s="211">
        <v>29.9517</v>
      </c>
      <c r="V13" s="211" t="s">
        <v>117</v>
      </c>
      <c r="W13" s="211" t="s">
        <v>117</v>
      </c>
      <c r="X13" s="211" t="s">
        <v>117</v>
      </c>
      <c r="Y13" s="211" t="s">
        <v>117</v>
      </c>
      <c r="Z13" s="211" t="s">
        <v>117</v>
      </c>
      <c r="AA13" s="211" t="s">
        <v>117</v>
      </c>
      <c r="AB13" s="211" t="s">
        <v>117</v>
      </c>
      <c r="AC13" s="215">
        <v>249.58659999999998</v>
      </c>
      <c r="AD13" s="215">
        <v>-3311.907</v>
      </c>
      <c r="AE13" s="216">
        <v>51.278</v>
      </c>
    </row>
    <row r="14" spans="1:31" s="212" customFormat="1" ht="17.25" customHeight="1">
      <c r="A14" s="213" t="s">
        <v>9</v>
      </c>
      <c r="B14" s="213"/>
      <c r="C14" s="214">
        <f t="shared" si="3"/>
        <v>548.7541</v>
      </c>
      <c r="D14" s="215">
        <f t="shared" si="4"/>
        <v>-103.23209999999999</v>
      </c>
      <c r="E14" s="215">
        <v>137.759</v>
      </c>
      <c r="F14" s="211" t="s">
        <v>117</v>
      </c>
      <c r="G14" s="211">
        <v>306.6187</v>
      </c>
      <c r="H14" s="215">
        <v>-45.21</v>
      </c>
      <c r="I14" s="215">
        <v>3.65</v>
      </c>
      <c r="J14" s="211" t="s">
        <v>117</v>
      </c>
      <c r="K14" s="211">
        <v>69.2291</v>
      </c>
      <c r="L14" s="215">
        <v>-53.0321</v>
      </c>
      <c r="M14" s="211">
        <v>21.0973</v>
      </c>
      <c r="N14" s="215">
        <v>-2.11</v>
      </c>
      <c r="O14" s="211" t="s">
        <v>117</v>
      </c>
      <c r="P14" s="211" t="s">
        <v>117</v>
      </c>
      <c r="Q14" s="215">
        <v>2</v>
      </c>
      <c r="R14" s="215">
        <v>-2</v>
      </c>
      <c r="S14" s="211" t="s">
        <v>117</v>
      </c>
      <c r="T14" s="211" t="s">
        <v>117</v>
      </c>
      <c r="U14" s="211" t="s">
        <v>117</v>
      </c>
      <c r="V14" s="211" t="s">
        <v>117</v>
      </c>
      <c r="W14" s="211" t="s">
        <v>117</v>
      </c>
      <c r="X14" s="211" t="s">
        <v>117</v>
      </c>
      <c r="Y14" s="215">
        <v>0.88</v>
      </c>
      <c r="Z14" s="215">
        <v>-0.88</v>
      </c>
      <c r="AA14" s="211" t="s">
        <v>117</v>
      </c>
      <c r="AB14" s="211" t="s">
        <v>117</v>
      </c>
      <c r="AC14" s="215">
        <v>5.09</v>
      </c>
      <c r="AD14" s="215">
        <v>-103.23210000000002</v>
      </c>
      <c r="AE14" s="216">
        <v>2.43</v>
      </c>
    </row>
    <row r="15" spans="1:31" s="219" customFormat="1" ht="17.25" customHeight="1">
      <c r="A15" s="213" t="s">
        <v>98</v>
      </c>
      <c r="B15" s="213"/>
      <c r="C15" s="214">
        <f t="shared" si="3"/>
        <v>332.3386</v>
      </c>
      <c r="D15" s="215">
        <f t="shared" si="4"/>
        <v>-77.45949999999999</v>
      </c>
      <c r="E15" s="217">
        <v>137.0057</v>
      </c>
      <c r="F15" s="218" t="s">
        <v>118</v>
      </c>
      <c r="G15" s="217">
        <v>34.23</v>
      </c>
      <c r="H15" s="215">
        <v>-10.44</v>
      </c>
      <c r="I15" s="217">
        <v>0.9</v>
      </c>
      <c r="J15" s="211" t="s">
        <v>118</v>
      </c>
      <c r="K15" s="217">
        <v>158.6429</v>
      </c>
      <c r="L15" s="215">
        <v>-67.0195</v>
      </c>
      <c r="M15" s="211" t="s">
        <v>118</v>
      </c>
      <c r="N15" s="211" t="s">
        <v>118</v>
      </c>
      <c r="O15" s="211" t="s">
        <v>118</v>
      </c>
      <c r="P15" s="211" t="s">
        <v>118</v>
      </c>
      <c r="Q15" s="211" t="s">
        <v>118</v>
      </c>
      <c r="R15" s="211" t="s">
        <v>118</v>
      </c>
      <c r="S15" s="211" t="s">
        <v>118</v>
      </c>
      <c r="T15" s="211" t="s">
        <v>118</v>
      </c>
      <c r="U15" s="211" t="s">
        <v>118</v>
      </c>
      <c r="V15" s="211" t="s">
        <v>118</v>
      </c>
      <c r="W15" s="211" t="s">
        <v>118</v>
      </c>
      <c r="X15" s="211" t="s">
        <v>118</v>
      </c>
      <c r="Y15" s="211" t="s">
        <v>118</v>
      </c>
      <c r="Z15" s="211" t="s">
        <v>118</v>
      </c>
      <c r="AA15" s="211" t="s">
        <v>118</v>
      </c>
      <c r="AB15" s="211" t="s">
        <v>118</v>
      </c>
      <c r="AC15" s="217">
        <v>1.56</v>
      </c>
      <c r="AD15" s="215">
        <v>-77.45949999999999</v>
      </c>
      <c r="AE15" s="211" t="s">
        <v>118</v>
      </c>
    </row>
    <row r="16" spans="1:31" s="219" customFormat="1" ht="17.25" customHeight="1">
      <c r="A16" s="213" t="s">
        <v>99</v>
      </c>
      <c r="B16" s="213"/>
      <c r="C16" s="214">
        <f t="shared" si="3"/>
        <v>17704.890700000004</v>
      </c>
      <c r="D16" s="215">
        <f t="shared" si="4"/>
        <v>-4219.421799999999</v>
      </c>
      <c r="E16" s="217">
        <v>11972.6509</v>
      </c>
      <c r="F16" s="215">
        <v>-2441.7324</v>
      </c>
      <c r="G16" s="217">
        <v>3654.2586</v>
      </c>
      <c r="H16" s="215">
        <v>-1696.37</v>
      </c>
      <c r="I16" s="217">
        <v>2.29</v>
      </c>
      <c r="J16" s="211" t="s">
        <v>118</v>
      </c>
      <c r="K16" s="217">
        <v>55.1836</v>
      </c>
      <c r="L16" s="215">
        <v>-37.2894</v>
      </c>
      <c r="M16" s="217">
        <v>23.5764</v>
      </c>
      <c r="N16" s="215">
        <v>-21.29</v>
      </c>
      <c r="O16" s="217">
        <v>0.78</v>
      </c>
      <c r="P16" s="211" t="s">
        <v>118</v>
      </c>
      <c r="Q16" s="211" t="s">
        <v>118</v>
      </c>
      <c r="R16" s="211" t="s">
        <v>118</v>
      </c>
      <c r="S16" s="211" t="s">
        <v>118</v>
      </c>
      <c r="T16" s="211" t="s">
        <v>118</v>
      </c>
      <c r="U16" s="217">
        <v>622.5136</v>
      </c>
      <c r="V16" s="215">
        <v>-22.74</v>
      </c>
      <c r="W16" s="211" t="s">
        <v>118</v>
      </c>
      <c r="X16" s="211" t="s">
        <v>118</v>
      </c>
      <c r="Y16" s="211" t="s">
        <v>118</v>
      </c>
      <c r="Z16" s="211" t="s">
        <v>118</v>
      </c>
      <c r="AA16" s="211" t="s">
        <v>118</v>
      </c>
      <c r="AB16" s="211" t="s">
        <v>118</v>
      </c>
      <c r="AC16" s="217">
        <v>1373.6376</v>
      </c>
      <c r="AD16" s="215">
        <v>-4219.4218</v>
      </c>
      <c r="AE16" s="211" t="s">
        <v>118</v>
      </c>
    </row>
    <row r="17" spans="1:31" s="219" customFormat="1" ht="17.25" customHeight="1">
      <c r="A17" s="213" t="s">
        <v>100</v>
      </c>
      <c r="B17" s="213"/>
      <c r="C17" s="214">
        <f t="shared" si="3"/>
        <v>74.9529</v>
      </c>
      <c r="D17" s="215">
        <f t="shared" si="4"/>
        <v>-44.171099999999996</v>
      </c>
      <c r="E17" s="211" t="s">
        <v>92</v>
      </c>
      <c r="F17" s="220" t="s">
        <v>92</v>
      </c>
      <c r="G17" s="217">
        <v>1.75</v>
      </c>
      <c r="H17" s="211" t="s">
        <v>92</v>
      </c>
      <c r="I17" s="217">
        <v>0.16</v>
      </c>
      <c r="J17" s="211" t="s">
        <v>92</v>
      </c>
      <c r="K17" s="217">
        <v>38.6818</v>
      </c>
      <c r="L17" s="215">
        <v>-18.91</v>
      </c>
      <c r="M17" s="211" t="s">
        <v>92</v>
      </c>
      <c r="N17" s="211" t="s">
        <v>92</v>
      </c>
      <c r="O17" s="211" t="s">
        <v>92</v>
      </c>
      <c r="P17" s="211" t="s">
        <v>92</v>
      </c>
      <c r="Q17" s="211" t="s">
        <v>92</v>
      </c>
      <c r="R17" s="211" t="s">
        <v>92</v>
      </c>
      <c r="S17" s="217">
        <v>25.2611</v>
      </c>
      <c r="T17" s="215">
        <v>-25.2611</v>
      </c>
      <c r="U17" s="211" t="s">
        <v>92</v>
      </c>
      <c r="V17" s="211" t="s">
        <v>92</v>
      </c>
      <c r="W17" s="211" t="s">
        <v>92</v>
      </c>
      <c r="X17" s="211" t="s">
        <v>92</v>
      </c>
      <c r="Y17" s="211" t="s">
        <v>92</v>
      </c>
      <c r="Z17" s="211" t="s">
        <v>92</v>
      </c>
      <c r="AA17" s="211" t="s">
        <v>92</v>
      </c>
      <c r="AB17" s="211" t="s">
        <v>92</v>
      </c>
      <c r="AC17" s="217">
        <v>7.6</v>
      </c>
      <c r="AD17" s="215">
        <v>-44.171099999999996</v>
      </c>
      <c r="AE17" s="217">
        <v>1.5</v>
      </c>
    </row>
    <row r="18" spans="1:31" s="223" customFormat="1" ht="17.25" customHeight="1">
      <c r="A18" s="213"/>
      <c r="B18" s="213"/>
      <c r="C18" s="214"/>
      <c r="D18" s="215"/>
      <c r="E18" s="218"/>
      <c r="F18" s="221"/>
      <c r="G18" s="218"/>
      <c r="H18" s="221"/>
      <c r="I18" s="218"/>
      <c r="J18" s="221"/>
      <c r="K18" s="218"/>
      <c r="L18" s="221"/>
      <c r="M18" s="218"/>
      <c r="N18" s="221"/>
      <c r="O18" s="218"/>
      <c r="P18" s="218"/>
      <c r="Q18" s="221"/>
      <c r="R18" s="218"/>
      <c r="S18" s="221"/>
      <c r="T18" s="218"/>
      <c r="U18" s="221"/>
      <c r="V18" s="218"/>
      <c r="W18" s="218"/>
      <c r="X18" s="218"/>
      <c r="Y18" s="221"/>
      <c r="Z18" s="218"/>
      <c r="AA18" s="221"/>
      <c r="AB18" s="218"/>
      <c r="AC18" s="221"/>
      <c r="AD18" s="218"/>
      <c r="AE18" s="222"/>
    </row>
    <row r="19" spans="1:31" s="223" customFormat="1" ht="17.25" customHeight="1">
      <c r="A19" s="213" t="s">
        <v>12</v>
      </c>
      <c r="B19" s="213"/>
      <c r="C19" s="224" t="s">
        <v>92</v>
      </c>
      <c r="D19" s="225" t="s">
        <v>92</v>
      </c>
      <c r="E19" s="225" t="s">
        <v>92</v>
      </c>
      <c r="F19" s="225" t="s">
        <v>92</v>
      </c>
      <c r="G19" s="225" t="s">
        <v>92</v>
      </c>
      <c r="H19" s="225" t="s">
        <v>92</v>
      </c>
      <c r="I19" s="225" t="s">
        <v>92</v>
      </c>
      <c r="J19" s="225" t="s">
        <v>92</v>
      </c>
      <c r="K19" s="225" t="s">
        <v>92</v>
      </c>
      <c r="L19" s="225" t="s">
        <v>92</v>
      </c>
      <c r="M19" s="225" t="s">
        <v>92</v>
      </c>
      <c r="N19" s="225" t="s">
        <v>92</v>
      </c>
      <c r="O19" s="225" t="s">
        <v>92</v>
      </c>
      <c r="P19" s="225" t="s">
        <v>92</v>
      </c>
      <c r="Q19" s="225" t="s">
        <v>92</v>
      </c>
      <c r="R19" s="225" t="s">
        <v>92</v>
      </c>
      <c r="S19" s="225" t="s">
        <v>92</v>
      </c>
      <c r="T19" s="225" t="s">
        <v>92</v>
      </c>
      <c r="U19" s="225" t="s">
        <v>92</v>
      </c>
      <c r="V19" s="225" t="s">
        <v>92</v>
      </c>
      <c r="W19" s="225" t="s">
        <v>92</v>
      </c>
      <c r="X19" s="225" t="s">
        <v>92</v>
      </c>
      <c r="Y19" s="225" t="s">
        <v>92</v>
      </c>
      <c r="Z19" s="225" t="s">
        <v>92</v>
      </c>
      <c r="AA19" s="225" t="s">
        <v>92</v>
      </c>
      <c r="AB19" s="225" t="s">
        <v>92</v>
      </c>
      <c r="AC19" s="225" t="s">
        <v>92</v>
      </c>
      <c r="AD19" s="225" t="s">
        <v>92</v>
      </c>
      <c r="AE19" s="225" t="s">
        <v>92</v>
      </c>
    </row>
    <row r="20" spans="1:31" s="223" customFormat="1" ht="17.25" customHeight="1">
      <c r="A20" s="226"/>
      <c r="B20" s="227" t="s">
        <v>13</v>
      </c>
      <c r="C20" s="228" t="s">
        <v>92</v>
      </c>
      <c r="D20" s="176" t="s">
        <v>92</v>
      </c>
      <c r="E20" s="176" t="s">
        <v>92</v>
      </c>
      <c r="F20" s="176" t="s">
        <v>92</v>
      </c>
      <c r="G20" s="176" t="s">
        <v>92</v>
      </c>
      <c r="H20" s="176" t="s">
        <v>92</v>
      </c>
      <c r="I20" s="176" t="s">
        <v>92</v>
      </c>
      <c r="J20" s="176" t="s">
        <v>92</v>
      </c>
      <c r="K20" s="176" t="s">
        <v>92</v>
      </c>
      <c r="L20" s="176" t="s">
        <v>92</v>
      </c>
      <c r="M20" s="176" t="s">
        <v>92</v>
      </c>
      <c r="N20" s="176" t="s">
        <v>92</v>
      </c>
      <c r="O20" s="176" t="s">
        <v>92</v>
      </c>
      <c r="P20" s="176" t="s">
        <v>92</v>
      </c>
      <c r="Q20" s="176" t="s">
        <v>92</v>
      </c>
      <c r="R20" s="176" t="s">
        <v>92</v>
      </c>
      <c r="S20" s="176" t="s">
        <v>92</v>
      </c>
      <c r="T20" s="176" t="s">
        <v>92</v>
      </c>
      <c r="U20" s="176" t="s">
        <v>92</v>
      </c>
      <c r="V20" s="176" t="s">
        <v>92</v>
      </c>
      <c r="W20" s="176" t="s">
        <v>92</v>
      </c>
      <c r="X20" s="176" t="s">
        <v>92</v>
      </c>
      <c r="Y20" s="176" t="s">
        <v>92</v>
      </c>
      <c r="Z20" s="176" t="s">
        <v>92</v>
      </c>
      <c r="AA20" s="176" t="s">
        <v>92</v>
      </c>
      <c r="AB20" s="176" t="s">
        <v>92</v>
      </c>
      <c r="AC20" s="176" t="s">
        <v>92</v>
      </c>
      <c r="AD20" s="176" t="s">
        <v>92</v>
      </c>
      <c r="AE20" s="176" t="s">
        <v>92</v>
      </c>
    </row>
    <row r="21" spans="1:31" s="223" customFormat="1" ht="17.25" customHeight="1">
      <c r="A21" s="226"/>
      <c r="B21" s="227"/>
      <c r="C21" s="229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</row>
    <row r="22" spans="1:31" s="223" customFormat="1" ht="17.25" customHeight="1">
      <c r="A22" s="213" t="s">
        <v>14</v>
      </c>
      <c r="B22" s="213"/>
      <c r="C22" s="224" t="s">
        <v>92</v>
      </c>
      <c r="D22" s="225" t="s">
        <v>92</v>
      </c>
      <c r="E22" s="225" t="s">
        <v>92</v>
      </c>
      <c r="F22" s="225" t="s">
        <v>92</v>
      </c>
      <c r="G22" s="225" t="s">
        <v>92</v>
      </c>
      <c r="H22" s="225" t="s">
        <v>92</v>
      </c>
      <c r="I22" s="225" t="s">
        <v>92</v>
      </c>
      <c r="J22" s="225" t="s">
        <v>92</v>
      </c>
      <c r="K22" s="225" t="s">
        <v>92</v>
      </c>
      <c r="L22" s="225" t="s">
        <v>92</v>
      </c>
      <c r="M22" s="225" t="s">
        <v>92</v>
      </c>
      <c r="N22" s="225" t="s">
        <v>92</v>
      </c>
      <c r="O22" s="225" t="s">
        <v>92</v>
      </c>
      <c r="P22" s="225" t="s">
        <v>92</v>
      </c>
      <c r="Q22" s="225" t="s">
        <v>92</v>
      </c>
      <c r="R22" s="225" t="s">
        <v>92</v>
      </c>
      <c r="S22" s="225" t="s">
        <v>92</v>
      </c>
      <c r="T22" s="225" t="s">
        <v>92</v>
      </c>
      <c r="U22" s="225" t="s">
        <v>92</v>
      </c>
      <c r="V22" s="225" t="s">
        <v>92</v>
      </c>
      <c r="W22" s="225" t="s">
        <v>92</v>
      </c>
      <c r="X22" s="225" t="s">
        <v>92</v>
      </c>
      <c r="Y22" s="225" t="s">
        <v>92</v>
      </c>
      <c r="Z22" s="225" t="s">
        <v>92</v>
      </c>
      <c r="AA22" s="225" t="s">
        <v>92</v>
      </c>
      <c r="AB22" s="225" t="s">
        <v>92</v>
      </c>
      <c r="AC22" s="225" t="s">
        <v>92</v>
      </c>
      <c r="AD22" s="225" t="s">
        <v>92</v>
      </c>
      <c r="AE22" s="225" t="s">
        <v>92</v>
      </c>
    </row>
    <row r="23" spans="1:31" s="223" customFormat="1" ht="17.25" customHeight="1">
      <c r="A23" s="226"/>
      <c r="B23" s="227" t="s">
        <v>15</v>
      </c>
      <c r="C23" s="228" t="s">
        <v>92</v>
      </c>
      <c r="D23" s="176" t="s">
        <v>92</v>
      </c>
      <c r="E23" s="176" t="s">
        <v>92</v>
      </c>
      <c r="F23" s="176" t="s">
        <v>92</v>
      </c>
      <c r="G23" s="176" t="s">
        <v>92</v>
      </c>
      <c r="H23" s="176" t="s">
        <v>92</v>
      </c>
      <c r="I23" s="176" t="s">
        <v>92</v>
      </c>
      <c r="J23" s="176" t="s">
        <v>92</v>
      </c>
      <c r="K23" s="176" t="s">
        <v>92</v>
      </c>
      <c r="L23" s="176" t="s">
        <v>92</v>
      </c>
      <c r="M23" s="176" t="s">
        <v>92</v>
      </c>
      <c r="N23" s="176" t="s">
        <v>92</v>
      </c>
      <c r="O23" s="176" t="s">
        <v>92</v>
      </c>
      <c r="P23" s="176" t="s">
        <v>92</v>
      </c>
      <c r="Q23" s="176" t="s">
        <v>92</v>
      </c>
      <c r="R23" s="176" t="s">
        <v>92</v>
      </c>
      <c r="S23" s="176" t="s">
        <v>92</v>
      </c>
      <c r="T23" s="176" t="s">
        <v>92</v>
      </c>
      <c r="U23" s="176" t="s">
        <v>92</v>
      </c>
      <c r="V23" s="176" t="s">
        <v>92</v>
      </c>
      <c r="W23" s="176" t="s">
        <v>92</v>
      </c>
      <c r="X23" s="176" t="s">
        <v>92</v>
      </c>
      <c r="Y23" s="176" t="s">
        <v>92</v>
      </c>
      <c r="Z23" s="176" t="s">
        <v>92</v>
      </c>
      <c r="AA23" s="176" t="s">
        <v>92</v>
      </c>
      <c r="AB23" s="176" t="s">
        <v>92</v>
      </c>
      <c r="AC23" s="176" t="s">
        <v>92</v>
      </c>
      <c r="AD23" s="176" t="s">
        <v>92</v>
      </c>
      <c r="AE23" s="176" t="s">
        <v>92</v>
      </c>
    </row>
    <row r="24" spans="1:31" s="223" customFormat="1" ht="17.25" customHeight="1">
      <c r="A24" s="226"/>
      <c r="B24" s="227"/>
      <c r="C24" s="229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</row>
    <row r="25" spans="1:31" s="223" customFormat="1" ht="17.25" customHeight="1">
      <c r="A25" s="213" t="s">
        <v>16</v>
      </c>
      <c r="B25" s="213"/>
      <c r="C25" s="230">
        <f>SUM(E25,G25,I25,K25,M25,O25,Q25,S25,U25,W25,Y25,AA25,AC25,AE25)</f>
        <v>997.8293999999999</v>
      </c>
      <c r="D25" s="211">
        <f>SUM(F25,H25,J25,L25,N25,P25,R25,T25,V25,X25,Z25,AB25)</f>
        <v>-445.84529999999995</v>
      </c>
      <c r="E25" s="215">
        <f>SUM(E26:E27)</f>
        <v>556.6893999999999</v>
      </c>
      <c r="F25" s="215">
        <f>SUM(F26:F27)</f>
        <v>-298.58989999999994</v>
      </c>
      <c r="G25" s="215">
        <f>SUM(G26:G27)</f>
        <v>67.0254</v>
      </c>
      <c r="H25" s="211" t="s">
        <v>92</v>
      </c>
      <c r="I25" s="215">
        <f>SUM(I26:I27)</f>
        <v>6.6131</v>
      </c>
      <c r="J25" s="211" t="s">
        <v>92</v>
      </c>
      <c r="K25" s="215">
        <f>SUM(K26:K27)</f>
        <v>305.9615</v>
      </c>
      <c r="L25" s="215">
        <f>SUM(L26:L27)</f>
        <v>-147.2554</v>
      </c>
      <c r="M25" s="211" t="s">
        <v>92</v>
      </c>
      <c r="N25" s="211" t="s">
        <v>92</v>
      </c>
      <c r="O25" s="211" t="s">
        <v>92</v>
      </c>
      <c r="P25" s="211" t="s">
        <v>92</v>
      </c>
      <c r="Q25" s="211" t="s">
        <v>92</v>
      </c>
      <c r="R25" s="211" t="s">
        <v>92</v>
      </c>
      <c r="S25" s="211" t="s">
        <v>92</v>
      </c>
      <c r="T25" s="211" t="s">
        <v>92</v>
      </c>
      <c r="U25" s="211" t="s">
        <v>92</v>
      </c>
      <c r="V25" s="211" t="s">
        <v>92</v>
      </c>
      <c r="W25" s="211" t="s">
        <v>92</v>
      </c>
      <c r="X25" s="211" t="s">
        <v>92</v>
      </c>
      <c r="Y25" s="211" t="s">
        <v>92</v>
      </c>
      <c r="Z25" s="211" t="s">
        <v>92</v>
      </c>
      <c r="AA25" s="211" t="s">
        <v>92</v>
      </c>
      <c r="AB25" s="211" t="s">
        <v>92</v>
      </c>
      <c r="AC25" s="215">
        <f>SUM(AC26:AC27)</f>
        <v>61.54</v>
      </c>
      <c r="AD25" s="215">
        <f>SUM(AD26:AD27)</f>
        <v>-445.84529999999995</v>
      </c>
      <c r="AE25" s="211" t="s">
        <v>92</v>
      </c>
    </row>
    <row r="26" spans="1:31" s="223" customFormat="1" ht="17.25" customHeight="1">
      <c r="A26" s="226"/>
      <c r="B26" s="227" t="s">
        <v>119</v>
      </c>
      <c r="C26" s="228">
        <f>SUM(E26,G26,I26,K26,M26,O26,Q26,S26,U26,W26,Y26,AA26,AC26,AE26)</f>
        <v>691.8678999999998</v>
      </c>
      <c r="D26" s="176">
        <f>SUM(F26,H26,J26,L26,N26,P26,R26,T26,V26,X26,Z26,AB26)</f>
        <v>-298.58989999999994</v>
      </c>
      <c r="E26" s="176">
        <v>556.6893999999999</v>
      </c>
      <c r="F26" s="176">
        <v>-298.58989999999994</v>
      </c>
      <c r="G26" s="176">
        <v>67.0254</v>
      </c>
      <c r="H26" s="176" t="s">
        <v>92</v>
      </c>
      <c r="I26" s="176">
        <v>6.6131</v>
      </c>
      <c r="J26" s="176" t="s">
        <v>92</v>
      </c>
      <c r="K26" s="176" t="s">
        <v>92</v>
      </c>
      <c r="L26" s="176" t="s">
        <v>92</v>
      </c>
      <c r="M26" s="176" t="s">
        <v>92</v>
      </c>
      <c r="N26" s="176" t="s">
        <v>92</v>
      </c>
      <c r="O26" s="176" t="s">
        <v>92</v>
      </c>
      <c r="P26" s="176" t="s">
        <v>92</v>
      </c>
      <c r="Q26" s="176" t="s">
        <v>92</v>
      </c>
      <c r="R26" s="176" t="s">
        <v>92</v>
      </c>
      <c r="S26" s="176" t="s">
        <v>92</v>
      </c>
      <c r="T26" s="176" t="s">
        <v>92</v>
      </c>
      <c r="U26" s="176" t="s">
        <v>92</v>
      </c>
      <c r="V26" s="176" t="s">
        <v>92</v>
      </c>
      <c r="W26" s="176" t="s">
        <v>92</v>
      </c>
      <c r="X26" s="176" t="s">
        <v>92</v>
      </c>
      <c r="Y26" s="176" t="s">
        <v>92</v>
      </c>
      <c r="Z26" s="176" t="s">
        <v>92</v>
      </c>
      <c r="AA26" s="176" t="s">
        <v>92</v>
      </c>
      <c r="AB26" s="176" t="s">
        <v>92</v>
      </c>
      <c r="AC26" s="176">
        <v>61.54</v>
      </c>
      <c r="AD26" s="176">
        <v>-298.58989999999994</v>
      </c>
      <c r="AE26" s="176" t="s">
        <v>92</v>
      </c>
    </row>
    <row r="27" spans="1:31" s="223" customFormat="1" ht="17.25" customHeight="1">
      <c r="A27" s="226"/>
      <c r="B27" s="227" t="s">
        <v>120</v>
      </c>
      <c r="C27" s="229">
        <f>SUM(E27,G27,I27,K27,M27,O27,Q27,S27,U27,W27,Y27,AA27,AC27,AE27)</f>
        <v>305.9615</v>
      </c>
      <c r="D27" s="221">
        <f>SUM(F27,H27,J27,L27,N27,P27,R27,T27,V27,X27,Z27,AB27)</f>
        <v>-147.2554</v>
      </c>
      <c r="E27" s="218" t="s">
        <v>92</v>
      </c>
      <c r="F27" s="218" t="s">
        <v>92</v>
      </c>
      <c r="G27" s="218" t="s">
        <v>92</v>
      </c>
      <c r="H27" s="218" t="s">
        <v>92</v>
      </c>
      <c r="I27" s="218" t="s">
        <v>92</v>
      </c>
      <c r="J27" s="218" t="s">
        <v>92</v>
      </c>
      <c r="K27" s="221">
        <v>305.9615</v>
      </c>
      <c r="L27" s="221">
        <v>-147.2554</v>
      </c>
      <c r="M27" s="218" t="s">
        <v>92</v>
      </c>
      <c r="N27" s="218" t="s">
        <v>92</v>
      </c>
      <c r="O27" s="218" t="s">
        <v>92</v>
      </c>
      <c r="P27" s="218" t="s">
        <v>92</v>
      </c>
      <c r="Q27" s="218" t="s">
        <v>92</v>
      </c>
      <c r="R27" s="218" t="s">
        <v>92</v>
      </c>
      <c r="S27" s="218" t="s">
        <v>92</v>
      </c>
      <c r="T27" s="218" t="s">
        <v>92</v>
      </c>
      <c r="U27" s="218" t="s">
        <v>92</v>
      </c>
      <c r="V27" s="218" t="s">
        <v>92</v>
      </c>
      <c r="W27" s="218" t="s">
        <v>92</v>
      </c>
      <c r="X27" s="218" t="s">
        <v>92</v>
      </c>
      <c r="Y27" s="218" t="s">
        <v>92</v>
      </c>
      <c r="Z27" s="218" t="s">
        <v>92</v>
      </c>
      <c r="AA27" s="218" t="s">
        <v>92</v>
      </c>
      <c r="AB27" s="218" t="s">
        <v>92</v>
      </c>
      <c r="AC27" s="218" t="s">
        <v>92</v>
      </c>
      <c r="AD27" s="221">
        <v>-147.2554</v>
      </c>
      <c r="AE27" s="218" t="s">
        <v>92</v>
      </c>
    </row>
    <row r="28" spans="1:31" s="223" customFormat="1" ht="17.25" customHeight="1">
      <c r="A28" s="226"/>
      <c r="B28" s="227"/>
      <c r="C28" s="230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</row>
    <row r="29" spans="1:31" s="223" customFormat="1" ht="17.25" customHeight="1">
      <c r="A29" s="213" t="s">
        <v>19</v>
      </c>
      <c r="B29" s="213"/>
      <c r="C29" s="230">
        <f>SUM(E29,G29,I29,K29,M29,O29,Q29,S29,U29,W29,Y29,AA29,AC29,AE29)</f>
        <v>2053.2324</v>
      </c>
      <c r="D29" s="215">
        <f>SUM(D30:D31)</f>
        <v>-681.1503</v>
      </c>
      <c r="E29" s="215">
        <f>SUM(E30:E31)</f>
        <v>1441.628</v>
      </c>
      <c r="F29" s="215">
        <f>SUM(F30:F31)</f>
        <v>-549.9576999999999</v>
      </c>
      <c r="G29" s="215">
        <f>SUM(G30:G31)</f>
        <v>221.95940000000002</v>
      </c>
      <c r="H29" s="211" t="s">
        <v>92</v>
      </c>
      <c r="I29" s="215">
        <f>SUM(I30:I31)</f>
        <v>24.486</v>
      </c>
      <c r="J29" s="211" t="s">
        <v>92</v>
      </c>
      <c r="K29" s="215">
        <f>SUM(K30:K31)</f>
        <v>214.6612</v>
      </c>
      <c r="L29" s="215">
        <f>SUM(L30:L31)</f>
        <v>-72.9126</v>
      </c>
      <c r="M29" s="215">
        <f>SUM(M30:M31)</f>
        <v>87.772</v>
      </c>
      <c r="N29" s="215">
        <f>SUM(N30:N31)</f>
        <v>-43.85</v>
      </c>
      <c r="O29" s="211" t="s">
        <v>92</v>
      </c>
      <c r="P29" s="211" t="s">
        <v>92</v>
      </c>
      <c r="Q29" s="211" t="s">
        <v>92</v>
      </c>
      <c r="R29" s="211" t="s">
        <v>92</v>
      </c>
      <c r="S29" s="211" t="s">
        <v>92</v>
      </c>
      <c r="T29" s="211" t="s">
        <v>92</v>
      </c>
      <c r="U29" s="211" t="s">
        <v>92</v>
      </c>
      <c r="V29" s="211" t="s">
        <v>92</v>
      </c>
      <c r="W29" s="211" t="s">
        <v>92</v>
      </c>
      <c r="X29" s="211" t="s">
        <v>92</v>
      </c>
      <c r="Y29" s="215">
        <f>SUM(Y30:Y31)</f>
        <v>13.493</v>
      </c>
      <c r="Z29" s="211" t="s">
        <v>92</v>
      </c>
      <c r="AA29" s="215">
        <f>SUM(AA30:AA31)</f>
        <v>14.43</v>
      </c>
      <c r="AB29" s="215">
        <f>SUM(AB30:AB31)</f>
        <v>-14.43</v>
      </c>
      <c r="AC29" s="215">
        <f>SUM(AC30:AC31)</f>
        <v>34.802800000000005</v>
      </c>
      <c r="AD29" s="215">
        <f>SUM(AD30:AD31)</f>
        <v>-681.1503</v>
      </c>
      <c r="AE29" s="211" t="s">
        <v>92</v>
      </c>
    </row>
    <row r="30" spans="1:31" s="223" customFormat="1" ht="17.25" customHeight="1">
      <c r="A30" s="231"/>
      <c r="B30" s="227" t="s">
        <v>22</v>
      </c>
      <c r="C30" s="228">
        <f>SUM(E30,G30,I30,K30,M30,O30,Q30,S30,U30,W30,Y30,AA30,AC30,AE30)</f>
        <v>417.5973</v>
      </c>
      <c r="D30" s="176">
        <f>SUM(F30,H30,J30,L30,N30,P30,R30,T30,V30,X30,Z30,AB30)</f>
        <v>-110.06960000000001</v>
      </c>
      <c r="E30" s="176">
        <v>117.0769</v>
      </c>
      <c r="F30" s="176" t="s">
        <v>121</v>
      </c>
      <c r="G30" s="176">
        <v>49.1632</v>
      </c>
      <c r="H30" s="176" t="s">
        <v>121</v>
      </c>
      <c r="I30" s="176">
        <v>2.8</v>
      </c>
      <c r="J30" s="176" t="s">
        <v>121</v>
      </c>
      <c r="K30" s="176">
        <v>100.60220000000001</v>
      </c>
      <c r="L30" s="176">
        <v>-51.78959999999999</v>
      </c>
      <c r="M30" s="176">
        <v>87.542</v>
      </c>
      <c r="N30" s="176">
        <v>-43.85</v>
      </c>
      <c r="O30" s="176" t="s">
        <v>121</v>
      </c>
      <c r="P30" s="176" t="s">
        <v>121</v>
      </c>
      <c r="Q30" s="176" t="s">
        <v>121</v>
      </c>
      <c r="R30" s="176" t="s">
        <v>121</v>
      </c>
      <c r="S30" s="176" t="s">
        <v>121</v>
      </c>
      <c r="T30" s="176" t="s">
        <v>121</v>
      </c>
      <c r="U30" s="176" t="s">
        <v>121</v>
      </c>
      <c r="V30" s="176" t="s">
        <v>121</v>
      </c>
      <c r="W30" s="176" t="s">
        <v>121</v>
      </c>
      <c r="X30" s="176" t="s">
        <v>121</v>
      </c>
      <c r="Y30" s="176">
        <v>13.493</v>
      </c>
      <c r="Z30" s="176" t="s">
        <v>121</v>
      </c>
      <c r="AA30" s="176">
        <v>14.43</v>
      </c>
      <c r="AB30" s="176">
        <v>-14.43</v>
      </c>
      <c r="AC30" s="176">
        <v>32.49</v>
      </c>
      <c r="AD30" s="176">
        <v>-110.06960000000001</v>
      </c>
      <c r="AE30" s="176" t="s">
        <v>121</v>
      </c>
    </row>
    <row r="31" spans="1:31" s="223" customFormat="1" ht="17.25" customHeight="1">
      <c r="A31" s="231"/>
      <c r="B31" s="232" t="s">
        <v>122</v>
      </c>
      <c r="C31" s="229">
        <f>SUM(E31,G31,I31,K31,M31,O31,Q31,S31,U31,W31,Y31,AA31,AC31,AE31)</f>
        <v>1635.6350999999997</v>
      </c>
      <c r="D31" s="221">
        <f>SUM(F31,H31,J31,L31,N31,P31,R31,T31,V31,X31,Z31,AB31)</f>
        <v>-571.0807</v>
      </c>
      <c r="E31" s="221">
        <v>1324.5511</v>
      </c>
      <c r="F31" s="221">
        <v>-549.9576999999999</v>
      </c>
      <c r="G31" s="221">
        <v>172.7962</v>
      </c>
      <c r="H31" s="218" t="s">
        <v>117</v>
      </c>
      <c r="I31" s="221">
        <v>21.686</v>
      </c>
      <c r="J31" s="218" t="s">
        <v>117</v>
      </c>
      <c r="K31" s="221">
        <v>114.059</v>
      </c>
      <c r="L31" s="221">
        <v>-21.122999999999998</v>
      </c>
      <c r="M31" s="221">
        <v>0.23</v>
      </c>
      <c r="N31" s="218" t="s">
        <v>117</v>
      </c>
      <c r="O31" s="218" t="s">
        <v>117</v>
      </c>
      <c r="P31" s="218" t="s">
        <v>117</v>
      </c>
      <c r="Q31" s="218" t="s">
        <v>117</v>
      </c>
      <c r="R31" s="218" t="s">
        <v>117</v>
      </c>
      <c r="S31" s="218" t="s">
        <v>117</v>
      </c>
      <c r="T31" s="218" t="s">
        <v>117</v>
      </c>
      <c r="U31" s="218" t="s">
        <v>117</v>
      </c>
      <c r="V31" s="218" t="s">
        <v>117</v>
      </c>
      <c r="W31" s="218" t="s">
        <v>117</v>
      </c>
      <c r="X31" s="218" t="s">
        <v>117</v>
      </c>
      <c r="Y31" s="218" t="s">
        <v>117</v>
      </c>
      <c r="Z31" s="218" t="s">
        <v>117</v>
      </c>
      <c r="AA31" s="218" t="s">
        <v>117</v>
      </c>
      <c r="AB31" s="218" t="s">
        <v>117</v>
      </c>
      <c r="AC31" s="221">
        <v>2.3127999999999997</v>
      </c>
      <c r="AD31" s="221">
        <v>-571.0807</v>
      </c>
      <c r="AE31" s="218" t="s">
        <v>117</v>
      </c>
    </row>
    <row r="32" spans="1:31" s="223" customFormat="1" ht="17.25" customHeight="1">
      <c r="A32" s="231"/>
      <c r="B32" s="227"/>
      <c r="C32" s="230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</row>
    <row r="33" spans="1:31" s="223" customFormat="1" ht="17.25" customHeight="1">
      <c r="A33" s="213" t="s">
        <v>24</v>
      </c>
      <c r="B33" s="213"/>
      <c r="C33" s="230">
        <f>SUM(E33,G33,I33,K33,M33,O33,Q33,S33,U33,W33,Y33,AA33,AC33,AE33)</f>
        <v>1572.2426999999998</v>
      </c>
      <c r="D33" s="215">
        <f aca="true" t="shared" si="5" ref="D33:I33">SUM(D34)</f>
        <v>-732.6492000000001</v>
      </c>
      <c r="E33" s="215">
        <f t="shared" si="5"/>
        <v>723.313</v>
      </c>
      <c r="F33" s="215">
        <f t="shared" si="5"/>
        <v>-590.3451</v>
      </c>
      <c r="G33" s="215">
        <f t="shared" si="5"/>
        <v>813.5495999999999</v>
      </c>
      <c r="H33" s="215">
        <f t="shared" si="5"/>
        <v>-142.3041</v>
      </c>
      <c r="I33" s="215">
        <f t="shared" si="5"/>
        <v>8.0601</v>
      </c>
      <c r="J33" s="211" t="s">
        <v>117</v>
      </c>
      <c r="K33" s="211" t="s">
        <v>117</v>
      </c>
      <c r="L33" s="211" t="s">
        <v>117</v>
      </c>
      <c r="M33" s="211" t="s">
        <v>117</v>
      </c>
      <c r="N33" s="211" t="s">
        <v>117</v>
      </c>
      <c r="O33" s="211" t="s">
        <v>117</v>
      </c>
      <c r="P33" s="211" t="s">
        <v>117</v>
      </c>
      <c r="Q33" s="211" t="s">
        <v>117</v>
      </c>
      <c r="R33" s="211" t="s">
        <v>117</v>
      </c>
      <c r="S33" s="211" t="s">
        <v>117</v>
      </c>
      <c r="T33" s="211" t="s">
        <v>117</v>
      </c>
      <c r="U33" s="211" t="s">
        <v>117</v>
      </c>
      <c r="V33" s="211" t="s">
        <v>117</v>
      </c>
      <c r="W33" s="211" t="s">
        <v>117</v>
      </c>
      <c r="X33" s="211" t="s">
        <v>117</v>
      </c>
      <c r="Y33" s="211" t="s">
        <v>117</v>
      </c>
      <c r="Z33" s="211" t="s">
        <v>117</v>
      </c>
      <c r="AA33" s="211" t="s">
        <v>117</v>
      </c>
      <c r="AB33" s="211" t="s">
        <v>117</v>
      </c>
      <c r="AC33" s="215">
        <f>SUM(AC34)</f>
        <v>27.32</v>
      </c>
      <c r="AD33" s="215">
        <f>SUM(AD34)</f>
        <v>-732.6492000000001</v>
      </c>
      <c r="AE33" s="211" t="s">
        <v>117</v>
      </c>
    </row>
    <row r="34" spans="1:31" s="223" customFormat="1" ht="17.25" customHeight="1">
      <c r="A34" s="226"/>
      <c r="B34" s="227" t="s">
        <v>123</v>
      </c>
      <c r="C34" s="229">
        <f>SUM(E34,G34,I34,K34,M34,O34,Q34,S34,U34,W34,Y34,AA34,AC34,AE34)</f>
        <v>1572.2426999999998</v>
      </c>
      <c r="D34" s="221">
        <f>SUM(F34,H34,J34,L34,N34,P34,R34,T34,V34,X34,Z34,AB34)</f>
        <v>-732.6492000000001</v>
      </c>
      <c r="E34" s="221">
        <v>723.313</v>
      </c>
      <c r="F34" s="221">
        <v>-590.3451</v>
      </c>
      <c r="G34" s="221">
        <v>813.5495999999999</v>
      </c>
      <c r="H34" s="221">
        <v>-142.3041</v>
      </c>
      <c r="I34" s="221">
        <v>8.0601</v>
      </c>
      <c r="J34" s="218" t="s">
        <v>117</v>
      </c>
      <c r="K34" s="218" t="s">
        <v>117</v>
      </c>
      <c r="L34" s="218" t="s">
        <v>117</v>
      </c>
      <c r="M34" s="218" t="s">
        <v>117</v>
      </c>
      <c r="N34" s="218" t="s">
        <v>117</v>
      </c>
      <c r="O34" s="218" t="s">
        <v>117</v>
      </c>
      <c r="P34" s="218" t="s">
        <v>117</v>
      </c>
      <c r="Q34" s="218" t="s">
        <v>117</v>
      </c>
      <c r="R34" s="218" t="s">
        <v>117</v>
      </c>
      <c r="S34" s="218" t="s">
        <v>117</v>
      </c>
      <c r="T34" s="218" t="s">
        <v>117</v>
      </c>
      <c r="U34" s="218" t="s">
        <v>117</v>
      </c>
      <c r="V34" s="218" t="s">
        <v>117</v>
      </c>
      <c r="W34" s="218" t="s">
        <v>117</v>
      </c>
      <c r="X34" s="218" t="s">
        <v>117</v>
      </c>
      <c r="Y34" s="218" t="s">
        <v>117</v>
      </c>
      <c r="Z34" s="218" t="s">
        <v>117</v>
      </c>
      <c r="AA34" s="218" t="s">
        <v>117</v>
      </c>
      <c r="AB34" s="218" t="s">
        <v>117</v>
      </c>
      <c r="AC34" s="221">
        <v>27.32</v>
      </c>
      <c r="AD34" s="221">
        <v>-732.6492000000001</v>
      </c>
      <c r="AE34" s="218" t="s">
        <v>117</v>
      </c>
    </row>
    <row r="35" spans="1:31" s="223" customFormat="1" ht="17.25" customHeight="1">
      <c r="A35" s="226"/>
      <c r="B35" s="227"/>
      <c r="C35" s="230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</row>
    <row r="36" spans="1:31" s="223" customFormat="1" ht="17.25" customHeight="1">
      <c r="A36" s="213" t="s">
        <v>124</v>
      </c>
      <c r="B36" s="213"/>
      <c r="C36" s="230">
        <f>SUM(E36,G36,I36,K36,M36,O36,Q36,S36,U36,W36,Y36,AA36,AC36,AE36)</f>
        <v>2508.816</v>
      </c>
      <c r="D36" s="215">
        <f aca="true" t="shared" si="6" ref="D36:I36">SUM(D37:D38)</f>
        <v>-720.9599000000001</v>
      </c>
      <c r="E36" s="215">
        <f t="shared" si="6"/>
        <v>2230.978</v>
      </c>
      <c r="F36" s="215">
        <f t="shared" si="6"/>
        <v>-709.7399</v>
      </c>
      <c r="G36" s="215">
        <f t="shared" si="6"/>
        <v>96.48429999999999</v>
      </c>
      <c r="H36" s="215">
        <f t="shared" si="6"/>
        <v>-7.1</v>
      </c>
      <c r="I36" s="215">
        <f t="shared" si="6"/>
        <v>32.684</v>
      </c>
      <c r="J36" s="211" t="s">
        <v>125</v>
      </c>
      <c r="K36" s="211" t="s">
        <v>125</v>
      </c>
      <c r="L36" s="211" t="s">
        <v>125</v>
      </c>
      <c r="M36" s="215">
        <f>SUM(M37:M38)</f>
        <v>0.21</v>
      </c>
      <c r="N36" s="211" t="s">
        <v>125</v>
      </c>
      <c r="O36" s="211" t="s">
        <v>125</v>
      </c>
      <c r="P36" s="211" t="s">
        <v>125</v>
      </c>
      <c r="Q36" s="211" t="s">
        <v>125</v>
      </c>
      <c r="R36" s="211" t="s">
        <v>125</v>
      </c>
      <c r="S36" s="211" t="s">
        <v>125</v>
      </c>
      <c r="T36" s="211" t="s">
        <v>125</v>
      </c>
      <c r="U36" s="215">
        <f>SUM(U37:U38)</f>
        <v>7.95</v>
      </c>
      <c r="V36" s="211" t="s">
        <v>125</v>
      </c>
      <c r="W36" s="211" t="s">
        <v>125</v>
      </c>
      <c r="X36" s="211" t="s">
        <v>125</v>
      </c>
      <c r="Y36" s="215">
        <f>SUM(Y37:Y38)</f>
        <v>19.1231</v>
      </c>
      <c r="Z36" s="215">
        <f>SUM(Z37:Z38)</f>
        <v>-4.12</v>
      </c>
      <c r="AA36" s="215">
        <f>SUM(AA37:AA38)</f>
        <v>35.22</v>
      </c>
      <c r="AB36" s="211" t="s">
        <v>125</v>
      </c>
      <c r="AC36" s="215">
        <f>SUM(AC37:AC38)</f>
        <v>72.6166</v>
      </c>
      <c r="AD36" s="215">
        <f>SUM(AD37:AD38)</f>
        <v>-720.9599000000001</v>
      </c>
      <c r="AE36" s="215">
        <f>SUM(AE37:AE38)</f>
        <v>13.55</v>
      </c>
    </row>
    <row r="37" spans="1:31" s="223" customFormat="1" ht="17.25" customHeight="1">
      <c r="A37" s="226"/>
      <c r="B37" s="227" t="s">
        <v>29</v>
      </c>
      <c r="C37" s="228">
        <f>SUM(E37,G37,I37,K37,M37,O37,Q37,S37,U37,W37,Y37,AA37,AC37,AE37)</f>
        <v>1411.4360000000001</v>
      </c>
      <c r="D37" s="221">
        <f>SUM(F37,H37,J37,L37,N37,P37,R37,T37,V37,X37,Z37,AB37)</f>
        <v>-602.5199</v>
      </c>
      <c r="E37" s="176">
        <v>1281.8162000000002</v>
      </c>
      <c r="F37" s="221">
        <v>-602.5199</v>
      </c>
      <c r="G37" s="233">
        <v>30.383399999999998</v>
      </c>
      <c r="H37" s="176" t="s">
        <v>125</v>
      </c>
      <c r="I37" s="233">
        <v>11.5364</v>
      </c>
      <c r="J37" s="176" t="s">
        <v>125</v>
      </c>
      <c r="K37" s="176" t="s">
        <v>125</v>
      </c>
      <c r="L37" s="176" t="s">
        <v>125</v>
      </c>
      <c r="M37" s="176" t="s">
        <v>125</v>
      </c>
      <c r="N37" s="176" t="s">
        <v>125</v>
      </c>
      <c r="O37" s="176" t="s">
        <v>125</v>
      </c>
      <c r="P37" s="176" t="s">
        <v>125</v>
      </c>
      <c r="Q37" s="176" t="s">
        <v>125</v>
      </c>
      <c r="R37" s="176" t="s">
        <v>125</v>
      </c>
      <c r="S37" s="176" t="s">
        <v>125</v>
      </c>
      <c r="T37" s="176" t="s">
        <v>125</v>
      </c>
      <c r="U37" s="176" t="s">
        <v>125</v>
      </c>
      <c r="V37" s="176" t="s">
        <v>125</v>
      </c>
      <c r="W37" s="176" t="s">
        <v>125</v>
      </c>
      <c r="X37" s="176" t="s">
        <v>125</v>
      </c>
      <c r="Y37" s="176">
        <v>3.33</v>
      </c>
      <c r="Z37" s="211" t="s">
        <v>125</v>
      </c>
      <c r="AA37" s="176">
        <v>35.22</v>
      </c>
      <c r="AB37" s="218" t="s">
        <v>125</v>
      </c>
      <c r="AC37" s="233">
        <v>49.15</v>
      </c>
      <c r="AD37" s="221">
        <v>-602.5199</v>
      </c>
      <c r="AE37" s="218" t="s">
        <v>125</v>
      </c>
    </row>
    <row r="38" spans="1:31" s="223" customFormat="1" ht="17.25" customHeight="1">
      <c r="A38" s="234"/>
      <c r="B38" s="235" t="s">
        <v>126</v>
      </c>
      <c r="C38" s="236">
        <f>SUM(E38,G38,I38,K38,M38,O38,Q38,S38,U38,W38,Y38,AA38,AC38,AE38)</f>
        <v>1097.3799999999999</v>
      </c>
      <c r="D38" s="237">
        <f>SUM(F38,H38,J38,L38,N38,P38,R38,T38,V38,X38,Z38,AB38)</f>
        <v>-118.44</v>
      </c>
      <c r="E38" s="238">
        <v>949.1617999999999</v>
      </c>
      <c r="F38" s="237">
        <v>-107.22</v>
      </c>
      <c r="G38" s="238">
        <v>66.1009</v>
      </c>
      <c r="H38" s="237">
        <v>-7.1</v>
      </c>
      <c r="I38" s="238">
        <v>21.147599999999997</v>
      </c>
      <c r="J38" s="239" t="s">
        <v>117</v>
      </c>
      <c r="K38" s="239" t="s">
        <v>117</v>
      </c>
      <c r="L38" s="239" t="s">
        <v>117</v>
      </c>
      <c r="M38" s="238">
        <v>0.21</v>
      </c>
      <c r="N38" s="239" t="s">
        <v>117</v>
      </c>
      <c r="O38" s="239" t="s">
        <v>117</v>
      </c>
      <c r="P38" s="239" t="s">
        <v>117</v>
      </c>
      <c r="Q38" s="239" t="s">
        <v>117</v>
      </c>
      <c r="R38" s="239" t="s">
        <v>117</v>
      </c>
      <c r="S38" s="239" t="s">
        <v>117</v>
      </c>
      <c r="T38" s="239" t="s">
        <v>117</v>
      </c>
      <c r="U38" s="239">
        <v>7.95</v>
      </c>
      <c r="V38" s="239" t="s">
        <v>117</v>
      </c>
      <c r="W38" s="239" t="s">
        <v>117</v>
      </c>
      <c r="X38" s="239" t="s">
        <v>117</v>
      </c>
      <c r="Y38" s="238">
        <v>15.793099999999999</v>
      </c>
      <c r="Z38" s="237">
        <v>-4.12</v>
      </c>
      <c r="AA38" s="240" t="s">
        <v>117</v>
      </c>
      <c r="AB38" s="240" t="s">
        <v>117</v>
      </c>
      <c r="AC38" s="238">
        <v>23.4666</v>
      </c>
      <c r="AD38" s="237">
        <v>-118.44</v>
      </c>
      <c r="AE38" s="241">
        <v>13.55</v>
      </c>
    </row>
    <row r="39" spans="1:31" ht="17.25" customHeight="1">
      <c r="A39" s="29" t="s">
        <v>127</v>
      </c>
      <c r="B39" s="29"/>
      <c r="C39" s="17"/>
      <c r="D39" s="242"/>
      <c r="E39" s="17"/>
      <c r="F39" s="242"/>
      <c r="G39" s="17"/>
      <c r="H39" s="242"/>
      <c r="I39" s="17"/>
      <c r="J39" s="242"/>
      <c r="K39" s="17"/>
      <c r="L39" s="242"/>
      <c r="M39" s="17"/>
      <c r="N39" s="242"/>
      <c r="O39" s="17"/>
      <c r="P39" s="17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</row>
    <row r="40" ht="17.25" customHeight="1">
      <c r="A40" s="3" t="s">
        <v>128</v>
      </c>
    </row>
    <row r="41" ht="17.25" customHeight="1">
      <c r="A41" s="3" t="s">
        <v>129</v>
      </c>
    </row>
    <row r="42" ht="17.25" customHeight="1">
      <c r="A42" s="3" t="s">
        <v>130</v>
      </c>
    </row>
    <row r="43" ht="17.25" customHeight="1">
      <c r="A43" s="3" t="s">
        <v>131</v>
      </c>
    </row>
  </sheetData>
  <mergeCells count="35">
    <mergeCell ref="W4:X5"/>
    <mergeCell ref="A36:B36"/>
    <mergeCell ref="A22:B22"/>
    <mergeCell ref="A25:B25"/>
    <mergeCell ref="A29:B29"/>
    <mergeCell ref="A33:B33"/>
    <mergeCell ref="A18:B18"/>
    <mergeCell ref="A19:B19"/>
    <mergeCell ref="A11:B11"/>
    <mergeCell ref="A16:B16"/>
    <mergeCell ref="A17:B17"/>
    <mergeCell ref="A7:B7"/>
    <mergeCell ref="A8:B8"/>
    <mergeCell ref="A9:B9"/>
    <mergeCell ref="A10:B10"/>
    <mergeCell ref="A12:B12"/>
    <mergeCell ref="A13:B13"/>
    <mergeCell ref="A14:B14"/>
    <mergeCell ref="A15:B15"/>
    <mergeCell ref="AA4:AB5"/>
    <mergeCell ref="AC4:AD5"/>
    <mergeCell ref="AE4:AE5"/>
    <mergeCell ref="A6:B6"/>
    <mergeCell ref="S4:T5"/>
    <mergeCell ref="U4:V5"/>
    <mergeCell ref="Y4:Z5"/>
    <mergeCell ref="A4:B5"/>
    <mergeCell ref="C4:D5"/>
    <mergeCell ref="M4:N5"/>
    <mergeCell ref="Q4:R5"/>
    <mergeCell ref="E4:F5"/>
    <mergeCell ref="G4:H5"/>
    <mergeCell ref="I4:J5"/>
    <mergeCell ref="K4:L5"/>
    <mergeCell ref="O4:P5"/>
  </mergeCells>
  <printOptions/>
  <pageMargins left="0.6" right="0" top="0.984251968503937" bottom="0.984251968503937" header="0.5118110236220472" footer="0.5118110236220472"/>
  <pageSetup fitToHeight="1" fitToWidth="1" horizontalDpi="600" verticalDpi="600" orientation="landscape" paperSize="8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69"/>
  <sheetViews>
    <sheetView zoomScale="75" zoomScaleNormal="75" workbookViewId="0" topLeftCell="A1">
      <selection activeCell="A1" sqref="A1"/>
    </sheetView>
  </sheetViews>
  <sheetFormatPr defaultColWidth="10.59765625" defaultRowHeight="15"/>
  <cols>
    <col min="1" max="1" width="15" style="3" customWidth="1"/>
    <col min="2" max="13" width="9.59765625" style="3" customWidth="1"/>
    <col min="14" max="14" width="15.59765625" style="3" customWidth="1"/>
    <col min="15" max="15" width="13" style="3" customWidth="1"/>
    <col min="16" max="16" width="12" style="3" customWidth="1"/>
    <col min="17" max="21" width="10.59765625" style="3" customWidth="1"/>
    <col min="22" max="23" width="11.59765625" style="3" customWidth="1"/>
    <col min="24" max="37" width="10.59765625" style="3" customWidth="1"/>
    <col min="38" max="16384" width="10.59765625" style="3" customWidth="1"/>
  </cols>
  <sheetData>
    <row r="1" spans="1:37" ht="19.5" customHeight="1">
      <c r="A1" s="243" t="s">
        <v>157</v>
      </c>
      <c r="B1" s="163"/>
      <c r="C1" s="163"/>
      <c r="D1" s="163"/>
      <c r="E1" s="244"/>
      <c r="F1" s="163"/>
      <c r="G1" s="163"/>
      <c r="H1" s="163"/>
      <c r="I1" s="163"/>
      <c r="J1" s="163"/>
      <c r="K1" s="163"/>
      <c r="L1" s="163"/>
      <c r="M1" s="163"/>
      <c r="O1" s="163"/>
      <c r="P1" s="163"/>
      <c r="Q1" s="163"/>
      <c r="R1" s="163"/>
      <c r="S1" s="163"/>
      <c r="T1" s="163"/>
      <c r="U1" s="163"/>
      <c r="V1" s="163"/>
      <c r="W1" s="245" t="s">
        <v>158</v>
      </c>
      <c r="X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</row>
    <row r="2" spans="1:37" ht="19.5" customHeight="1">
      <c r="A2" s="246" t="s">
        <v>159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7"/>
      <c r="O2" s="246" t="s">
        <v>160</v>
      </c>
      <c r="P2" s="246"/>
      <c r="Q2" s="246"/>
      <c r="R2" s="246"/>
      <c r="S2" s="248"/>
      <c r="T2" s="248"/>
      <c r="U2" s="248"/>
      <c r="V2" s="249"/>
      <c r="W2" s="249"/>
      <c r="X2" s="249"/>
      <c r="Y2" s="249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</row>
    <row r="3" spans="1:37" ht="19.5" customHeight="1">
      <c r="A3" s="249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17"/>
      <c r="O3" s="250" t="s">
        <v>161</v>
      </c>
      <c r="P3" s="250"/>
      <c r="Q3" s="250"/>
      <c r="R3" s="250"/>
      <c r="S3" s="251"/>
      <c r="T3" s="251"/>
      <c r="U3" s="251"/>
      <c r="V3" s="17"/>
      <c r="W3" s="17"/>
      <c r="X3" s="17"/>
      <c r="Y3" s="17"/>
      <c r="Z3" s="163"/>
      <c r="AA3" s="163"/>
      <c r="AB3" s="163"/>
      <c r="AC3" s="163"/>
      <c r="AD3" s="163"/>
      <c r="AE3" s="163"/>
      <c r="AF3" s="163"/>
      <c r="AG3" s="163"/>
      <c r="AH3" s="163"/>
      <c r="AI3" s="163"/>
      <c r="AJ3" s="163"/>
      <c r="AK3" s="163"/>
    </row>
    <row r="4" spans="2:37" ht="16.5" customHeight="1" thickBot="1">
      <c r="B4" s="129"/>
      <c r="C4" s="129"/>
      <c r="D4" s="129"/>
      <c r="E4" s="129"/>
      <c r="F4" s="129"/>
      <c r="G4" s="252"/>
      <c r="H4" s="129"/>
      <c r="I4" s="129"/>
      <c r="J4" s="129"/>
      <c r="K4" s="129"/>
      <c r="L4" s="129"/>
      <c r="M4" s="130" t="s">
        <v>70</v>
      </c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</row>
    <row r="5" spans="1:37" ht="16.5" customHeight="1">
      <c r="A5" s="180" t="s">
        <v>162</v>
      </c>
      <c r="B5" s="134" t="s">
        <v>132</v>
      </c>
      <c r="C5" s="137"/>
      <c r="D5" s="137"/>
      <c r="E5" s="137"/>
      <c r="F5" s="137"/>
      <c r="G5" s="137"/>
      <c r="H5" s="137"/>
      <c r="I5" s="253"/>
      <c r="J5" s="134" t="s">
        <v>133</v>
      </c>
      <c r="K5" s="137"/>
      <c r="L5" s="137"/>
      <c r="M5" s="137"/>
      <c r="O5" s="180" t="s">
        <v>162</v>
      </c>
      <c r="P5" s="181" t="s">
        <v>163</v>
      </c>
      <c r="Q5" s="181" t="s">
        <v>164</v>
      </c>
      <c r="R5" s="181" t="s">
        <v>165</v>
      </c>
      <c r="S5" s="181" t="s">
        <v>166</v>
      </c>
      <c r="T5" s="254" t="s">
        <v>167</v>
      </c>
      <c r="U5" s="181" t="s">
        <v>168</v>
      </c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</row>
    <row r="6" spans="1:37" ht="16.5" customHeight="1">
      <c r="A6" s="201"/>
      <c r="B6" s="141" t="s">
        <v>73</v>
      </c>
      <c r="C6" s="141" t="s">
        <v>134</v>
      </c>
      <c r="D6" s="141" t="s">
        <v>135</v>
      </c>
      <c r="E6" s="141" t="s">
        <v>136</v>
      </c>
      <c r="F6" s="141" t="s">
        <v>137</v>
      </c>
      <c r="G6" s="141" t="s">
        <v>138</v>
      </c>
      <c r="H6" s="143" t="s">
        <v>169</v>
      </c>
      <c r="I6" s="141" t="s">
        <v>139</v>
      </c>
      <c r="J6" s="141" t="s">
        <v>73</v>
      </c>
      <c r="K6" s="141" t="s">
        <v>136</v>
      </c>
      <c r="L6" s="143" t="s">
        <v>169</v>
      </c>
      <c r="M6" s="142" t="s">
        <v>139</v>
      </c>
      <c r="O6" s="255"/>
      <c r="P6" s="256"/>
      <c r="Q6" s="256"/>
      <c r="R6" s="256"/>
      <c r="S6" s="256"/>
      <c r="T6" s="257"/>
      <c r="U6" s="256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</row>
    <row r="7" spans="1:37" ht="16.5" customHeight="1">
      <c r="A7" s="258"/>
      <c r="B7" s="259"/>
      <c r="C7" s="259"/>
      <c r="D7" s="259"/>
      <c r="E7" s="259"/>
      <c r="F7" s="259"/>
      <c r="G7" s="259"/>
      <c r="H7" s="151"/>
      <c r="I7" s="259"/>
      <c r="J7" s="259"/>
      <c r="K7" s="259"/>
      <c r="L7" s="151"/>
      <c r="M7" s="260"/>
      <c r="O7" s="261"/>
      <c r="P7" s="262"/>
      <c r="Q7" s="262"/>
      <c r="R7" s="262"/>
      <c r="S7" s="262"/>
      <c r="T7" s="263"/>
      <c r="U7" s="262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</row>
    <row r="8" spans="1:37" ht="16.5" customHeight="1">
      <c r="A8" s="264" t="s">
        <v>170</v>
      </c>
      <c r="B8" s="265">
        <f>SUM(C8,D8,E8,F8,G8,H8,I8)</f>
        <v>99266</v>
      </c>
      <c r="C8" s="62">
        <v>70925</v>
      </c>
      <c r="D8" s="62">
        <v>4612</v>
      </c>
      <c r="E8" s="62">
        <v>9190</v>
      </c>
      <c r="F8" s="62">
        <v>175</v>
      </c>
      <c r="G8" s="62">
        <v>12273</v>
      </c>
      <c r="H8" s="62">
        <v>204</v>
      </c>
      <c r="I8" s="62">
        <v>1887</v>
      </c>
      <c r="J8" s="62">
        <f>SUM(K8,L8,M8)</f>
        <v>141601</v>
      </c>
      <c r="K8" s="62">
        <v>15915</v>
      </c>
      <c r="L8" s="62">
        <v>685</v>
      </c>
      <c r="M8" s="62">
        <v>125001</v>
      </c>
      <c r="O8" s="264" t="s">
        <v>170</v>
      </c>
      <c r="P8" s="266" t="s">
        <v>140</v>
      </c>
      <c r="Q8" s="267" t="s">
        <v>140</v>
      </c>
      <c r="R8" s="267">
        <v>20</v>
      </c>
      <c r="S8" s="268">
        <v>4</v>
      </c>
      <c r="T8" s="268" t="s">
        <v>140</v>
      </c>
      <c r="U8" s="268">
        <v>263</v>
      </c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</row>
    <row r="9" spans="2:37" ht="16.5" customHeight="1">
      <c r="B9" s="269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P9" s="271"/>
      <c r="Q9" s="17"/>
      <c r="R9" s="17"/>
      <c r="S9" s="272"/>
      <c r="T9" s="272"/>
      <c r="U9" s="272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</row>
    <row r="10" spans="1:37" ht="16.5" customHeight="1">
      <c r="A10" s="273" t="s">
        <v>171</v>
      </c>
      <c r="B10" s="265">
        <f>SUM(C10,D10,E10,F10,G10,H10,I10)</f>
        <v>99432</v>
      </c>
      <c r="C10" s="62">
        <v>71003</v>
      </c>
      <c r="D10" s="62">
        <v>4667</v>
      </c>
      <c r="E10" s="62">
        <v>9179</v>
      </c>
      <c r="F10" s="62">
        <v>175</v>
      </c>
      <c r="G10" s="62">
        <v>12316</v>
      </c>
      <c r="H10" s="62">
        <v>203</v>
      </c>
      <c r="I10" s="62">
        <v>1889</v>
      </c>
      <c r="J10" s="62">
        <f>SUM(K10,L10,M10)</f>
        <v>141506</v>
      </c>
      <c r="K10" s="62">
        <v>15880</v>
      </c>
      <c r="L10" s="62">
        <v>684</v>
      </c>
      <c r="M10" s="62">
        <v>124942</v>
      </c>
      <c r="O10" s="273" t="s">
        <v>171</v>
      </c>
      <c r="P10" s="266" t="s">
        <v>140</v>
      </c>
      <c r="Q10" s="267">
        <v>2</v>
      </c>
      <c r="R10" s="267">
        <v>5</v>
      </c>
      <c r="S10" s="267" t="s">
        <v>140</v>
      </c>
      <c r="T10" s="267" t="s">
        <v>140</v>
      </c>
      <c r="U10" s="267" t="s">
        <v>140</v>
      </c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</row>
    <row r="11" spans="2:37" ht="16.5" customHeight="1">
      <c r="B11" s="269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P11" s="271"/>
      <c r="Q11" s="17"/>
      <c r="R11" s="17"/>
      <c r="S11" s="272"/>
      <c r="T11" s="272"/>
      <c r="U11" s="272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</row>
    <row r="12" spans="1:37" ht="16.5" customHeight="1">
      <c r="A12" s="273" t="s">
        <v>172</v>
      </c>
      <c r="B12" s="265">
        <f>SUM(C12,D12,E12,F12,G12,H12,I12)</f>
        <v>99490</v>
      </c>
      <c r="C12" s="62">
        <v>71031</v>
      </c>
      <c r="D12" s="62">
        <v>4699</v>
      </c>
      <c r="E12" s="62">
        <v>9150</v>
      </c>
      <c r="F12" s="62">
        <v>175</v>
      </c>
      <c r="G12" s="62">
        <v>12338</v>
      </c>
      <c r="H12" s="62">
        <v>203</v>
      </c>
      <c r="I12" s="62">
        <v>1894</v>
      </c>
      <c r="J12" s="62">
        <f>SUM(K12,L12,M12)</f>
        <v>141440</v>
      </c>
      <c r="K12" s="62">
        <v>15874</v>
      </c>
      <c r="L12" s="62">
        <v>684</v>
      </c>
      <c r="M12" s="62">
        <v>124882</v>
      </c>
      <c r="O12" s="273" t="s">
        <v>172</v>
      </c>
      <c r="P12" s="266">
        <v>16</v>
      </c>
      <c r="Q12" s="267">
        <v>8</v>
      </c>
      <c r="R12" s="267">
        <v>38.3</v>
      </c>
      <c r="S12" s="268">
        <v>7</v>
      </c>
      <c r="T12" s="267" t="s">
        <v>140</v>
      </c>
      <c r="U12" s="268">
        <v>27</v>
      </c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</row>
    <row r="13" spans="1:37" ht="16.5" customHeight="1">
      <c r="A13" s="273"/>
      <c r="B13" s="269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O13" s="273"/>
      <c r="P13" s="271"/>
      <c r="Q13" s="17"/>
      <c r="R13" s="17"/>
      <c r="S13" s="272"/>
      <c r="T13" s="272"/>
      <c r="U13" s="272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</row>
    <row r="14" spans="1:37" ht="16.5" customHeight="1">
      <c r="A14" s="273" t="s">
        <v>173</v>
      </c>
      <c r="B14" s="265">
        <f>SUM(C14,D14,E14,F14,G14,H14,I14)</f>
        <v>99478</v>
      </c>
      <c r="C14" s="62">
        <v>70962</v>
      </c>
      <c r="D14" s="62">
        <v>4750</v>
      </c>
      <c r="E14" s="62">
        <v>9126</v>
      </c>
      <c r="F14" s="62">
        <v>175</v>
      </c>
      <c r="G14" s="62">
        <v>12367</v>
      </c>
      <c r="H14" s="62">
        <v>199</v>
      </c>
      <c r="I14" s="62">
        <v>1899</v>
      </c>
      <c r="J14" s="62">
        <f>SUM(K14,L14,M14)</f>
        <v>141425</v>
      </c>
      <c r="K14" s="62">
        <v>15867</v>
      </c>
      <c r="L14" s="62">
        <v>684</v>
      </c>
      <c r="M14" s="62">
        <v>124874</v>
      </c>
      <c r="O14" s="273" t="s">
        <v>173</v>
      </c>
      <c r="P14" s="266">
        <v>8</v>
      </c>
      <c r="Q14" s="267">
        <v>4</v>
      </c>
      <c r="R14" s="267">
        <v>5</v>
      </c>
      <c r="S14" s="267" t="s">
        <v>140</v>
      </c>
      <c r="T14" s="267" t="s">
        <v>140</v>
      </c>
      <c r="U14" s="267" t="s">
        <v>140</v>
      </c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</row>
    <row r="15" spans="1:37" ht="16.5" customHeight="1">
      <c r="A15" s="274"/>
      <c r="O15" s="274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</row>
    <row r="16" spans="1:37" ht="16.5" customHeight="1">
      <c r="A16" s="275" t="s">
        <v>174</v>
      </c>
      <c r="B16" s="276">
        <v>99518</v>
      </c>
      <c r="C16" s="276">
        <v>70959</v>
      </c>
      <c r="D16" s="276">
        <v>4782</v>
      </c>
      <c r="E16" s="276">
        <v>9106</v>
      </c>
      <c r="F16" s="276">
        <v>174</v>
      </c>
      <c r="G16" s="276">
        <v>12388</v>
      </c>
      <c r="H16" s="276">
        <v>203</v>
      </c>
      <c r="I16" s="276">
        <v>1906</v>
      </c>
      <c r="J16" s="276">
        <v>141368</v>
      </c>
      <c r="K16" s="276">
        <v>15867</v>
      </c>
      <c r="L16" s="276">
        <v>683</v>
      </c>
      <c r="M16" s="276">
        <v>124819</v>
      </c>
      <c r="N16" s="277"/>
      <c r="O16" s="278" t="s">
        <v>174</v>
      </c>
      <c r="P16" s="279">
        <v>11.09</v>
      </c>
      <c r="Q16" s="280">
        <v>7.9</v>
      </c>
      <c r="R16" s="280">
        <v>11.9</v>
      </c>
      <c r="S16" s="281" t="s">
        <v>140</v>
      </c>
      <c r="T16" s="281" t="s">
        <v>140</v>
      </c>
      <c r="U16" s="281" t="s">
        <v>140</v>
      </c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</row>
    <row r="17" spans="1:37" ht="16.5" customHeight="1">
      <c r="A17" s="163" t="s">
        <v>175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277"/>
      <c r="O17" s="282" t="s">
        <v>176</v>
      </c>
      <c r="P17" s="163"/>
      <c r="Q17" s="163"/>
      <c r="R17" s="163"/>
      <c r="S17" s="163"/>
      <c r="T17" s="48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</row>
    <row r="18" spans="15:37" ht="19.5" customHeight="1">
      <c r="O18" s="163"/>
      <c r="P18" s="163"/>
      <c r="Q18" s="163"/>
      <c r="R18" s="163"/>
      <c r="S18" s="163"/>
      <c r="T18" s="48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</row>
    <row r="19" spans="1:37" ht="19.5" customHeight="1">
      <c r="A19" s="246" t="s">
        <v>177</v>
      </c>
      <c r="B19" s="246"/>
      <c r="C19" s="246"/>
      <c r="D19" s="246"/>
      <c r="E19" s="246"/>
      <c r="F19" s="246"/>
      <c r="G19" s="246"/>
      <c r="H19" s="246"/>
      <c r="I19" s="246"/>
      <c r="J19" s="283"/>
      <c r="K19" s="283"/>
      <c r="L19" s="283"/>
      <c r="M19" s="28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</row>
    <row r="20" spans="2:37" ht="16.5" customHeight="1" thickBot="1">
      <c r="B20" s="129"/>
      <c r="C20" s="129"/>
      <c r="D20" s="129"/>
      <c r="E20" s="129"/>
      <c r="F20" s="129"/>
      <c r="G20" s="129"/>
      <c r="H20" s="129"/>
      <c r="I20" s="130" t="s">
        <v>178</v>
      </c>
      <c r="J20" s="163"/>
      <c r="K20" s="163"/>
      <c r="L20" s="163"/>
      <c r="M20" s="130"/>
      <c r="N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</row>
    <row r="21" spans="1:37" ht="16.5" customHeight="1">
      <c r="A21" s="180" t="s">
        <v>179</v>
      </c>
      <c r="B21" s="133" t="s">
        <v>73</v>
      </c>
      <c r="C21" s="134" t="s">
        <v>141</v>
      </c>
      <c r="D21" s="284"/>
      <c r="E21" s="284"/>
      <c r="F21" s="284"/>
      <c r="G21" s="284"/>
      <c r="H21" s="285"/>
      <c r="I21" s="286" t="s">
        <v>180</v>
      </c>
      <c r="J21" s="287"/>
      <c r="K21" s="287"/>
      <c r="L21" s="287"/>
      <c r="M21" s="288"/>
      <c r="N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</row>
    <row r="22" spans="1:36" ht="16.5" customHeight="1">
      <c r="A22" s="255"/>
      <c r="B22" s="289"/>
      <c r="C22" s="141" t="s">
        <v>142</v>
      </c>
      <c r="D22" s="143" t="s">
        <v>181</v>
      </c>
      <c r="E22" s="141" t="s">
        <v>143</v>
      </c>
      <c r="F22" s="141" t="s">
        <v>135</v>
      </c>
      <c r="G22" s="143" t="s">
        <v>182</v>
      </c>
      <c r="H22" s="290" t="s">
        <v>144</v>
      </c>
      <c r="I22" s="291"/>
      <c r="J22" s="292"/>
      <c r="K22" s="292"/>
      <c r="L22" s="292"/>
      <c r="M22" s="163"/>
      <c r="N22" s="163"/>
      <c r="O22" s="163"/>
      <c r="P22" s="62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</row>
    <row r="23" spans="1:36" ht="16.5" customHeight="1">
      <c r="A23" s="255"/>
      <c r="B23" s="289"/>
      <c r="C23" s="289"/>
      <c r="D23" s="293"/>
      <c r="E23" s="289"/>
      <c r="F23" s="289"/>
      <c r="G23" s="293"/>
      <c r="H23" s="294"/>
      <c r="I23" s="291"/>
      <c r="J23" s="295"/>
      <c r="K23" s="295"/>
      <c r="L23" s="295"/>
      <c r="M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</row>
    <row r="24" spans="1:36" ht="16.5" customHeight="1">
      <c r="A24" s="261"/>
      <c r="B24" s="296"/>
      <c r="C24" s="296"/>
      <c r="D24" s="297"/>
      <c r="E24" s="296"/>
      <c r="F24" s="296"/>
      <c r="G24" s="297"/>
      <c r="H24" s="298"/>
      <c r="I24" s="299"/>
      <c r="J24" s="295"/>
      <c r="K24" s="295"/>
      <c r="L24" s="295"/>
      <c r="M24" s="163"/>
      <c r="Y24" s="249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</row>
    <row r="25" spans="1:36" ht="16.5" customHeight="1">
      <c r="A25" s="264" t="s">
        <v>170</v>
      </c>
      <c r="B25" s="300">
        <f>SUM(C25,I25)</f>
        <v>94</v>
      </c>
      <c r="C25" s="163">
        <f>SUM(D25,E25,F25,G25,H25)</f>
        <v>75</v>
      </c>
      <c r="D25" s="163">
        <v>4</v>
      </c>
      <c r="E25" s="163">
        <v>52</v>
      </c>
      <c r="F25" s="163">
        <v>2</v>
      </c>
      <c r="G25" s="130" t="s">
        <v>140</v>
      </c>
      <c r="H25" s="163">
        <v>17</v>
      </c>
      <c r="I25" s="163">
        <v>19</v>
      </c>
      <c r="J25" s="163"/>
      <c r="K25" s="130"/>
      <c r="L25" s="163"/>
      <c r="M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</row>
    <row r="26" spans="2:36" ht="16.5" customHeight="1">
      <c r="B26" s="271"/>
      <c r="C26" s="17"/>
      <c r="D26" s="17"/>
      <c r="E26" s="17"/>
      <c r="F26" s="17"/>
      <c r="G26" s="17"/>
      <c r="H26" s="17"/>
      <c r="I26" s="17"/>
      <c r="J26" s="17"/>
      <c r="K26" s="130"/>
      <c r="L26" s="17"/>
      <c r="M26" s="163"/>
      <c r="AI26" s="163"/>
      <c r="AJ26" s="163"/>
    </row>
    <row r="27" spans="1:36" ht="16.5" customHeight="1">
      <c r="A27" s="273" t="s">
        <v>171</v>
      </c>
      <c r="B27" s="300">
        <f>SUM(C27,I27)</f>
        <v>102</v>
      </c>
      <c r="C27" s="163">
        <f>SUM(D27,E27,F27,G27,H27)</f>
        <v>82</v>
      </c>
      <c r="D27" s="163">
        <v>6</v>
      </c>
      <c r="E27" s="163">
        <v>56</v>
      </c>
      <c r="F27" s="163">
        <v>2</v>
      </c>
      <c r="G27" s="130" t="s">
        <v>140</v>
      </c>
      <c r="H27" s="163">
        <v>18</v>
      </c>
      <c r="I27" s="163">
        <v>20</v>
      </c>
      <c r="J27" s="163"/>
      <c r="K27" s="130"/>
      <c r="L27" s="163"/>
      <c r="M27" s="163"/>
      <c r="AI27" s="163"/>
      <c r="AJ27" s="163"/>
    </row>
    <row r="28" spans="2:36" ht="16.5" customHeight="1">
      <c r="B28" s="271"/>
      <c r="C28" s="17"/>
      <c r="D28" s="17"/>
      <c r="E28" s="17"/>
      <c r="F28" s="17"/>
      <c r="G28" s="17"/>
      <c r="H28" s="17"/>
      <c r="I28" s="17"/>
      <c r="J28" s="17"/>
      <c r="K28" s="130"/>
      <c r="L28" s="17"/>
      <c r="M28" s="163"/>
      <c r="AI28" s="163"/>
      <c r="AJ28" s="163"/>
    </row>
    <row r="29" spans="1:36" ht="16.5" customHeight="1">
      <c r="A29" s="273" t="s">
        <v>172</v>
      </c>
      <c r="B29" s="300">
        <f>SUM(C29,I29)</f>
        <v>105</v>
      </c>
      <c r="C29" s="163">
        <f>SUM(D29,E29,F29,G29,H29)</f>
        <v>87</v>
      </c>
      <c r="D29" s="163">
        <v>6</v>
      </c>
      <c r="E29" s="163">
        <v>64</v>
      </c>
      <c r="F29" s="163">
        <v>2</v>
      </c>
      <c r="G29" s="130" t="s">
        <v>140</v>
      </c>
      <c r="H29" s="163">
        <v>15</v>
      </c>
      <c r="I29" s="163">
        <v>18</v>
      </c>
      <c r="J29" s="163"/>
      <c r="K29" s="130"/>
      <c r="L29" s="163"/>
      <c r="M29" s="163"/>
      <c r="AI29" s="163"/>
      <c r="AJ29" s="163"/>
    </row>
    <row r="30" spans="1:36" ht="16.5" customHeight="1">
      <c r="A30" s="273"/>
      <c r="B30" s="271"/>
      <c r="C30" s="17"/>
      <c r="D30" s="17"/>
      <c r="E30" s="17"/>
      <c r="F30" s="17"/>
      <c r="G30" s="17"/>
      <c r="H30" s="17"/>
      <c r="I30" s="17"/>
      <c r="J30" s="17"/>
      <c r="K30" s="130"/>
      <c r="L30" s="17"/>
      <c r="M30" s="163"/>
      <c r="AI30" s="163"/>
      <c r="AJ30" s="163"/>
    </row>
    <row r="31" spans="1:36" ht="16.5" customHeight="1">
      <c r="A31" s="273" t="s">
        <v>173</v>
      </c>
      <c r="B31" s="163">
        <f>SUM(C31,I31)</f>
        <v>112</v>
      </c>
      <c r="C31" s="163">
        <f>SUM(D31,E31,F31,G31,H31)</f>
        <v>97</v>
      </c>
      <c r="D31" s="62">
        <v>4</v>
      </c>
      <c r="E31" s="62">
        <v>77</v>
      </c>
      <c r="F31" s="62">
        <v>2</v>
      </c>
      <c r="G31" s="130" t="s">
        <v>140</v>
      </c>
      <c r="H31" s="62">
        <v>14</v>
      </c>
      <c r="I31" s="62">
        <v>15</v>
      </c>
      <c r="J31" s="130"/>
      <c r="K31" s="130"/>
      <c r="L31" s="163"/>
      <c r="M31" s="163"/>
      <c r="N31" s="246" t="s">
        <v>183</v>
      </c>
      <c r="O31" s="246"/>
      <c r="P31" s="246"/>
      <c r="Q31" s="246"/>
      <c r="R31" s="246"/>
      <c r="S31" s="246"/>
      <c r="T31" s="246"/>
      <c r="U31" s="246"/>
      <c r="V31" s="246"/>
      <c r="AI31" s="163"/>
      <c r="AJ31" s="163"/>
    </row>
    <row r="32" spans="1:36" ht="16.5" customHeight="1">
      <c r="A32" s="301"/>
      <c r="B32" s="48"/>
      <c r="C32" s="48"/>
      <c r="D32" s="48"/>
      <c r="E32" s="48"/>
      <c r="F32" s="48"/>
      <c r="G32" s="48"/>
      <c r="H32" s="48"/>
      <c r="I32" s="48"/>
      <c r="J32" s="17"/>
      <c r="K32" s="130"/>
      <c r="L32" s="17"/>
      <c r="M32" s="163"/>
      <c r="N32" s="250" t="s">
        <v>184</v>
      </c>
      <c r="O32" s="250"/>
      <c r="P32" s="250"/>
      <c r="Q32" s="250"/>
      <c r="R32" s="250"/>
      <c r="S32" s="250"/>
      <c r="T32" s="250"/>
      <c r="U32" s="250"/>
      <c r="V32" s="250"/>
      <c r="W32" s="249"/>
      <c r="X32" s="249"/>
      <c r="AI32" s="163"/>
      <c r="AJ32" s="163"/>
    </row>
    <row r="33" spans="1:36" ht="16.5" customHeight="1" thickBot="1">
      <c r="A33" s="302" t="s">
        <v>185</v>
      </c>
      <c r="B33" s="303">
        <v>124</v>
      </c>
      <c r="C33" s="303">
        <v>111</v>
      </c>
      <c r="D33" s="303">
        <v>5</v>
      </c>
      <c r="E33" s="303">
        <v>90</v>
      </c>
      <c r="F33" s="303">
        <v>2</v>
      </c>
      <c r="G33" s="304" t="s">
        <v>186</v>
      </c>
      <c r="H33" s="303">
        <v>14</v>
      </c>
      <c r="I33" s="303">
        <v>13</v>
      </c>
      <c r="J33" s="130"/>
      <c r="K33" s="130"/>
      <c r="L33" s="305"/>
      <c r="M33" s="305"/>
      <c r="N33" s="163"/>
      <c r="O33" s="163"/>
      <c r="P33" s="163"/>
      <c r="Q33" s="163"/>
      <c r="R33" s="163"/>
      <c r="S33" s="163"/>
      <c r="T33" s="163"/>
      <c r="U33" s="163"/>
      <c r="V33" s="163"/>
      <c r="W33" s="306"/>
      <c r="X33" s="306"/>
      <c r="AI33" s="163"/>
      <c r="AJ33" s="163"/>
    </row>
    <row r="34" spans="1:37" ht="16.5" customHeight="1">
      <c r="A34" s="163" t="s">
        <v>187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80" t="s">
        <v>162</v>
      </c>
      <c r="P34" s="179" t="s">
        <v>188</v>
      </c>
      <c r="Q34" s="307"/>
      <c r="R34" s="307"/>
      <c r="S34" s="307"/>
      <c r="T34" s="307"/>
      <c r="U34" s="307"/>
      <c r="V34" s="307"/>
      <c r="W34" s="307"/>
      <c r="X34" s="163"/>
      <c r="Y34" s="163"/>
      <c r="AJ34" s="163"/>
      <c r="AK34" s="163"/>
    </row>
    <row r="35" spans="14:37" ht="19.5" customHeight="1">
      <c r="N35" s="163"/>
      <c r="O35" s="255"/>
      <c r="P35" s="143" t="s">
        <v>189</v>
      </c>
      <c r="Q35" s="143" t="s">
        <v>190</v>
      </c>
      <c r="R35" s="143" t="s">
        <v>191</v>
      </c>
      <c r="S35" s="143" t="s">
        <v>192</v>
      </c>
      <c r="T35" s="143" t="s">
        <v>193</v>
      </c>
      <c r="U35" s="143" t="s">
        <v>194</v>
      </c>
      <c r="V35" s="143" t="s">
        <v>195</v>
      </c>
      <c r="W35" s="308" t="s">
        <v>196</v>
      </c>
      <c r="AJ35" s="163"/>
      <c r="AK35" s="163"/>
    </row>
    <row r="36" spans="1:37" ht="19.5" customHeight="1">
      <c r="A36" s="246" t="s">
        <v>197</v>
      </c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9"/>
      <c r="N36" s="163"/>
      <c r="O36" s="261"/>
      <c r="P36" s="297"/>
      <c r="Q36" s="297"/>
      <c r="R36" s="297"/>
      <c r="S36" s="297"/>
      <c r="T36" s="297"/>
      <c r="U36" s="297"/>
      <c r="V36" s="297"/>
      <c r="W36" s="262"/>
      <c r="AJ36" s="163"/>
      <c r="AK36" s="163"/>
    </row>
    <row r="37" spans="1:37" ht="19.5" customHeight="1">
      <c r="A37" s="292" t="s">
        <v>198</v>
      </c>
      <c r="B37" s="292"/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17"/>
      <c r="N37" s="163"/>
      <c r="O37" s="264" t="s">
        <v>170</v>
      </c>
      <c r="P37" s="265">
        <v>786700</v>
      </c>
      <c r="Q37" s="62">
        <v>35980</v>
      </c>
      <c r="R37" s="62">
        <v>240600</v>
      </c>
      <c r="S37" s="62">
        <v>345100</v>
      </c>
      <c r="T37" s="62">
        <v>78100</v>
      </c>
      <c r="U37" s="62">
        <v>3320</v>
      </c>
      <c r="V37" s="62">
        <v>65630</v>
      </c>
      <c r="W37" s="62">
        <v>36000</v>
      </c>
      <c r="AJ37" s="163"/>
      <c r="AK37" s="163"/>
    </row>
    <row r="38" spans="2:37" ht="16.5" customHeight="1" thickBot="1"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30" t="s">
        <v>199</v>
      </c>
      <c r="N38" s="163"/>
      <c r="P38" s="47"/>
      <c r="Q38" s="48"/>
      <c r="R38" s="48"/>
      <c r="S38" s="48"/>
      <c r="T38" s="48"/>
      <c r="U38" s="48"/>
      <c r="V38" s="48"/>
      <c r="W38" s="48"/>
      <c r="X38" s="48"/>
      <c r="Y38" s="48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</row>
    <row r="39" spans="1:37" ht="16.5" customHeight="1">
      <c r="A39" s="180" t="s">
        <v>200</v>
      </c>
      <c r="B39" s="133" t="s">
        <v>73</v>
      </c>
      <c r="C39" s="134" t="s">
        <v>145</v>
      </c>
      <c r="D39" s="284"/>
      <c r="E39" s="285"/>
      <c r="F39" s="134" t="s">
        <v>201</v>
      </c>
      <c r="G39" s="284"/>
      <c r="H39" s="284"/>
      <c r="I39" s="284"/>
      <c r="J39" s="284"/>
      <c r="K39" s="284"/>
      <c r="L39" s="284"/>
      <c r="N39" s="163"/>
      <c r="O39" s="273" t="s">
        <v>171</v>
      </c>
      <c r="P39" s="265">
        <v>756300</v>
      </c>
      <c r="Q39" s="62">
        <v>30450</v>
      </c>
      <c r="R39" s="62">
        <v>267580</v>
      </c>
      <c r="S39" s="62">
        <v>273900</v>
      </c>
      <c r="T39" s="62">
        <v>25200</v>
      </c>
      <c r="U39" s="62">
        <v>3490</v>
      </c>
      <c r="V39" s="62">
        <v>61700</v>
      </c>
      <c r="W39" s="62">
        <v>1200</v>
      </c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</row>
    <row r="40" spans="1:37" ht="16.5" customHeight="1">
      <c r="A40" s="255"/>
      <c r="B40" s="289"/>
      <c r="C40" s="141" t="s">
        <v>142</v>
      </c>
      <c r="D40" s="141" t="s">
        <v>146</v>
      </c>
      <c r="E40" s="141" t="s">
        <v>147</v>
      </c>
      <c r="F40" s="141" t="s">
        <v>142</v>
      </c>
      <c r="G40" s="142" t="s">
        <v>202</v>
      </c>
      <c r="H40" s="309"/>
      <c r="I40" s="141" t="s">
        <v>148</v>
      </c>
      <c r="J40" s="141" t="s">
        <v>149</v>
      </c>
      <c r="K40" s="143" t="s">
        <v>203</v>
      </c>
      <c r="L40" s="142" t="s">
        <v>144</v>
      </c>
      <c r="N40" s="163"/>
      <c r="P40" s="47"/>
      <c r="Q40" s="48"/>
      <c r="R40" s="48"/>
      <c r="S40" s="48"/>
      <c r="T40" s="48"/>
      <c r="U40" s="48"/>
      <c r="V40" s="48"/>
      <c r="W40" s="48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</row>
    <row r="41" spans="1:37" ht="16.5" customHeight="1">
      <c r="A41" s="261"/>
      <c r="B41" s="296"/>
      <c r="C41" s="296"/>
      <c r="D41" s="296"/>
      <c r="E41" s="296"/>
      <c r="F41" s="296"/>
      <c r="G41" s="310"/>
      <c r="H41" s="311" t="s">
        <v>150</v>
      </c>
      <c r="I41" s="296"/>
      <c r="J41" s="296"/>
      <c r="K41" s="297"/>
      <c r="L41" s="310"/>
      <c r="N41" s="163"/>
      <c r="O41" s="273" t="s">
        <v>204</v>
      </c>
      <c r="P41" s="265">
        <v>766200</v>
      </c>
      <c r="Q41" s="62">
        <v>24870</v>
      </c>
      <c r="R41" s="62">
        <v>197990</v>
      </c>
      <c r="S41" s="62">
        <v>237500</v>
      </c>
      <c r="T41" s="62">
        <v>11530</v>
      </c>
      <c r="U41" s="62">
        <v>1720</v>
      </c>
      <c r="V41" s="62">
        <v>51690</v>
      </c>
      <c r="W41" s="62">
        <v>1600</v>
      </c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</row>
    <row r="42" spans="1:37" ht="16.5" customHeight="1">
      <c r="A42" s="264" t="s">
        <v>170</v>
      </c>
      <c r="B42" s="300">
        <f>SUM(C42,F42)</f>
        <v>373</v>
      </c>
      <c r="C42" s="163">
        <f>SUM(D42,E42)</f>
        <v>81</v>
      </c>
      <c r="D42" s="163">
        <v>81</v>
      </c>
      <c r="E42" s="130" t="s">
        <v>140</v>
      </c>
      <c r="F42" s="163">
        <f>SUM(G42,I42,J42,K42,L42)</f>
        <v>292</v>
      </c>
      <c r="G42" s="163">
        <v>12</v>
      </c>
      <c r="H42" s="163">
        <v>12</v>
      </c>
      <c r="I42" s="163">
        <v>44</v>
      </c>
      <c r="J42" s="163">
        <v>210</v>
      </c>
      <c r="K42" s="163">
        <v>26</v>
      </c>
      <c r="L42" s="130" t="s">
        <v>140</v>
      </c>
      <c r="N42" s="163"/>
      <c r="O42" s="273"/>
      <c r="P42" s="47"/>
      <c r="Q42" s="48"/>
      <c r="R42" s="48"/>
      <c r="S42" s="48"/>
      <c r="T42" s="48"/>
      <c r="U42" s="48"/>
      <c r="V42" s="48"/>
      <c r="W42" s="48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</row>
    <row r="43" spans="2:37" ht="16.5" customHeight="1">
      <c r="B43" s="271"/>
      <c r="C43" s="17"/>
      <c r="D43" s="17"/>
      <c r="E43" s="17"/>
      <c r="F43" s="17"/>
      <c r="G43" s="17"/>
      <c r="H43" s="17"/>
      <c r="I43" s="17"/>
      <c r="J43" s="17"/>
      <c r="K43" s="17"/>
      <c r="L43" s="17"/>
      <c r="N43" s="163"/>
      <c r="O43" s="312" t="s">
        <v>173</v>
      </c>
      <c r="P43" s="313">
        <v>819000</v>
      </c>
      <c r="Q43" s="62">
        <v>20950</v>
      </c>
      <c r="R43" s="62">
        <v>171390</v>
      </c>
      <c r="S43" s="62">
        <v>230900</v>
      </c>
      <c r="T43" s="62">
        <v>5600</v>
      </c>
      <c r="U43" s="62">
        <v>630</v>
      </c>
      <c r="V43" s="62">
        <v>49120</v>
      </c>
      <c r="W43" s="62">
        <v>2300</v>
      </c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</row>
    <row r="44" spans="1:37" ht="16.5" customHeight="1">
      <c r="A44" s="273" t="s">
        <v>171</v>
      </c>
      <c r="B44" s="300">
        <f>SUM(C44,F44)</f>
        <v>439</v>
      </c>
      <c r="C44" s="163">
        <f>SUM(D44,E44)</f>
        <v>84</v>
      </c>
      <c r="D44" s="163">
        <v>84</v>
      </c>
      <c r="E44" s="130" t="s">
        <v>140</v>
      </c>
      <c r="F44" s="163">
        <f>SUM(G44,I44,J44,K44,L44)</f>
        <v>355</v>
      </c>
      <c r="G44" s="163">
        <v>8</v>
      </c>
      <c r="H44" s="163">
        <v>7</v>
      </c>
      <c r="I44" s="163">
        <v>38</v>
      </c>
      <c r="J44" s="163">
        <v>266</v>
      </c>
      <c r="K44" s="163">
        <v>43</v>
      </c>
      <c r="L44" s="130" t="s">
        <v>140</v>
      </c>
      <c r="N44" s="163"/>
      <c r="O44" s="274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</row>
    <row r="45" spans="2:37" ht="16.5" customHeight="1">
      <c r="B45" s="271"/>
      <c r="C45" s="17"/>
      <c r="D45" s="17"/>
      <c r="E45" s="17"/>
      <c r="F45" s="17"/>
      <c r="G45" s="17"/>
      <c r="H45" s="17"/>
      <c r="I45" s="17"/>
      <c r="J45" s="17"/>
      <c r="K45" s="17"/>
      <c r="L45" s="17"/>
      <c r="O45" s="275" t="s">
        <v>174</v>
      </c>
      <c r="P45" s="314">
        <v>877900</v>
      </c>
      <c r="Q45" s="314">
        <v>15690</v>
      </c>
      <c r="R45" s="314">
        <v>176670</v>
      </c>
      <c r="S45" s="314">
        <v>197500</v>
      </c>
      <c r="T45" s="314">
        <v>5100</v>
      </c>
      <c r="U45" s="303">
        <v>590</v>
      </c>
      <c r="V45" s="314">
        <v>33300</v>
      </c>
      <c r="W45" s="314">
        <v>2160</v>
      </c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</row>
    <row r="46" spans="1:37" ht="16.5" customHeight="1">
      <c r="A46" s="273" t="s">
        <v>172</v>
      </c>
      <c r="B46" s="300">
        <f>SUM(C46,F46)</f>
        <v>403</v>
      </c>
      <c r="C46" s="163">
        <f>SUM(D46,E46)</f>
        <v>102</v>
      </c>
      <c r="D46" s="163">
        <v>96</v>
      </c>
      <c r="E46" s="163">
        <v>6</v>
      </c>
      <c r="F46" s="163">
        <f>SUM(G46,I46,J46,K46,L46)</f>
        <v>301</v>
      </c>
      <c r="G46" s="163">
        <v>2</v>
      </c>
      <c r="H46" s="163">
        <v>1</v>
      </c>
      <c r="I46" s="163">
        <v>41</v>
      </c>
      <c r="J46" s="163">
        <v>254</v>
      </c>
      <c r="K46" s="163">
        <v>4</v>
      </c>
      <c r="L46" s="130" t="s">
        <v>140</v>
      </c>
      <c r="O46" s="48"/>
      <c r="P46" s="163"/>
      <c r="Q46" s="163"/>
      <c r="R46" s="163"/>
      <c r="S46" s="163"/>
      <c r="T46" s="163"/>
      <c r="U46" s="163"/>
      <c r="V46" s="163"/>
      <c r="W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</row>
    <row r="47" spans="1:37" ht="16.5" customHeight="1">
      <c r="A47" s="273"/>
      <c r="B47" s="271"/>
      <c r="C47" s="17"/>
      <c r="D47" s="17"/>
      <c r="E47" s="17"/>
      <c r="F47" s="17"/>
      <c r="G47" s="17"/>
      <c r="H47" s="17"/>
      <c r="I47" s="17"/>
      <c r="J47" s="17"/>
      <c r="K47" s="17"/>
      <c r="L47" s="17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</row>
    <row r="48" spans="1:37" ht="16.5" customHeight="1">
      <c r="A48" s="312" t="s">
        <v>173</v>
      </c>
      <c r="B48" s="163">
        <f>SUM(C48,F48)</f>
        <v>375</v>
      </c>
      <c r="C48" s="163">
        <f>SUM(D48,E48)</f>
        <v>127</v>
      </c>
      <c r="D48" s="62">
        <v>100</v>
      </c>
      <c r="E48" s="62">
        <v>27</v>
      </c>
      <c r="F48" s="163">
        <f>SUM(G48,I48,J48,K48,L48)</f>
        <v>248</v>
      </c>
      <c r="G48" s="130" t="s">
        <v>140</v>
      </c>
      <c r="H48" s="130" t="s">
        <v>140</v>
      </c>
      <c r="I48" s="62">
        <v>33</v>
      </c>
      <c r="J48" s="62">
        <v>215</v>
      </c>
      <c r="K48" s="130" t="s">
        <v>140</v>
      </c>
      <c r="L48" s="130" t="s">
        <v>140</v>
      </c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</row>
    <row r="49" spans="1:37" ht="16.5" customHeight="1">
      <c r="A49" s="274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</row>
    <row r="50" spans="1:37" ht="16.5" customHeight="1">
      <c r="A50" s="275" t="s">
        <v>174</v>
      </c>
      <c r="B50" s="303">
        <v>392</v>
      </c>
      <c r="C50" s="303">
        <v>163</v>
      </c>
      <c r="D50" s="303">
        <v>111</v>
      </c>
      <c r="E50" s="303">
        <v>52</v>
      </c>
      <c r="F50" s="303">
        <v>229</v>
      </c>
      <c r="G50" s="303">
        <v>1</v>
      </c>
      <c r="H50" s="304" t="s">
        <v>117</v>
      </c>
      <c r="I50" s="303">
        <v>32</v>
      </c>
      <c r="J50" s="303">
        <v>196</v>
      </c>
      <c r="K50" s="304" t="s">
        <v>117</v>
      </c>
      <c r="L50" s="304" t="s">
        <v>117</v>
      </c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</row>
    <row r="51" spans="1:37" ht="16.5" customHeight="1">
      <c r="A51" s="163" t="s">
        <v>205</v>
      </c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AA51" s="163"/>
      <c r="AB51" s="163"/>
      <c r="AC51" s="163"/>
      <c r="AD51" s="163"/>
      <c r="AE51" s="163"/>
      <c r="AF51" s="163"/>
      <c r="AG51" s="163"/>
      <c r="AH51" s="163"/>
      <c r="AI51" s="163"/>
      <c r="AJ51" s="163"/>
      <c r="AK51" s="163"/>
    </row>
    <row r="52" spans="2:37" ht="19.5" customHeight="1">
      <c r="B52" s="163"/>
      <c r="AA52" s="163"/>
      <c r="AB52" s="163"/>
      <c r="AC52" s="163"/>
      <c r="AD52" s="163"/>
      <c r="AE52" s="163"/>
      <c r="AF52" s="163"/>
      <c r="AG52" s="163"/>
      <c r="AH52" s="163"/>
      <c r="AI52" s="163"/>
      <c r="AJ52" s="163"/>
      <c r="AK52" s="163"/>
    </row>
    <row r="53" spans="1:37" ht="19.5" customHeight="1">
      <c r="A53" s="246" t="s">
        <v>206</v>
      </c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315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</row>
    <row r="54" spans="1:37" ht="19.5" customHeight="1">
      <c r="A54" s="292" t="s">
        <v>207</v>
      </c>
      <c r="B54" s="292"/>
      <c r="C54" s="292"/>
      <c r="D54" s="292"/>
      <c r="E54" s="292"/>
      <c r="F54" s="292"/>
      <c r="G54" s="292"/>
      <c r="H54" s="292"/>
      <c r="I54" s="292"/>
      <c r="J54" s="292"/>
      <c r="K54" s="292"/>
      <c r="L54" s="315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</row>
    <row r="55" spans="2:37" ht="16.5" customHeight="1" thickBot="1">
      <c r="B55" s="129"/>
      <c r="C55" s="129"/>
      <c r="D55" s="129"/>
      <c r="E55" s="129"/>
      <c r="F55" s="129"/>
      <c r="G55" s="129"/>
      <c r="H55" s="129"/>
      <c r="I55" s="129"/>
      <c r="J55" s="129"/>
      <c r="K55" s="130" t="s">
        <v>199</v>
      </c>
      <c r="W55" s="316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</row>
    <row r="56" spans="1:37" ht="16.5" customHeight="1">
      <c r="A56" s="180" t="s">
        <v>208</v>
      </c>
      <c r="B56" s="179" t="s">
        <v>73</v>
      </c>
      <c r="C56" s="317"/>
      <c r="D56" s="179" t="s">
        <v>151</v>
      </c>
      <c r="E56" s="317"/>
      <c r="F56" s="179" t="s">
        <v>152</v>
      </c>
      <c r="G56" s="317"/>
      <c r="H56" s="179" t="s">
        <v>153</v>
      </c>
      <c r="I56" s="317"/>
      <c r="J56" s="179" t="s">
        <v>154</v>
      </c>
      <c r="K56" s="307"/>
      <c r="O56" s="318" t="s">
        <v>200</v>
      </c>
      <c r="P56" s="319" t="s">
        <v>209</v>
      </c>
      <c r="Q56" s="319" t="s">
        <v>210</v>
      </c>
      <c r="R56" s="319" t="s">
        <v>211</v>
      </c>
      <c r="S56" s="319" t="s">
        <v>212</v>
      </c>
      <c r="T56" s="319" t="s">
        <v>213</v>
      </c>
      <c r="U56" s="320" t="s">
        <v>214</v>
      </c>
      <c r="W56" s="316"/>
      <c r="X56" s="316"/>
      <c r="Y56" s="316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</row>
    <row r="57" spans="1:37" ht="16.5" customHeight="1">
      <c r="A57" s="261"/>
      <c r="B57" s="309"/>
      <c r="C57" s="321" t="s">
        <v>155</v>
      </c>
      <c r="D57" s="309"/>
      <c r="E57" s="321" t="s">
        <v>155</v>
      </c>
      <c r="F57" s="309"/>
      <c r="G57" s="321" t="s">
        <v>155</v>
      </c>
      <c r="H57" s="309"/>
      <c r="I57" s="321" t="s">
        <v>155</v>
      </c>
      <c r="J57" s="322"/>
      <c r="K57" s="323" t="s">
        <v>155</v>
      </c>
      <c r="O57" s="324"/>
      <c r="P57" s="325"/>
      <c r="Q57" s="325"/>
      <c r="R57" s="325"/>
      <c r="S57" s="325"/>
      <c r="T57" s="325"/>
      <c r="U57" s="326"/>
      <c r="W57" s="316"/>
      <c r="X57" s="316"/>
      <c r="Y57" s="316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</row>
    <row r="58" spans="1:37" ht="16.5" customHeight="1">
      <c r="A58" s="264" t="s">
        <v>170</v>
      </c>
      <c r="B58" s="300">
        <f>SUM(D58,F58,H58,J58,L60)</f>
        <v>373</v>
      </c>
      <c r="C58" s="163">
        <f>SUM(E58,G58,I58,K58)</f>
        <v>292</v>
      </c>
      <c r="D58" s="163">
        <v>187</v>
      </c>
      <c r="E58" s="163">
        <v>124</v>
      </c>
      <c r="F58" s="130" t="s">
        <v>140</v>
      </c>
      <c r="G58" s="130" t="s">
        <v>140</v>
      </c>
      <c r="H58" s="163">
        <v>168</v>
      </c>
      <c r="I58" s="163">
        <v>168</v>
      </c>
      <c r="J58" s="163">
        <v>18</v>
      </c>
      <c r="K58" s="130" t="s">
        <v>140</v>
      </c>
      <c r="O58" s="264" t="s">
        <v>170</v>
      </c>
      <c r="P58" s="327" t="s">
        <v>156</v>
      </c>
      <c r="Q58" s="328">
        <v>206</v>
      </c>
      <c r="R58" s="328">
        <v>1480</v>
      </c>
      <c r="S58" s="329">
        <v>1000</v>
      </c>
      <c r="T58" s="328">
        <v>5600</v>
      </c>
      <c r="U58" s="329" t="s">
        <v>156</v>
      </c>
      <c r="V58" s="163"/>
      <c r="W58" s="163"/>
      <c r="X58" s="316"/>
      <c r="Y58" s="316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</row>
    <row r="59" spans="2:37" ht="16.5" customHeight="1">
      <c r="B59" s="271"/>
      <c r="C59" s="17"/>
      <c r="D59" s="17"/>
      <c r="E59" s="17"/>
      <c r="F59" s="130"/>
      <c r="G59" s="130"/>
      <c r="H59" s="17"/>
      <c r="I59" s="17"/>
      <c r="J59" s="17"/>
      <c r="K59" s="17"/>
      <c r="P59" s="330"/>
      <c r="Q59" s="331"/>
      <c r="R59" s="331"/>
      <c r="S59" s="331"/>
      <c r="T59" s="331"/>
      <c r="U59" s="331"/>
      <c r="V59" s="48"/>
      <c r="W59" s="328"/>
      <c r="X59" s="163"/>
      <c r="Y59" s="163"/>
      <c r="AA59" s="163"/>
      <c r="AB59" s="163"/>
      <c r="AC59" s="163"/>
      <c r="AD59" s="163"/>
      <c r="AE59" s="163"/>
      <c r="AF59" s="163"/>
      <c r="AG59" s="163"/>
      <c r="AH59" s="163"/>
      <c r="AI59" s="163"/>
      <c r="AJ59" s="163"/>
      <c r="AK59" s="163"/>
    </row>
    <row r="60" spans="1:37" ht="16.5" customHeight="1">
      <c r="A60" s="273" t="s">
        <v>171</v>
      </c>
      <c r="B60" s="300">
        <f>SUM(D60,F60,H60,J60,L62)</f>
        <v>439</v>
      </c>
      <c r="C60" s="163">
        <f>SUM(E60,G60,I60,K60)</f>
        <v>355</v>
      </c>
      <c r="D60" s="163">
        <v>183</v>
      </c>
      <c r="E60" s="163">
        <v>116</v>
      </c>
      <c r="F60" s="130" t="s">
        <v>140</v>
      </c>
      <c r="G60" s="130" t="s">
        <v>140</v>
      </c>
      <c r="H60" s="163">
        <v>239</v>
      </c>
      <c r="I60" s="163">
        <v>239</v>
      </c>
      <c r="J60" s="163">
        <v>17</v>
      </c>
      <c r="K60" s="130" t="s">
        <v>140</v>
      </c>
      <c r="O60" s="273" t="s">
        <v>171</v>
      </c>
      <c r="P60" s="327" t="s">
        <v>156</v>
      </c>
      <c r="Q60" s="328">
        <v>164</v>
      </c>
      <c r="R60" s="328">
        <v>1550</v>
      </c>
      <c r="S60" s="329" t="s">
        <v>156</v>
      </c>
      <c r="T60" s="328">
        <v>11900</v>
      </c>
      <c r="U60" s="329" t="s">
        <v>156</v>
      </c>
      <c r="V60" s="48"/>
      <c r="W60" s="328"/>
      <c r="X60" s="328"/>
      <c r="Y60" s="328"/>
      <c r="AA60" s="163"/>
      <c r="AB60" s="163"/>
      <c r="AC60" s="163"/>
      <c r="AD60" s="163"/>
      <c r="AE60" s="163"/>
      <c r="AF60" s="163"/>
      <c r="AG60" s="163"/>
      <c r="AH60" s="163"/>
      <c r="AI60" s="163"/>
      <c r="AJ60" s="163"/>
      <c r="AK60" s="163"/>
    </row>
    <row r="61" spans="2:37" ht="16.5" customHeight="1">
      <c r="B61" s="271"/>
      <c r="C61" s="17"/>
      <c r="D61" s="17"/>
      <c r="E61" s="17"/>
      <c r="F61" s="130"/>
      <c r="G61" s="130"/>
      <c r="H61" s="17"/>
      <c r="I61" s="17"/>
      <c r="J61" s="17"/>
      <c r="K61" s="17"/>
      <c r="P61" s="330"/>
      <c r="Q61" s="331"/>
      <c r="R61" s="331"/>
      <c r="S61" s="331"/>
      <c r="T61" s="331"/>
      <c r="U61" s="331"/>
      <c r="V61" s="48"/>
      <c r="W61" s="328"/>
      <c r="X61" s="328"/>
      <c r="Y61" s="328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</row>
    <row r="62" spans="1:37" ht="16.5" customHeight="1">
      <c r="A62" s="273" t="s">
        <v>172</v>
      </c>
      <c r="B62" s="300">
        <v>403</v>
      </c>
      <c r="C62" s="163">
        <v>301</v>
      </c>
      <c r="D62" s="163">
        <v>180</v>
      </c>
      <c r="E62" s="163">
        <v>112</v>
      </c>
      <c r="F62" s="130" t="s">
        <v>140</v>
      </c>
      <c r="G62" s="130" t="s">
        <v>140</v>
      </c>
      <c r="H62" s="130" t="s">
        <v>140</v>
      </c>
      <c r="I62" s="130" t="s">
        <v>140</v>
      </c>
      <c r="J62" s="130" t="s">
        <v>140</v>
      </c>
      <c r="K62" s="130" t="s">
        <v>140</v>
      </c>
      <c r="O62" s="273" t="s">
        <v>172</v>
      </c>
      <c r="P62" s="327" t="s">
        <v>156</v>
      </c>
      <c r="Q62" s="328">
        <v>156</v>
      </c>
      <c r="R62" s="328">
        <v>1270</v>
      </c>
      <c r="S62" s="329" t="s">
        <v>156</v>
      </c>
      <c r="T62" s="328">
        <v>15500</v>
      </c>
      <c r="U62" s="329" t="s">
        <v>156</v>
      </c>
      <c r="V62" s="48"/>
      <c r="W62" s="328"/>
      <c r="X62" s="328"/>
      <c r="Y62" s="328"/>
      <c r="Z62" s="163"/>
      <c r="AA62" s="163"/>
      <c r="AB62" s="163"/>
      <c r="AC62" s="163"/>
      <c r="AD62" s="163"/>
      <c r="AE62" s="163"/>
      <c r="AF62" s="163"/>
      <c r="AG62" s="163"/>
      <c r="AH62" s="163"/>
      <c r="AI62" s="163"/>
      <c r="AJ62" s="163"/>
      <c r="AK62" s="163"/>
    </row>
    <row r="63" spans="1:37" ht="16.5" customHeight="1">
      <c r="A63" s="273"/>
      <c r="B63" s="271"/>
      <c r="C63" s="17"/>
      <c r="D63" s="17"/>
      <c r="E63" s="17"/>
      <c r="F63" s="130"/>
      <c r="G63" s="130"/>
      <c r="H63" s="17"/>
      <c r="I63" s="17"/>
      <c r="J63" s="17"/>
      <c r="K63" s="17"/>
      <c r="O63" s="273"/>
      <c r="P63" s="330"/>
      <c r="Q63" s="331"/>
      <c r="R63" s="331"/>
      <c r="S63" s="329"/>
      <c r="T63" s="331"/>
      <c r="U63" s="331"/>
      <c r="V63" s="48"/>
      <c r="W63" s="328"/>
      <c r="X63" s="328"/>
      <c r="Y63" s="328"/>
      <c r="Z63" s="163"/>
      <c r="AA63" s="163"/>
      <c r="AB63" s="163"/>
      <c r="AC63" s="163"/>
      <c r="AD63" s="163"/>
      <c r="AE63" s="163"/>
      <c r="AF63" s="163"/>
      <c r="AG63" s="163"/>
      <c r="AH63" s="163"/>
      <c r="AI63" s="163"/>
      <c r="AJ63" s="163"/>
      <c r="AK63" s="163"/>
    </row>
    <row r="64" spans="1:25" ht="16.5" customHeight="1">
      <c r="A64" s="273" t="s">
        <v>173</v>
      </c>
      <c r="B64" s="265">
        <v>375</v>
      </c>
      <c r="C64" s="62">
        <v>248</v>
      </c>
      <c r="D64" s="62">
        <v>144</v>
      </c>
      <c r="E64" s="62">
        <v>74</v>
      </c>
      <c r="F64" s="130" t="s">
        <v>140</v>
      </c>
      <c r="G64" s="130" t="s">
        <v>140</v>
      </c>
      <c r="H64" s="130" t="s">
        <v>140</v>
      </c>
      <c r="I64" s="130" t="s">
        <v>140</v>
      </c>
      <c r="J64" s="130" t="s">
        <v>140</v>
      </c>
      <c r="K64" s="130" t="s">
        <v>140</v>
      </c>
      <c r="O64" s="312" t="s">
        <v>173</v>
      </c>
      <c r="P64" s="329" t="s">
        <v>215</v>
      </c>
      <c r="Q64" s="328">
        <v>114</v>
      </c>
      <c r="R64" s="328">
        <v>1890</v>
      </c>
      <c r="S64" s="329" t="s">
        <v>156</v>
      </c>
      <c r="T64" s="328">
        <v>15000</v>
      </c>
      <c r="U64" s="329" t="s">
        <v>156</v>
      </c>
      <c r="V64" s="48"/>
      <c r="W64" s="328"/>
      <c r="X64" s="328"/>
      <c r="Y64" s="328"/>
    </row>
    <row r="65" spans="1:25" ht="16.5" customHeight="1">
      <c r="A65" s="301"/>
      <c r="B65" s="47"/>
      <c r="C65" s="48"/>
      <c r="D65" s="48"/>
      <c r="E65" s="48"/>
      <c r="F65" s="48"/>
      <c r="G65" s="48"/>
      <c r="H65" s="48"/>
      <c r="I65" s="48"/>
      <c r="J65" s="48"/>
      <c r="K65" s="48"/>
      <c r="O65" s="274"/>
      <c r="V65" s="48"/>
      <c r="W65" s="328"/>
      <c r="X65" s="328"/>
      <c r="Y65" s="328"/>
    </row>
    <row r="66" spans="1:25" ht="16.5" customHeight="1">
      <c r="A66" s="302" t="s">
        <v>174</v>
      </c>
      <c r="B66" s="332">
        <v>392</v>
      </c>
      <c r="C66" s="303">
        <v>229</v>
      </c>
      <c r="D66" s="303">
        <v>131</v>
      </c>
      <c r="E66" s="303">
        <v>60</v>
      </c>
      <c r="F66" s="304" t="s">
        <v>117</v>
      </c>
      <c r="G66" s="333" t="s">
        <v>3</v>
      </c>
      <c r="H66" s="333" t="s">
        <v>3</v>
      </c>
      <c r="I66" s="333" t="s">
        <v>3</v>
      </c>
      <c r="J66" s="333" t="s">
        <v>3</v>
      </c>
      <c r="K66" s="333" t="s">
        <v>3</v>
      </c>
      <c r="L66" s="305"/>
      <c r="O66" s="275" t="s">
        <v>174</v>
      </c>
      <c r="P66" s="333" t="s">
        <v>215</v>
      </c>
      <c r="Q66" s="303">
        <v>121</v>
      </c>
      <c r="R66" s="314">
        <v>3350</v>
      </c>
      <c r="S66" s="303">
        <v>120</v>
      </c>
      <c r="T66" s="314">
        <v>17000</v>
      </c>
      <c r="U66" s="333" t="s">
        <v>215</v>
      </c>
      <c r="V66" s="48"/>
      <c r="W66" s="328"/>
      <c r="X66" s="328"/>
      <c r="Y66" s="328"/>
    </row>
    <row r="67" spans="1:25" ht="16.5" customHeight="1">
      <c r="A67" s="163" t="s">
        <v>216</v>
      </c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O67" s="163" t="s">
        <v>217</v>
      </c>
      <c r="P67" s="48"/>
      <c r="Q67" s="163"/>
      <c r="R67" s="163"/>
      <c r="S67" s="163"/>
      <c r="T67" s="163"/>
      <c r="U67" s="163"/>
      <c r="V67" s="163"/>
      <c r="W67" s="334"/>
      <c r="X67" s="328"/>
      <c r="Y67" s="328"/>
    </row>
    <row r="68" spans="1:25" ht="16.5" customHeight="1">
      <c r="A68" s="3" t="s">
        <v>218</v>
      </c>
      <c r="B68" s="48"/>
      <c r="C68" s="48"/>
      <c r="D68" s="48"/>
      <c r="E68" s="48"/>
      <c r="F68" s="48"/>
      <c r="G68" s="48"/>
      <c r="H68" s="48"/>
      <c r="I68" s="48"/>
      <c r="J68" s="48"/>
      <c r="W68" s="163"/>
      <c r="X68" s="334"/>
      <c r="Y68" s="334"/>
    </row>
    <row r="69" spans="1:25" ht="16.5" customHeight="1">
      <c r="A69" s="163" t="s">
        <v>219</v>
      </c>
      <c r="X69" s="163"/>
      <c r="Y69" s="163"/>
    </row>
    <row r="70" ht="15" customHeight="1"/>
  </sheetData>
  <mergeCells count="84">
    <mergeCell ref="Y56:Y58"/>
    <mergeCell ref="W55:W57"/>
    <mergeCell ref="A56:A57"/>
    <mergeCell ref="B56:C56"/>
    <mergeCell ref="D56:E56"/>
    <mergeCell ref="F56:G56"/>
    <mergeCell ref="S56:S57"/>
    <mergeCell ref="T56:T57"/>
    <mergeCell ref="U56:U57"/>
    <mergeCell ref="X56:X58"/>
    <mergeCell ref="A54:K54"/>
    <mergeCell ref="A53:K53"/>
    <mergeCell ref="A39:A41"/>
    <mergeCell ref="B39:B41"/>
    <mergeCell ref="C39:E39"/>
    <mergeCell ref="F39:L39"/>
    <mergeCell ref="C40:C41"/>
    <mergeCell ref="D40:D41"/>
    <mergeCell ref="E40:E41"/>
    <mergeCell ref="K40:K41"/>
    <mergeCell ref="R56:R57"/>
    <mergeCell ref="H56:I56"/>
    <mergeCell ref="J56:K56"/>
    <mergeCell ref="O56:O57"/>
    <mergeCell ref="P56:P57"/>
    <mergeCell ref="Q56:Q57"/>
    <mergeCell ref="L40:L41"/>
    <mergeCell ref="F40:F41"/>
    <mergeCell ref="G40:G41"/>
    <mergeCell ref="I40:I41"/>
    <mergeCell ref="J40:J41"/>
    <mergeCell ref="V35:V36"/>
    <mergeCell ref="W35:W36"/>
    <mergeCell ref="A36:L36"/>
    <mergeCell ref="A37:L37"/>
    <mergeCell ref="N31:V31"/>
    <mergeCell ref="N32:V32"/>
    <mergeCell ref="O34:O36"/>
    <mergeCell ref="P34:W34"/>
    <mergeCell ref="P35:P36"/>
    <mergeCell ref="Q35:Q36"/>
    <mergeCell ref="R35:R36"/>
    <mergeCell ref="S35:S36"/>
    <mergeCell ref="T35:T36"/>
    <mergeCell ref="U35:U36"/>
    <mergeCell ref="J22:J24"/>
    <mergeCell ref="K22:K24"/>
    <mergeCell ref="L22:L24"/>
    <mergeCell ref="I21:I24"/>
    <mergeCell ref="G22:G24"/>
    <mergeCell ref="H22:H24"/>
    <mergeCell ref="A19:I19"/>
    <mergeCell ref="A21:A24"/>
    <mergeCell ref="B21:B24"/>
    <mergeCell ref="C22:C24"/>
    <mergeCell ref="D22:D24"/>
    <mergeCell ref="C21:H21"/>
    <mergeCell ref="E22:E24"/>
    <mergeCell ref="S5:S7"/>
    <mergeCell ref="T5:T7"/>
    <mergeCell ref="U5:U7"/>
    <mergeCell ref="M6:M7"/>
    <mergeCell ref="R5:R7"/>
    <mergeCell ref="Q5:Q7"/>
    <mergeCell ref="O2:U2"/>
    <mergeCell ref="O3:U3"/>
    <mergeCell ref="A5:A7"/>
    <mergeCell ref="B5:I5"/>
    <mergeCell ref="J5:M5"/>
    <mergeCell ref="O5:O7"/>
    <mergeCell ref="P5:P7"/>
    <mergeCell ref="B6:B7"/>
    <mergeCell ref="C6:C7"/>
    <mergeCell ref="D6:D7"/>
    <mergeCell ref="L6:L7"/>
    <mergeCell ref="A2:M2"/>
    <mergeCell ref="E6:E7"/>
    <mergeCell ref="F22:F24"/>
    <mergeCell ref="I6:I7"/>
    <mergeCell ref="J6:J7"/>
    <mergeCell ref="K6:K7"/>
    <mergeCell ref="F6:F7"/>
    <mergeCell ref="G6:G7"/>
    <mergeCell ref="H6:H7"/>
  </mergeCells>
  <printOptions/>
  <pageMargins left="1.5748031496062993" right="0" top="0.984251968503937" bottom="0.984251968503937" header="0.5118110236220472" footer="0.5118110236220472"/>
  <pageSetup fitToHeight="1" fitToWidth="1" horizontalDpi="600" verticalDpi="600" orientation="landscape" paperSize="8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kimie-h</dc:creator>
  <cp:keywords/>
  <dc:description/>
  <cp:lastModifiedBy>ikuko</cp:lastModifiedBy>
  <cp:lastPrinted>2007-06-14T01:48:22Z</cp:lastPrinted>
  <dcterms:created xsi:type="dcterms:W3CDTF">2007-03-25T06:28:32Z</dcterms:created>
  <dcterms:modified xsi:type="dcterms:W3CDTF">2009-05-29T06:32:59Z</dcterms:modified>
  <cp:category/>
  <cp:version/>
  <cp:contentType/>
  <cp:contentStatus/>
</cp:coreProperties>
</file>