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45" yWindow="65521" windowWidth="15480" windowHeight="11640" activeTab="0"/>
  </bookViews>
  <sheets>
    <sheet name="100" sheetId="1" r:id="rId1"/>
    <sheet name="102" sheetId="2" r:id="rId2"/>
  </sheets>
  <definedNames/>
  <calcPr fullCalcOnLoad="1"/>
</workbook>
</file>

<file path=xl/sharedStrings.xml><?xml version="1.0" encoding="utf-8"?>
<sst xmlns="http://schemas.openxmlformats.org/spreadsheetml/2006/main" count="384" uniqueCount="304">
  <si>
    <t>平成１９年４月</t>
  </si>
  <si>
    <t xml:space="preserve">      　５</t>
  </si>
  <si>
    <t xml:space="preserve">        ６</t>
  </si>
  <si>
    <t>〃</t>
  </si>
  <si>
    <t xml:space="preserve">        ７</t>
  </si>
  <si>
    <t xml:space="preserve">     〃</t>
  </si>
  <si>
    <t xml:space="preserve">  　    ８</t>
  </si>
  <si>
    <t>石  川  県</t>
  </si>
  <si>
    <t xml:space="preserve">  　    ９</t>
  </si>
  <si>
    <t xml:space="preserve">        10</t>
  </si>
  <si>
    <t xml:space="preserve">        11</t>
  </si>
  <si>
    <t>〃</t>
  </si>
  <si>
    <t xml:space="preserve">        12</t>
  </si>
  <si>
    <t>〃</t>
  </si>
  <si>
    <t>平成２０年１月</t>
  </si>
  <si>
    <t xml:space="preserve">        ２</t>
  </si>
  <si>
    <t xml:space="preserve">        ３</t>
  </si>
  <si>
    <t>１７</t>
  </si>
  <si>
    <t>１８</t>
  </si>
  <si>
    <t>平成１９年４月</t>
  </si>
  <si>
    <t>平成２０年１月</t>
  </si>
  <si>
    <t>５５　　電　　力　　需　　給　　状　　況</t>
  </si>
  <si>
    <t>（単位：千ｋＷｈ）</t>
  </si>
  <si>
    <t>県外からの
受　　　電</t>
  </si>
  <si>
    <r>
      <t>原 子</t>
    </r>
    <r>
      <rPr>
        <sz val="12"/>
        <rFont val="ＭＳ 明朝"/>
        <family val="1"/>
      </rPr>
      <t xml:space="preserve"> 力</t>
    </r>
  </si>
  <si>
    <t>１６</t>
  </si>
  <si>
    <t>-</t>
  </si>
  <si>
    <t>平成１９年４月</t>
  </si>
  <si>
    <t xml:space="preserve">      　５</t>
  </si>
  <si>
    <t xml:space="preserve">        ６</t>
  </si>
  <si>
    <t xml:space="preserve">        ７</t>
  </si>
  <si>
    <t xml:space="preserve">  　    ８</t>
  </si>
  <si>
    <t xml:space="preserve">  　    ９</t>
  </si>
  <si>
    <t xml:space="preserve">        10</t>
  </si>
  <si>
    <t xml:space="preserve">        11</t>
  </si>
  <si>
    <t xml:space="preserve">        12</t>
  </si>
  <si>
    <t>平成２０年１月</t>
  </si>
  <si>
    <t xml:space="preserve">        ２</t>
  </si>
  <si>
    <t xml:space="preserve">        ３</t>
  </si>
  <si>
    <r>
      <t xml:space="preserve">　 </t>
    </r>
    <r>
      <rPr>
        <sz val="12"/>
        <rFont val="ＭＳ 明朝"/>
        <family val="1"/>
      </rPr>
      <t xml:space="preserve"> 　小口電力：契約電力が500kＷ未満で動力を使用するもの。</t>
    </r>
  </si>
  <si>
    <t>　２　四捨五入のため12カ月の合計と年度計が合わない場合がある。</t>
  </si>
  <si>
    <t>-</t>
  </si>
  <si>
    <t>対前年度比(％)</t>
  </si>
  <si>
    <r>
      <t>注１　業務用電力：契約電力が50kＷ以上で電灯、小型機器で動力を使用するもの。大口電力：契約電力が500kＷ</t>
    </r>
    <r>
      <rPr>
        <sz val="12"/>
        <rFont val="ＭＳ 明朝"/>
        <family val="1"/>
      </rPr>
      <t>以上で主として動力を使用するもの。</t>
    </r>
  </si>
  <si>
    <t>能美市</t>
  </si>
  <si>
    <t>粟津工場粟津事業所内燃力</t>
  </si>
  <si>
    <t>小松市</t>
  </si>
  <si>
    <t>（株）小松製作所</t>
  </si>
  <si>
    <t>宝達志水町</t>
  </si>
  <si>
    <t>虫ｹ峰風力</t>
  </si>
  <si>
    <t>七尾市</t>
  </si>
  <si>
    <t>中能登町</t>
  </si>
  <si>
    <t>〃</t>
  </si>
  <si>
    <t>資料　北陸産業保安監督署</t>
  </si>
  <si>
    <t>資料　北陸電力㈱石川支店他各関係機関</t>
  </si>
  <si>
    <t>風　　力</t>
  </si>
  <si>
    <t>発 電 所 名</t>
  </si>
  <si>
    <t>総　　数</t>
  </si>
  <si>
    <t>食料品</t>
  </si>
  <si>
    <t>繊維</t>
  </si>
  <si>
    <t>パルプ･紙</t>
  </si>
  <si>
    <t xml:space="preserve">     〃</t>
  </si>
  <si>
    <t>〃</t>
  </si>
  <si>
    <t>〃</t>
  </si>
  <si>
    <t>自 家 用</t>
  </si>
  <si>
    <t>〃</t>
  </si>
  <si>
    <t>〃</t>
  </si>
  <si>
    <t>石  川  県</t>
  </si>
  <si>
    <t>〃</t>
  </si>
  <si>
    <t>自 家 用</t>
  </si>
  <si>
    <t>〃</t>
  </si>
  <si>
    <t>〃</t>
  </si>
  <si>
    <t>〃</t>
  </si>
  <si>
    <t>〃</t>
  </si>
  <si>
    <r>
      <t>新枯</t>
    </r>
    <r>
      <rPr>
        <sz val="12"/>
        <rFont val="ＭＳ 明朝"/>
        <family val="1"/>
      </rPr>
      <t>渕</t>
    </r>
  </si>
  <si>
    <r>
      <t>年 度</t>
    </r>
    <r>
      <rPr>
        <sz val="12"/>
        <rFont val="ＭＳ 明朝"/>
        <family val="1"/>
      </rPr>
      <t xml:space="preserve"> 及 び　  　月    　 次</t>
    </r>
  </si>
  <si>
    <t>鉄  道</t>
  </si>
  <si>
    <t>窯業・土石</t>
  </si>
  <si>
    <t>機械器具</t>
  </si>
  <si>
    <t>１６</t>
  </si>
  <si>
    <t xml:space="preserve">      　５</t>
  </si>
  <si>
    <t xml:space="preserve">        ６</t>
  </si>
  <si>
    <t xml:space="preserve">        ７</t>
  </si>
  <si>
    <t xml:space="preserve">  　    ８</t>
  </si>
  <si>
    <t xml:space="preserve">  　    ９</t>
  </si>
  <si>
    <t xml:space="preserve">        10</t>
  </si>
  <si>
    <t xml:space="preserve">        11</t>
  </si>
  <si>
    <t xml:space="preserve">        12</t>
  </si>
  <si>
    <t xml:space="preserve">        ２</t>
  </si>
  <si>
    <t xml:space="preserve">        ３</t>
  </si>
  <si>
    <t>注１　北陸電力㈱石川支店が取り扱った電力需要量を示したものである。</t>
  </si>
  <si>
    <t>　２　四捨五入のため、12カ月の合計と年度計が合わない場合がある。</t>
  </si>
  <si>
    <t>資料　北陸電力㈱石川支店</t>
  </si>
  <si>
    <t>平成15年度</t>
  </si>
  <si>
    <t>１７</t>
  </si>
  <si>
    <t>１８</t>
  </si>
  <si>
    <t>１９</t>
  </si>
  <si>
    <t>平成１５年度</t>
  </si>
  <si>
    <t>５４　　発　　　　電　　　　所（平 成２０年３月３１日現在）</t>
  </si>
  <si>
    <t>（単位：KＷ）</t>
  </si>
  <si>
    <t>発 電 所 名</t>
  </si>
  <si>
    <t>三協マテリアル㈱</t>
  </si>
  <si>
    <t>北陸ﾊﾟﾜｰｽﾃｰｼｮﾝ（株）</t>
  </si>
  <si>
    <t>珠洲風力</t>
  </si>
  <si>
    <t>珠洲市</t>
  </si>
  <si>
    <t>珠洲風力開発（株）</t>
  </si>
  <si>
    <t>あいの風酒見風力</t>
  </si>
  <si>
    <t>のと風力発電（株）</t>
  </si>
  <si>
    <t>酒見風力</t>
  </si>
  <si>
    <t>酒見風力発電（有）</t>
  </si>
  <si>
    <t>100　電気・ガス及び水道</t>
  </si>
  <si>
    <t>電気・ガス及び水道　101</t>
  </si>
  <si>
    <t>９　　　電　　　気　　・　　ガ　　　ス　　　及　　　び　　　水　　　道</t>
  </si>
  <si>
    <t>５６　　産 業 別 大 口 電 力 需 要 状 況</t>
  </si>
  <si>
    <t>（単位：千ｋＷｈ）</t>
  </si>
  <si>
    <t>１７</t>
  </si>
  <si>
    <t>１８</t>
  </si>
  <si>
    <t>東レ石川</t>
  </si>
  <si>
    <t>根上</t>
  </si>
  <si>
    <t xml:space="preserve">                   </t>
  </si>
  <si>
    <t>河川名又は　　　所 在 地</t>
  </si>
  <si>
    <t>最大認可　　　　出　　力</t>
  </si>
  <si>
    <t>設置者名</t>
  </si>
  <si>
    <t>備  考</t>
  </si>
  <si>
    <r>
      <t xml:space="preserve">年 度 及 び　　月　  </t>
    </r>
    <r>
      <rPr>
        <sz val="12"/>
        <rFont val="ＭＳ 明朝"/>
        <family val="1"/>
      </rPr>
      <t xml:space="preserve">   次</t>
    </r>
  </si>
  <si>
    <t>製　　　　　　　　　造　　　　　　　　　業</t>
  </si>
  <si>
    <t>計</t>
  </si>
  <si>
    <t>化学工業</t>
  </si>
  <si>
    <t>県　　計</t>
  </si>
  <si>
    <t>新丸山</t>
  </si>
  <si>
    <t>大日川</t>
  </si>
  <si>
    <t>中宮</t>
  </si>
  <si>
    <t>雄谷川</t>
  </si>
  <si>
    <t>北陸電力(株)</t>
  </si>
  <si>
    <t>水力計</t>
  </si>
  <si>
    <t>新内川第二</t>
  </si>
  <si>
    <t>内川</t>
  </si>
  <si>
    <t>金  沢  市</t>
  </si>
  <si>
    <t>手取川第一</t>
  </si>
  <si>
    <t>手取川</t>
  </si>
  <si>
    <t>電源開発(株)</t>
  </si>
  <si>
    <t>そ　の　他</t>
  </si>
  <si>
    <t>手取川第二</t>
  </si>
  <si>
    <t>火力計</t>
  </si>
  <si>
    <t>手取川第三</t>
  </si>
  <si>
    <t>直海谷川</t>
  </si>
  <si>
    <t>七尾大田火力</t>
  </si>
  <si>
    <t>七  尾  市</t>
  </si>
  <si>
    <t>尾添</t>
  </si>
  <si>
    <t>目附谷川</t>
  </si>
  <si>
    <t>尾口</t>
  </si>
  <si>
    <t>尾添川</t>
  </si>
  <si>
    <t>東  レ(株）</t>
  </si>
  <si>
    <t>上寺津</t>
  </si>
  <si>
    <t>犀　　川</t>
  </si>
  <si>
    <t>小松精練(株)</t>
  </si>
  <si>
    <t>〃</t>
  </si>
  <si>
    <t>大日川第二</t>
  </si>
  <si>
    <t>大 日 川</t>
  </si>
  <si>
    <t>川北町</t>
  </si>
  <si>
    <t>東芝松下ディスプレイテクノロジー㈱</t>
  </si>
  <si>
    <t>白峰</t>
  </si>
  <si>
    <t>手 取 川</t>
  </si>
  <si>
    <t>石川工場</t>
  </si>
  <si>
    <t>吉野谷</t>
  </si>
  <si>
    <t>三ツ又第一</t>
  </si>
  <si>
    <t>石川北部RDFセンター</t>
  </si>
  <si>
    <t>志賀町</t>
  </si>
  <si>
    <t>石川北部ｱｰﾙ･ﾃﾞｨ･ｴﾌ広域処理組合</t>
  </si>
  <si>
    <t>大日川第一</t>
  </si>
  <si>
    <t>金沢医科大学</t>
  </si>
  <si>
    <t>内灘町</t>
  </si>
  <si>
    <t>桑島</t>
  </si>
  <si>
    <t>その他</t>
  </si>
  <si>
    <t>新　内　川</t>
  </si>
  <si>
    <t>内　　　川</t>
  </si>
  <si>
    <t>原子力計</t>
  </si>
  <si>
    <t>市ノ瀬</t>
  </si>
  <si>
    <t>志賀原子力</t>
  </si>
  <si>
    <t>志　賀　町</t>
  </si>
  <si>
    <t>新　辰　巳</t>
  </si>
  <si>
    <t>犀　　　川</t>
  </si>
  <si>
    <t>風力計</t>
  </si>
  <si>
    <t>吉野第一</t>
  </si>
  <si>
    <t>能登ロイヤルホテル</t>
  </si>
  <si>
    <t>志賀町</t>
  </si>
  <si>
    <t>大和リゾート(株)</t>
  </si>
  <si>
    <t>新我谷</t>
  </si>
  <si>
    <t>大聖寺川</t>
  </si>
  <si>
    <t>石  川  県</t>
  </si>
  <si>
    <t>鹿島少年自然の家碁石ヶ峰</t>
  </si>
  <si>
    <t>明島</t>
  </si>
  <si>
    <t>七ヶ用水</t>
  </si>
  <si>
    <t>輪島風力</t>
  </si>
  <si>
    <t>輪島市</t>
  </si>
  <si>
    <t>福岡第一</t>
  </si>
  <si>
    <t>内灘町風力</t>
  </si>
  <si>
    <t>内灘町</t>
  </si>
  <si>
    <t>内　灘　町</t>
  </si>
  <si>
    <r>
      <t xml:space="preserve">注　 </t>
    </r>
    <r>
      <rPr>
        <sz val="12"/>
        <rFont val="ＭＳ 明朝"/>
        <family val="1"/>
      </rPr>
      <t xml:space="preserve"> 自家用火力については出力1,000kＷ以上、風力については500kＷ以上を計上した。</t>
    </r>
  </si>
  <si>
    <t>供　　　給　　　電　　　力　　　量</t>
  </si>
  <si>
    <t>消　　　　　費　　　　　電　　　　　力　　　　　量</t>
  </si>
  <si>
    <r>
      <t>年 度</t>
    </r>
    <r>
      <rPr>
        <sz val="12"/>
        <rFont val="ＭＳ 明朝"/>
        <family val="1"/>
      </rPr>
      <t xml:space="preserve"> 及 び　　月　     次</t>
    </r>
  </si>
  <si>
    <t>製　　　　　造　　　　　業</t>
  </si>
  <si>
    <t>総　　数</t>
  </si>
  <si>
    <t>県　内　発　生　電　力　量</t>
  </si>
  <si>
    <t>電　　灯</t>
  </si>
  <si>
    <t>電　　力　　計</t>
  </si>
  <si>
    <t>鉄　鋼　業</t>
  </si>
  <si>
    <t>その他の　      製 造 業</t>
  </si>
  <si>
    <t>小　　計</t>
  </si>
  <si>
    <t>水　　力</t>
  </si>
  <si>
    <t>火　　力</t>
  </si>
  <si>
    <t>業務用</t>
  </si>
  <si>
    <t>大　　口</t>
  </si>
  <si>
    <t>小　　口</t>
  </si>
  <si>
    <t>その他</t>
  </si>
  <si>
    <t>年次及び月次</t>
  </si>
  <si>
    <t>簡　　易　　水　　道</t>
  </si>
  <si>
    <t>合  計</t>
  </si>
  <si>
    <t>家庭用</t>
  </si>
  <si>
    <t>工業用</t>
  </si>
  <si>
    <t>商業用</t>
  </si>
  <si>
    <t>公  用</t>
  </si>
  <si>
    <t>医療用</t>
  </si>
  <si>
    <t>平成１５年度</t>
  </si>
  <si>
    <t>１６</t>
  </si>
  <si>
    <t>金沢市</t>
  </si>
  <si>
    <t>七尾市</t>
  </si>
  <si>
    <t>小松市</t>
  </si>
  <si>
    <t>輪島市</t>
  </si>
  <si>
    <t>珠洲市</t>
  </si>
  <si>
    <t>加賀市</t>
  </si>
  <si>
    <t>羽咋市</t>
  </si>
  <si>
    <t>かほく市</t>
  </si>
  <si>
    <t>白山市</t>
  </si>
  <si>
    <t>能美市</t>
  </si>
  <si>
    <t>平 成１９年１月</t>
  </si>
  <si>
    <t xml:space="preserve">      ２</t>
  </si>
  <si>
    <t>能美郡</t>
  </si>
  <si>
    <t>-</t>
  </si>
  <si>
    <t xml:space="preserve">      ３</t>
  </si>
  <si>
    <t>川北町</t>
  </si>
  <si>
    <t xml:space="preserve">      ４</t>
  </si>
  <si>
    <t>石川郡</t>
  </si>
  <si>
    <t>野々市町</t>
  </si>
  <si>
    <t xml:space="preserve">      ５</t>
  </si>
  <si>
    <t>河北郡</t>
  </si>
  <si>
    <t xml:space="preserve">      ６</t>
  </si>
  <si>
    <t>津幡町</t>
  </si>
  <si>
    <t xml:space="preserve">      ７</t>
  </si>
  <si>
    <t xml:space="preserve">      ８</t>
  </si>
  <si>
    <t>羽咋郡</t>
  </si>
  <si>
    <t>宝達志水町</t>
  </si>
  <si>
    <t xml:space="preserve">      ９</t>
  </si>
  <si>
    <t xml:space="preserve">      10</t>
  </si>
  <si>
    <t>鹿島郡</t>
  </si>
  <si>
    <t xml:space="preserve">      11</t>
  </si>
  <si>
    <t>中能登町</t>
  </si>
  <si>
    <t xml:space="preserve">      12</t>
  </si>
  <si>
    <t>鳳珠郡</t>
  </si>
  <si>
    <t>穴水町</t>
  </si>
  <si>
    <t>能登町</t>
  </si>
  <si>
    <t>小  松  市</t>
  </si>
  <si>
    <t>注　　簡易水道の実績年間給水量は、市町ごとに四捨五入しているため、計と内訳が一致していない。　　</t>
  </si>
  <si>
    <t>資料　　金沢市企業局、小松ガス㈱</t>
  </si>
  <si>
    <t>102 電気・ガス及び水道</t>
  </si>
  <si>
    <r>
      <t>電気・ガス及び水道 10</t>
    </r>
    <r>
      <rPr>
        <sz val="12"/>
        <rFont val="ＭＳ 明朝"/>
        <family val="1"/>
      </rPr>
      <t>3</t>
    </r>
  </si>
  <si>
    <t>５７　　ガ　　 　　　 　　ス（都市ガス）</t>
  </si>
  <si>
    <t>５８　　水　　　　　　　　　　　　　　　道</t>
  </si>
  <si>
    <r>
      <t>（単位：標準熱量　</t>
    </r>
    <r>
      <rPr>
        <sz val="12"/>
        <rFont val="ＭＳ 明朝"/>
        <family val="1"/>
      </rPr>
      <t>11,000kcal/m3）</t>
    </r>
  </si>
  <si>
    <t>（単位：人、千㎥）</t>
  </si>
  <si>
    <r>
      <t>製造量　　　（m</t>
    </r>
    <r>
      <rPr>
        <sz val="12"/>
        <rFont val="ＭＳ 明朝"/>
        <family val="1"/>
      </rPr>
      <t>3）</t>
    </r>
  </si>
  <si>
    <r>
      <t>供　　　　　　給　　　　　　量　　(</t>
    </r>
    <r>
      <rPr>
        <sz val="12"/>
        <rFont val="ＭＳ 明朝"/>
        <family val="1"/>
      </rPr>
      <t>m3)</t>
    </r>
  </si>
  <si>
    <t>供給戸数　　　（戸）</t>
  </si>
  <si>
    <r>
      <t>年 次</t>
    </r>
    <r>
      <rPr>
        <sz val="12"/>
        <rFont val="ＭＳ 明朝"/>
        <family val="1"/>
      </rPr>
      <t xml:space="preserve"> 及 び　　　　　市 町 別</t>
    </r>
  </si>
  <si>
    <t>給　　水　　　　　人　　口</t>
  </si>
  <si>
    <t>実績年間　　　給 水 量</t>
  </si>
  <si>
    <t>左 の う ち　　　　県水受水量</t>
  </si>
  <si>
    <t>有　　効　　　　　水　　量</t>
  </si>
  <si>
    <t>無　　効　　　　　水　　量</t>
  </si>
  <si>
    <t>実績年間　　　　給 水 量</t>
  </si>
  <si>
    <r>
      <t>平 成１</t>
    </r>
    <r>
      <rPr>
        <sz val="12"/>
        <rFont val="ＭＳ 明朝"/>
        <family val="1"/>
      </rPr>
      <t>5</t>
    </r>
    <r>
      <rPr>
        <sz val="12"/>
        <rFont val="ＭＳ 明朝"/>
        <family val="1"/>
      </rPr>
      <t>年</t>
    </r>
  </si>
  <si>
    <t>-</t>
  </si>
  <si>
    <t>-</t>
  </si>
  <si>
    <t>計</t>
  </si>
  <si>
    <t>-</t>
  </si>
  <si>
    <t>-</t>
  </si>
  <si>
    <t>-</t>
  </si>
  <si>
    <t>資料　石川県水環境創造課「水道統計調査」</t>
  </si>
  <si>
    <r>
      <t>平 成１</t>
    </r>
    <r>
      <rPr>
        <sz val="12"/>
        <rFont val="ＭＳ 明朝"/>
        <family val="1"/>
      </rPr>
      <t>９</t>
    </r>
    <r>
      <rPr>
        <sz val="12"/>
        <rFont val="ＭＳ 明朝"/>
        <family val="1"/>
      </rPr>
      <t>年１月</t>
    </r>
  </si>
  <si>
    <r>
      <t xml:space="preserve">  </t>
    </r>
    <r>
      <rPr>
        <sz val="12"/>
        <rFont val="ＭＳ 明朝"/>
        <family val="1"/>
      </rPr>
      <t xml:space="preserve">    ２</t>
    </r>
  </si>
  <si>
    <r>
      <t xml:space="preserve">    </t>
    </r>
    <r>
      <rPr>
        <sz val="12"/>
        <rFont val="ＭＳ 明朝"/>
        <family val="1"/>
      </rPr>
      <t xml:space="preserve">  ３</t>
    </r>
  </si>
  <si>
    <r>
      <t xml:space="preserve">  </t>
    </r>
    <r>
      <rPr>
        <sz val="12"/>
        <rFont val="ＭＳ 明朝"/>
        <family val="1"/>
      </rPr>
      <t xml:space="preserve">    ４</t>
    </r>
  </si>
  <si>
    <r>
      <t xml:space="preserve">  </t>
    </r>
    <r>
      <rPr>
        <sz val="12"/>
        <rFont val="ＭＳ 明朝"/>
        <family val="1"/>
      </rPr>
      <t xml:space="preserve">    ５</t>
    </r>
  </si>
  <si>
    <r>
      <t xml:space="preserve">  </t>
    </r>
    <r>
      <rPr>
        <sz val="12"/>
        <rFont val="ＭＳ 明朝"/>
        <family val="1"/>
      </rPr>
      <t xml:space="preserve">    ６</t>
    </r>
  </si>
  <si>
    <r>
      <t xml:space="preserve">  </t>
    </r>
    <r>
      <rPr>
        <sz val="12"/>
        <rFont val="ＭＳ 明朝"/>
        <family val="1"/>
      </rPr>
      <t xml:space="preserve">    ７</t>
    </r>
  </si>
  <si>
    <r>
      <t xml:space="preserve">  </t>
    </r>
    <r>
      <rPr>
        <sz val="12"/>
        <rFont val="ＭＳ 明朝"/>
        <family val="1"/>
      </rPr>
      <t xml:space="preserve">    ８</t>
    </r>
  </si>
  <si>
    <t xml:space="preserve">      ９</t>
  </si>
  <si>
    <r>
      <t xml:space="preserve"> </t>
    </r>
    <r>
      <rPr>
        <sz val="12"/>
        <rFont val="ＭＳ 明朝"/>
        <family val="1"/>
      </rPr>
      <t xml:space="preserve">     10</t>
    </r>
  </si>
  <si>
    <r>
      <t xml:space="preserve"> </t>
    </r>
    <r>
      <rPr>
        <sz val="12"/>
        <rFont val="ＭＳ 明朝"/>
        <family val="1"/>
      </rPr>
      <t xml:space="preserve">     11</t>
    </r>
  </si>
  <si>
    <r>
      <t xml:space="preserve"> </t>
    </r>
    <r>
      <rPr>
        <sz val="12"/>
        <rFont val="ＭＳ 明朝"/>
        <family val="1"/>
      </rPr>
      <t xml:space="preserve">     12</t>
    </r>
  </si>
  <si>
    <t>注１　　金沢市は平成13年から標準熱量を5,000kcal/m3から11,000kcal/m3に変更（小松市は平成12年から変更）</t>
  </si>
  <si>
    <r>
      <t>　２　　四捨五入のため、</t>
    </r>
    <r>
      <rPr>
        <sz val="12"/>
        <rFont val="ＭＳ 明朝"/>
        <family val="1"/>
      </rPr>
      <t>１２ヶ月の合計と年計が合わない場合がある。</t>
    </r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</si>
</sst>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_ ;[Red]\-0\ "/>
    <numFmt numFmtId="178" formatCode="#,##0.0;[Red]\-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#,##0_ "/>
    <numFmt numFmtId="183" formatCode="#,##0_ ;[Red]\-#,##0\ "/>
    <numFmt numFmtId="184" formatCode="#,##0.0_ ;[Red]\-#,##0.0\ "/>
    <numFmt numFmtId="185" formatCode="#,##0_);[Red]\(#,##0\)"/>
    <numFmt numFmtId="186" formatCode="0;[Red]0"/>
    <numFmt numFmtId="187" formatCode="#,##0;[Red]#,##0"/>
    <numFmt numFmtId="188" formatCode="#,##0.0;\-#,##0.0"/>
    <numFmt numFmtId="189" formatCode="#,##0;&quot;△ &quot;#,##0"/>
    <numFmt numFmtId="190" formatCode="#,###,"/>
    <numFmt numFmtId="191" formatCode="&quot;\&quot;#,##0.0;[Red]&quot;\&quot;\-#,##0.0"/>
    <numFmt numFmtId="192" formatCode="0_);[Red]\(0\)"/>
  </numFmts>
  <fonts count="17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14"/>
      <name val="ＭＳ 明朝"/>
      <family val="1"/>
    </font>
    <font>
      <sz val="6"/>
      <name val="ＭＳ 明朝"/>
      <family val="1"/>
    </font>
    <font>
      <sz val="11"/>
      <name val="ＭＳ 明朝"/>
      <family val="1"/>
    </font>
    <font>
      <sz val="6"/>
      <name val="ＭＳ Ｐ明朝"/>
      <family val="1"/>
    </font>
    <font>
      <sz val="14"/>
      <name val="ＭＳ ゴシック"/>
      <family val="3"/>
    </font>
    <font>
      <b/>
      <sz val="12"/>
      <name val="ＭＳ ゴシック"/>
      <family val="3"/>
    </font>
    <font>
      <sz val="10"/>
      <name val="ＭＳ 明朝"/>
      <family val="1"/>
    </font>
    <font>
      <sz val="12"/>
      <name val="ＭＳ 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6"/>
      <name val="ＭＳ ゴシック"/>
      <family val="3"/>
    </font>
  </fonts>
  <fills count="2">
    <fill>
      <patternFill/>
    </fill>
    <fill>
      <patternFill patternType="gray125"/>
    </fill>
  </fills>
  <borders count="53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>
      <alignment/>
      <protection/>
    </xf>
  </cellStyleXfs>
  <cellXfs count="342">
    <xf numFmtId="0" fontId="0" fillId="0" borderId="0" xfId="0" applyAlignment="1">
      <alignment/>
    </xf>
    <xf numFmtId="0" fontId="8" fillId="0" borderId="0" xfId="0" applyFont="1" applyFill="1" applyAlignment="1">
      <alignment vertical="top"/>
    </xf>
    <xf numFmtId="0" fontId="8" fillId="0" borderId="0" xfId="0" applyFont="1" applyFill="1" applyAlignment="1">
      <alignment horizontal="right" vertical="top"/>
    </xf>
    <xf numFmtId="0" fontId="0" fillId="0" borderId="0" xfId="0" applyFont="1" applyFill="1" applyAlignment="1">
      <alignment vertical="center"/>
    </xf>
    <xf numFmtId="0" fontId="10" fillId="0" borderId="0" xfId="0" applyFont="1" applyFill="1" applyAlignment="1">
      <alignment horizontal="left" vertical="center"/>
    </xf>
    <xf numFmtId="0" fontId="10" fillId="0" borderId="0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distributed" vertical="center"/>
    </xf>
    <xf numFmtId="37" fontId="0" fillId="0" borderId="2" xfId="0" applyNumberFormat="1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>
      <alignment horizontal="center" vertical="center"/>
    </xf>
    <xf numFmtId="6" fontId="13" fillId="0" borderId="0" xfId="19" applyFont="1" applyFill="1" applyBorder="1" applyAlignment="1">
      <alignment vertical="center"/>
    </xf>
    <xf numFmtId="0" fontId="13" fillId="0" borderId="1" xfId="0" applyFont="1" applyFill="1" applyBorder="1" applyAlignment="1">
      <alignment vertical="center"/>
    </xf>
    <xf numFmtId="0" fontId="11" fillId="0" borderId="1" xfId="0" applyFont="1" applyFill="1" applyBorder="1" applyAlignment="1">
      <alignment vertical="center"/>
    </xf>
    <xf numFmtId="0" fontId="11" fillId="0" borderId="1" xfId="0" applyFont="1" applyFill="1" applyBorder="1" applyAlignment="1">
      <alignment/>
    </xf>
    <xf numFmtId="6" fontId="8" fillId="0" borderId="0" xfId="19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horizontal="distributed" vertical="center"/>
    </xf>
    <xf numFmtId="182" fontId="12" fillId="0" borderId="0" xfId="0" applyNumberFormat="1" applyFont="1" applyFill="1" applyBorder="1" applyAlignment="1">
      <alignment vertical="center"/>
    </xf>
    <xf numFmtId="182" fontId="10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 shrinkToFit="1"/>
    </xf>
    <xf numFmtId="37" fontId="11" fillId="0" borderId="2" xfId="0" applyNumberFormat="1" applyFont="1" applyFill="1" applyBorder="1" applyAlignment="1" applyProtection="1">
      <alignment vertical="center"/>
      <protection/>
    </xf>
    <xf numFmtId="0" fontId="13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distributed" vertical="center"/>
    </xf>
    <xf numFmtId="37" fontId="0" fillId="0" borderId="2" xfId="0" applyNumberFormat="1" applyFont="1" applyFill="1" applyBorder="1" applyAlignment="1" applyProtection="1">
      <alignment vertical="center"/>
      <protection/>
    </xf>
    <xf numFmtId="37" fontId="0" fillId="0" borderId="2" xfId="0" applyNumberFormat="1" applyFont="1" applyFill="1" applyBorder="1" applyAlignment="1" applyProtection="1">
      <alignment horizontal="right" vertical="center"/>
      <protection/>
    </xf>
    <xf numFmtId="38" fontId="0" fillId="0" borderId="2" xfId="17" applyFont="1" applyFill="1" applyBorder="1" applyAlignment="1">
      <alignment horizontal="right" vertical="center"/>
    </xf>
    <xf numFmtId="182" fontId="0" fillId="0" borderId="0" xfId="0" applyNumberFormat="1" applyFont="1" applyFill="1" applyAlignment="1">
      <alignment vertical="center"/>
    </xf>
    <xf numFmtId="37" fontId="0" fillId="0" borderId="0" xfId="0" applyNumberFormat="1" applyFont="1" applyFill="1" applyBorder="1" applyAlignment="1" applyProtection="1">
      <alignment vertical="center"/>
      <protection/>
    </xf>
    <xf numFmtId="0" fontId="15" fillId="0" borderId="0" xfId="0" applyFont="1" applyFill="1" applyAlignment="1">
      <alignment horizontal="left" vertical="center"/>
    </xf>
    <xf numFmtId="182" fontId="15" fillId="0" borderId="0" xfId="0" applyNumberFormat="1" applyFont="1" applyFill="1" applyAlignment="1">
      <alignment horizontal="left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ont="1" applyFill="1" applyAlignment="1">
      <alignment vertical="top"/>
    </xf>
    <xf numFmtId="0" fontId="0" fillId="0" borderId="0" xfId="0" applyFont="1" applyFill="1" applyBorder="1" applyAlignment="1">
      <alignment horizontal="centerContinuous" vertical="top"/>
    </xf>
    <xf numFmtId="0" fontId="0" fillId="0" borderId="0" xfId="0" applyFont="1" applyFill="1" applyBorder="1" applyAlignment="1">
      <alignment horizontal="left" vertical="top"/>
    </xf>
    <xf numFmtId="182" fontId="0" fillId="0" borderId="0" xfId="0" applyNumberFormat="1" applyFont="1" applyFill="1" applyBorder="1" applyAlignment="1">
      <alignment horizontal="centerContinuous" vertical="top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6" fontId="0" fillId="0" borderId="0" xfId="19" applyFont="1" applyFill="1" applyBorder="1" applyAlignment="1">
      <alignment vertical="center"/>
    </xf>
    <xf numFmtId="0" fontId="0" fillId="0" borderId="0" xfId="0" applyFont="1" applyFill="1" applyBorder="1" applyAlignment="1">
      <alignment horizontal="centerContinuous" vertical="center"/>
    </xf>
    <xf numFmtId="182" fontId="0" fillId="0" borderId="0" xfId="0" applyNumberFormat="1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3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6" fontId="0" fillId="0" borderId="0" xfId="19" applyFont="1" applyFill="1" applyBorder="1" applyAlignment="1" quotePrefix="1">
      <alignment horizontal="center" vertical="center"/>
    </xf>
    <xf numFmtId="0" fontId="0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6" fontId="0" fillId="0" borderId="0" xfId="19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Continuous" vertical="center"/>
    </xf>
    <xf numFmtId="0" fontId="0" fillId="0" borderId="4" xfId="0" applyFont="1" applyFill="1" applyBorder="1" applyAlignment="1">
      <alignment horizontal="distributed" vertical="center"/>
    </xf>
    <xf numFmtId="38" fontId="0" fillId="0" borderId="5" xfId="0" applyNumberFormat="1" applyFont="1" applyFill="1" applyBorder="1" applyAlignment="1">
      <alignment vertical="center"/>
    </xf>
    <xf numFmtId="0" fontId="0" fillId="0" borderId="5" xfId="0" applyFont="1" applyFill="1" applyBorder="1" applyAlignment="1">
      <alignment horizontal="distributed" vertical="center"/>
    </xf>
    <xf numFmtId="0" fontId="0" fillId="0" borderId="5" xfId="0" applyFont="1" applyFill="1" applyBorder="1" applyAlignment="1">
      <alignment vertical="center"/>
    </xf>
    <xf numFmtId="38" fontId="0" fillId="0" borderId="0" xfId="0" applyNumberFormat="1" applyFont="1" applyFill="1" applyBorder="1" applyAlignment="1">
      <alignment vertical="center"/>
    </xf>
    <xf numFmtId="182" fontId="0" fillId="0" borderId="0" xfId="0" applyNumberFormat="1" applyFont="1" applyFill="1" applyBorder="1" applyAlignment="1">
      <alignment vertical="center"/>
    </xf>
    <xf numFmtId="6" fontId="0" fillId="0" borderId="0" xfId="19" applyFont="1" applyFill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37" fontId="0" fillId="0" borderId="0" xfId="0" applyNumberFormat="1" applyFont="1" applyFill="1" applyAlignment="1">
      <alignment vertical="center"/>
    </xf>
    <xf numFmtId="38" fontId="0" fillId="0" borderId="0" xfId="0" applyNumberFormat="1" applyFont="1" applyFill="1" applyAlignment="1">
      <alignment vertical="center"/>
    </xf>
    <xf numFmtId="190" fontId="0" fillId="0" borderId="0" xfId="0" applyNumberFormat="1" applyFont="1" applyFill="1" applyAlignment="1">
      <alignment vertical="center"/>
    </xf>
    <xf numFmtId="190" fontId="0" fillId="0" borderId="0" xfId="0" applyNumberFormat="1" applyFont="1" applyFill="1" applyAlignment="1">
      <alignment vertical="center"/>
    </xf>
    <xf numFmtId="190" fontId="0" fillId="0" borderId="0" xfId="0" applyNumberFormat="1" applyFont="1" applyFill="1" applyAlignment="1">
      <alignment vertical="center"/>
    </xf>
    <xf numFmtId="0" fontId="0" fillId="0" borderId="2" xfId="0" applyFont="1" applyFill="1" applyBorder="1" applyAlignment="1">
      <alignment horizontal="center" vertical="center"/>
    </xf>
    <xf numFmtId="6" fontId="0" fillId="0" borderId="0" xfId="19" applyFont="1" applyFill="1" applyBorder="1" applyAlignment="1">
      <alignment vertical="center"/>
    </xf>
    <xf numFmtId="190" fontId="0" fillId="0" borderId="2" xfId="0" applyNumberFormat="1" applyFont="1" applyFill="1" applyBorder="1" applyAlignment="1">
      <alignment horizontal="center" vertical="center"/>
    </xf>
    <xf numFmtId="190" fontId="0" fillId="0" borderId="0" xfId="0" applyNumberFormat="1" applyFont="1" applyFill="1" applyBorder="1" applyAlignment="1">
      <alignment horizontal="center" vertical="center"/>
    </xf>
    <xf numFmtId="190" fontId="0" fillId="0" borderId="2" xfId="0" applyNumberFormat="1" applyFont="1" applyFill="1" applyBorder="1" applyAlignment="1" applyProtection="1">
      <alignment vertical="center"/>
      <protection/>
    </xf>
    <xf numFmtId="190" fontId="0" fillId="0" borderId="0" xfId="0" applyNumberFormat="1" applyFont="1" applyFill="1" applyBorder="1" applyAlignment="1" applyProtection="1">
      <alignment vertical="center"/>
      <protection/>
    </xf>
    <xf numFmtId="190" fontId="0" fillId="0" borderId="0" xfId="0" applyNumberFormat="1" applyFont="1" applyFill="1" applyBorder="1" applyAlignment="1">
      <alignment vertical="center"/>
    </xf>
    <xf numFmtId="6" fontId="0" fillId="0" borderId="6" xfId="19" applyFont="1" applyFill="1" applyBorder="1" applyAlignment="1" quotePrefix="1">
      <alignment horizontal="center" vertical="center"/>
    </xf>
    <xf numFmtId="190" fontId="0" fillId="0" borderId="7" xfId="0" applyNumberFormat="1" applyFont="1" applyFill="1" applyBorder="1" applyAlignment="1" applyProtection="1">
      <alignment vertical="center"/>
      <protection/>
    </xf>
    <xf numFmtId="190" fontId="0" fillId="0" borderId="6" xfId="0" applyNumberFormat="1" applyFont="1" applyFill="1" applyBorder="1" applyAlignment="1" applyProtection="1">
      <alignment vertical="center"/>
      <protection/>
    </xf>
    <xf numFmtId="37" fontId="11" fillId="0" borderId="2" xfId="0" applyNumberFormat="1" applyFont="1" applyFill="1" applyBorder="1" applyAlignment="1" applyProtection="1">
      <alignment vertical="center"/>
      <protection/>
    </xf>
    <xf numFmtId="0" fontId="0" fillId="0" borderId="8" xfId="0" applyFont="1" applyFill="1" applyBorder="1" applyAlignment="1">
      <alignment vertical="center"/>
    </xf>
    <xf numFmtId="0" fontId="13" fillId="0" borderId="9" xfId="0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8" fillId="0" borderId="8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vertical="center"/>
    </xf>
    <xf numFmtId="0" fontId="0" fillId="0" borderId="8" xfId="0" applyFont="1" applyFill="1" applyBorder="1" applyAlignment="1">
      <alignment horizontal="center" vertical="center"/>
    </xf>
    <xf numFmtId="182" fontId="0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center" vertical="center"/>
    </xf>
    <xf numFmtId="38" fontId="0" fillId="0" borderId="2" xfId="17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distributed" vertical="center"/>
    </xf>
    <xf numFmtId="38" fontId="0" fillId="0" borderId="5" xfId="0" applyNumberFormat="1" applyFont="1" applyFill="1" applyBorder="1" applyAlignment="1">
      <alignment vertical="center"/>
    </xf>
    <xf numFmtId="0" fontId="0" fillId="0" borderId="8" xfId="0" applyFont="1" applyFill="1" applyBorder="1" applyAlignment="1">
      <alignment horizontal="center" vertical="center"/>
    </xf>
    <xf numFmtId="37" fontId="0" fillId="0" borderId="5" xfId="0" applyNumberFormat="1" applyFont="1" applyFill="1" applyBorder="1" applyAlignment="1" applyProtection="1">
      <alignment vertical="center"/>
      <protection/>
    </xf>
    <xf numFmtId="0" fontId="0" fillId="0" borderId="10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distributed" vertical="center"/>
    </xf>
    <xf numFmtId="37" fontId="0" fillId="0" borderId="12" xfId="0" applyNumberFormat="1" applyFont="1" applyFill="1" applyBorder="1" applyAlignment="1" applyProtection="1">
      <alignment vertical="center"/>
      <protection/>
    </xf>
    <xf numFmtId="0" fontId="0" fillId="0" borderId="13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8" fillId="0" borderId="15" xfId="0" applyFont="1" applyFill="1" applyBorder="1" applyAlignment="1">
      <alignment vertical="center"/>
    </xf>
    <xf numFmtId="0" fontId="8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horizontal="distributed" vertical="center"/>
    </xf>
    <xf numFmtId="38" fontId="0" fillId="0" borderId="15" xfId="0" applyNumberFormat="1" applyFont="1" applyFill="1" applyBorder="1" applyAlignment="1">
      <alignment vertical="center"/>
    </xf>
    <xf numFmtId="0" fontId="8" fillId="0" borderId="15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Continuous" vertical="center"/>
    </xf>
    <xf numFmtId="182" fontId="0" fillId="0" borderId="0" xfId="0" applyNumberFormat="1" applyFont="1" applyFill="1" applyBorder="1" applyAlignment="1">
      <alignment horizontal="centerContinuous" vertical="center"/>
    </xf>
    <xf numFmtId="6" fontId="0" fillId="0" borderId="0" xfId="19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183" fontId="0" fillId="0" borderId="2" xfId="0" applyNumberFormat="1" applyFont="1" applyFill="1" applyBorder="1" applyAlignment="1" applyProtection="1">
      <alignment vertical="center"/>
      <protection/>
    </xf>
    <xf numFmtId="183" fontId="0" fillId="0" borderId="0" xfId="0" applyNumberFormat="1" applyFont="1" applyFill="1" applyBorder="1" applyAlignment="1" applyProtection="1">
      <alignment vertical="center"/>
      <protection/>
    </xf>
    <xf numFmtId="183" fontId="0" fillId="0" borderId="0" xfId="0" applyNumberFormat="1" applyFont="1" applyFill="1" applyAlignment="1">
      <alignment vertical="center"/>
    </xf>
    <xf numFmtId="182" fontId="0" fillId="0" borderId="0" xfId="0" applyNumberFormat="1" applyFont="1" applyFill="1" applyBorder="1" applyAlignment="1" applyProtection="1">
      <alignment horizontal="right" vertical="center"/>
      <protection/>
    </xf>
    <xf numFmtId="189" fontId="0" fillId="0" borderId="0" xfId="0" applyNumberFormat="1" applyFont="1" applyFill="1" applyBorder="1" applyAlignment="1" applyProtection="1">
      <alignment horizontal="right" vertical="center"/>
      <protection/>
    </xf>
    <xf numFmtId="183" fontId="0" fillId="0" borderId="0" xfId="0" applyNumberFormat="1" applyFont="1" applyFill="1" applyBorder="1" applyAlignment="1" applyProtection="1">
      <alignment horizontal="right" vertical="center"/>
      <protection/>
    </xf>
    <xf numFmtId="6" fontId="0" fillId="0" borderId="0" xfId="19" applyFont="1" applyFill="1" applyBorder="1" applyAlignment="1" quotePrefix="1">
      <alignment horizontal="center" vertical="center"/>
    </xf>
    <xf numFmtId="182" fontId="0" fillId="0" borderId="0" xfId="0" applyNumberFormat="1" applyFont="1" applyFill="1" applyBorder="1" applyAlignment="1" applyProtection="1">
      <alignment vertical="center"/>
      <protection/>
    </xf>
    <xf numFmtId="189" fontId="0" fillId="0" borderId="0" xfId="0" applyNumberFormat="1" applyFont="1" applyFill="1" applyBorder="1" applyAlignment="1" applyProtection="1">
      <alignment vertical="center"/>
      <protection/>
    </xf>
    <xf numFmtId="183" fontId="0" fillId="0" borderId="5" xfId="0" applyNumberFormat="1" applyFont="1" applyFill="1" applyBorder="1" applyAlignment="1" applyProtection="1">
      <alignment vertical="center"/>
      <protection/>
    </xf>
    <xf numFmtId="183" fontId="0" fillId="0" borderId="0" xfId="0" applyNumberFormat="1" applyFont="1" applyFill="1" applyBorder="1" applyAlignment="1">
      <alignment vertical="center"/>
    </xf>
    <xf numFmtId="185" fontId="0" fillId="0" borderId="0" xfId="17" applyNumberFormat="1" applyFont="1" applyFill="1" applyBorder="1" applyAlignment="1">
      <alignment vertical="center"/>
    </xf>
    <xf numFmtId="185" fontId="0" fillId="0" borderId="0" xfId="17" applyNumberFormat="1" applyFont="1" applyFill="1" applyBorder="1" applyAlignment="1" applyProtection="1">
      <alignment vertical="center"/>
      <protection/>
    </xf>
    <xf numFmtId="185" fontId="0" fillId="0" borderId="0" xfId="17" applyNumberFormat="1" applyFont="1" applyFill="1" applyBorder="1" applyAlignment="1">
      <alignment horizontal="right" vertical="center"/>
    </xf>
    <xf numFmtId="189" fontId="0" fillId="0" borderId="0" xfId="17" applyNumberFormat="1" applyFont="1" applyFill="1" applyBorder="1" applyAlignment="1">
      <alignment vertical="center"/>
    </xf>
    <xf numFmtId="6" fontId="0" fillId="0" borderId="0" xfId="19" applyFont="1" applyFill="1" applyBorder="1" applyAlignment="1">
      <alignment vertical="center"/>
    </xf>
    <xf numFmtId="6" fontId="0" fillId="0" borderId="3" xfId="19" applyFont="1" applyFill="1" applyBorder="1" applyAlignment="1">
      <alignment vertical="center"/>
    </xf>
    <xf numFmtId="6" fontId="0" fillId="0" borderId="0" xfId="19" applyFont="1" applyFill="1" applyBorder="1" applyAlignment="1">
      <alignment horizontal="center" vertical="center"/>
    </xf>
    <xf numFmtId="6" fontId="0" fillId="0" borderId="3" xfId="19" applyFont="1" applyFill="1" applyBorder="1" applyAlignment="1">
      <alignment horizontal="center" vertical="center"/>
    </xf>
    <xf numFmtId="185" fontId="0" fillId="0" borderId="0" xfId="17" applyNumberFormat="1" applyFont="1" applyFill="1" applyBorder="1" applyAlignment="1" applyProtection="1">
      <alignment horizontal="right" vertical="center"/>
      <protection/>
    </xf>
    <xf numFmtId="189" fontId="0" fillId="0" borderId="0" xfId="17" applyNumberFormat="1" applyFont="1" applyFill="1" applyBorder="1" applyAlignment="1" applyProtection="1">
      <alignment horizontal="right" vertical="center"/>
      <protection/>
    </xf>
    <xf numFmtId="185" fontId="0" fillId="0" borderId="6" xfId="17" applyNumberFormat="1" applyFont="1" applyFill="1" applyBorder="1" applyAlignment="1">
      <alignment horizontal="right" vertical="center"/>
    </xf>
    <xf numFmtId="182" fontId="0" fillId="0" borderId="0" xfId="0" applyNumberFormat="1" applyFont="1" applyFill="1" applyAlignment="1">
      <alignment vertical="center"/>
    </xf>
    <xf numFmtId="183" fontId="0" fillId="0" borderId="0" xfId="0" applyNumberFormat="1" applyFont="1" applyFill="1" applyBorder="1" applyAlignment="1">
      <alignment horizontal="center" vertical="center"/>
    </xf>
    <xf numFmtId="190" fontId="0" fillId="0" borderId="2" xfId="0" applyNumberFormat="1" applyFont="1" applyFill="1" applyBorder="1" applyAlignment="1">
      <alignment horizontal="center" vertical="center"/>
    </xf>
    <xf numFmtId="190" fontId="0" fillId="0" borderId="0" xfId="0" applyNumberFormat="1" applyFont="1" applyFill="1" applyBorder="1" applyAlignment="1">
      <alignment horizontal="center" vertical="center"/>
    </xf>
    <xf numFmtId="38" fontId="0" fillId="0" borderId="0" xfId="0" applyNumberFormat="1" applyFont="1" applyFill="1" applyAlignment="1">
      <alignment vertical="center"/>
    </xf>
    <xf numFmtId="190" fontId="0" fillId="0" borderId="2" xfId="0" applyNumberFormat="1" applyFont="1" applyFill="1" applyBorder="1" applyAlignment="1" applyProtection="1">
      <alignment vertical="center"/>
      <protection/>
    </xf>
    <xf numFmtId="190" fontId="0" fillId="0" borderId="0" xfId="0" applyNumberFormat="1" applyFont="1" applyFill="1" applyBorder="1" applyAlignment="1" applyProtection="1">
      <alignment vertical="center"/>
      <protection/>
    </xf>
    <xf numFmtId="6" fontId="0" fillId="0" borderId="24" xfId="19" applyFont="1" applyFill="1" applyBorder="1" applyAlignment="1">
      <alignment vertical="center"/>
    </xf>
    <xf numFmtId="190" fontId="0" fillId="0" borderId="0" xfId="0" applyNumberFormat="1" applyFont="1" applyFill="1" applyBorder="1" applyAlignment="1">
      <alignment vertical="center"/>
    </xf>
    <xf numFmtId="6" fontId="0" fillId="0" borderId="6" xfId="19" applyFont="1" applyFill="1" applyBorder="1" applyAlignment="1" quotePrefix="1">
      <alignment horizontal="center" vertical="center"/>
    </xf>
    <xf numFmtId="190" fontId="0" fillId="0" borderId="7" xfId="0" applyNumberFormat="1" applyFont="1" applyFill="1" applyBorder="1" applyAlignment="1" applyProtection="1">
      <alignment vertical="center"/>
      <protection/>
    </xf>
    <xf numFmtId="190" fontId="0" fillId="0" borderId="6" xfId="0" applyNumberFormat="1" applyFont="1" applyFill="1" applyBorder="1" applyAlignment="1" applyProtection="1">
      <alignment vertical="center"/>
      <protection/>
    </xf>
    <xf numFmtId="185" fontId="0" fillId="0" borderId="6" xfId="17" applyNumberFormat="1" applyFont="1" applyFill="1" applyBorder="1" applyAlignment="1" applyProtection="1">
      <alignment vertical="center"/>
      <protection/>
    </xf>
    <xf numFmtId="184" fontId="0" fillId="0" borderId="0" xfId="0" applyNumberFormat="1" applyFont="1" applyFill="1" applyAlignment="1">
      <alignment vertical="center"/>
    </xf>
    <xf numFmtId="184" fontId="0" fillId="0" borderId="0" xfId="0" applyNumberFormat="1" applyFont="1" applyFill="1" applyBorder="1" applyAlignment="1">
      <alignment vertical="center"/>
    </xf>
    <xf numFmtId="185" fontId="11" fillId="0" borderId="0" xfId="17" applyNumberFormat="1" applyFont="1" applyFill="1" applyBorder="1" applyAlignment="1">
      <alignment vertical="center"/>
    </xf>
    <xf numFmtId="185" fontId="11" fillId="0" borderId="0" xfId="17" applyNumberFormat="1" applyFont="1" applyFill="1" applyBorder="1" applyAlignment="1" applyProtection="1">
      <alignment vertical="center"/>
      <protection/>
    </xf>
    <xf numFmtId="185" fontId="11" fillId="0" borderId="0" xfId="17" applyNumberFormat="1" applyFont="1" applyFill="1" applyBorder="1" applyAlignment="1">
      <alignment horizontal="right" vertical="center"/>
    </xf>
    <xf numFmtId="189" fontId="11" fillId="0" borderId="0" xfId="17" applyNumberFormat="1" applyFont="1" applyFill="1" applyBorder="1" applyAlignment="1">
      <alignment vertical="center"/>
    </xf>
    <xf numFmtId="184" fontId="0" fillId="0" borderId="25" xfId="0" applyNumberFormat="1" applyFont="1" applyFill="1" applyBorder="1" applyAlignment="1" applyProtection="1">
      <alignment vertical="center"/>
      <protection/>
    </xf>
    <xf numFmtId="184" fontId="0" fillId="0" borderId="6" xfId="0" applyNumberFormat="1" applyFont="1" applyFill="1" applyBorder="1" applyAlignment="1" applyProtection="1">
      <alignment vertical="center"/>
      <protection/>
    </xf>
    <xf numFmtId="184" fontId="0" fillId="0" borderId="26" xfId="0" applyNumberFormat="1" applyFont="1" applyFill="1" applyBorder="1" applyAlignment="1" applyProtection="1">
      <alignment vertical="center"/>
      <protection/>
    </xf>
    <xf numFmtId="6" fontId="11" fillId="0" borderId="24" xfId="19" applyFont="1" applyFill="1" applyBorder="1" applyAlignment="1" quotePrefix="1">
      <alignment horizontal="center" vertical="center"/>
    </xf>
    <xf numFmtId="190" fontId="11" fillId="0" borderId="0" xfId="0" applyNumberFormat="1" applyFont="1" applyFill="1" applyBorder="1" applyAlignment="1">
      <alignment vertical="center"/>
    </xf>
    <xf numFmtId="38" fontId="11" fillId="0" borderId="0" xfId="0" applyNumberFormat="1" applyFont="1" applyFill="1" applyBorder="1" applyAlignment="1">
      <alignment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6" fontId="0" fillId="0" borderId="0" xfId="19" applyFont="1" applyFill="1" applyBorder="1" applyAlignment="1" quotePrefix="1">
      <alignment horizontal="center" vertical="center"/>
    </xf>
    <xf numFmtId="6" fontId="0" fillId="0" borderId="3" xfId="19" applyFont="1" applyFill="1" applyBorder="1" applyAlignment="1" quotePrefix="1">
      <alignment horizontal="center" vertical="center"/>
    </xf>
    <xf numFmtId="0" fontId="0" fillId="0" borderId="31" xfId="0" applyFont="1" applyFill="1" applyBorder="1" applyAlignment="1">
      <alignment horizontal="distributed" vertical="center"/>
    </xf>
    <xf numFmtId="0" fontId="0" fillId="0" borderId="32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24" xfId="0" applyFont="1" applyFill="1" applyBorder="1" applyAlignment="1">
      <alignment horizontal="distributed" vertical="center"/>
    </xf>
    <xf numFmtId="6" fontId="0" fillId="0" borderId="0" xfId="19" applyFont="1" applyFill="1" applyBorder="1" applyAlignment="1">
      <alignment horizontal="distributed" vertical="center"/>
    </xf>
    <xf numFmtId="0" fontId="0" fillId="0" borderId="3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24" xfId="0" applyFont="1" applyFill="1" applyBorder="1" applyAlignment="1">
      <alignment horizontal="distributed" vertical="center"/>
    </xf>
    <xf numFmtId="184" fontId="12" fillId="0" borderId="33" xfId="19" applyNumberFormat="1" applyFont="1" applyFill="1" applyBorder="1" applyAlignment="1">
      <alignment horizontal="distributed" vertical="center"/>
    </xf>
    <xf numFmtId="6" fontId="0" fillId="0" borderId="0" xfId="19" applyFont="1" applyFill="1" applyBorder="1" applyAlignment="1">
      <alignment horizontal="center" vertical="center"/>
    </xf>
    <xf numFmtId="6" fontId="0" fillId="0" borderId="3" xfId="19" applyFont="1" applyFill="1" applyBorder="1" applyAlignment="1">
      <alignment horizontal="center" vertical="center"/>
    </xf>
    <xf numFmtId="6" fontId="0" fillId="0" borderId="20" xfId="19" applyFont="1" applyFill="1" applyBorder="1" applyAlignment="1" quotePrefix="1">
      <alignment horizontal="center" vertical="center"/>
    </xf>
    <xf numFmtId="6" fontId="0" fillId="0" borderId="21" xfId="19" applyFont="1" applyFill="1" applyBorder="1" applyAlignment="1" quotePrefix="1">
      <alignment horizontal="center" vertical="center"/>
    </xf>
    <xf numFmtId="6" fontId="11" fillId="0" borderId="0" xfId="19" applyFont="1" applyFill="1" applyBorder="1" applyAlignment="1" quotePrefix="1">
      <alignment horizontal="center" vertical="center"/>
    </xf>
    <xf numFmtId="6" fontId="11" fillId="0" borderId="3" xfId="19" applyFont="1" applyFill="1" applyBorder="1" applyAlignment="1" quotePrefix="1">
      <alignment horizontal="center" vertical="center"/>
    </xf>
    <xf numFmtId="6" fontId="0" fillId="0" borderId="31" xfId="19" applyFont="1" applyFill="1" applyBorder="1" applyAlignment="1">
      <alignment horizontal="center" vertical="center"/>
    </xf>
    <xf numFmtId="6" fontId="0" fillId="0" borderId="32" xfId="19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6" fontId="0" fillId="0" borderId="38" xfId="19" applyFont="1" applyFill="1" applyBorder="1" applyAlignment="1">
      <alignment horizontal="center" vertical="center" wrapText="1"/>
    </xf>
    <xf numFmtId="6" fontId="0" fillId="0" borderId="39" xfId="19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40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46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distributed" vertical="center"/>
    </xf>
    <xf numFmtId="0" fontId="11" fillId="0" borderId="0" xfId="0" applyFont="1" applyFill="1" applyBorder="1" applyAlignment="1">
      <alignment horizontal="distributed" vertical="center"/>
    </xf>
    <xf numFmtId="0" fontId="1" fillId="0" borderId="3" xfId="0" applyFont="1" applyFill="1" applyBorder="1" applyAlignment="1">
      <alignment horizontal="distributed" vertical="center"/>
    </xf>
    <xf numFmtId="0" fontId="0" fillId="0" borderId="39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47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6" fontId="0" fillId="0" borderId="0" xfId="19" applyFont="1" applyFill="1" applyBorder="1" applyAlignment="1">
      <alignment horizontal="distributed" vertical="center"/>
    </xf>
    <xf numFmtId="0" fontId="0" fillId="0" borderId="3" xfId="0" applyFont="1" applyFill="1" applyBorder="1" applyAlignment="1">
      <alignment horizontal="distributed" vertical="center"/>
    </xf>
    <xf numFmtId="0" fontId="11" fillId="0" borderId="2" xfId="0" applyFont="1" applyFill="1" applyBorder="1" applyAlignment="1">
      <alignment horizontal="distributed" vertical="center"/>
    </xf>
    <xf numFmtId="0" fontId="11" fillId="0" borderId="3" xfId="0" applyFont="1" applyFill="1" applyBorder="1" applyAlignment="1">
      <alignment horizontal="distributed" vertical="center"/>
    </xf>
    <xf numFmtId="0" fontId="0" fillId="0" borderId="3" xfId="0" applyFont="1" applyFill="1" applyBorder="1" applyAlignment="1">
      <alignment horizontal="distributed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6" fontId="0" fillId="0" borderId="24" xfId="19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horizontal="distributed" vertical="center"/>
    </xf>
    <xf numFmtId="0" fontId="0" fillId="0" borderId="50" xfId="0" applyFont="1" applyFill="1" applyBorder="1" applyAlignment="1">
      <alignment horizontal="distributed" vertical="center"/>
    </xf>
    <xf numFmtId="0" fontId="0" fillId="0" borderId="51" xfId="0" applyFont="1" applyFill="1" applyBorder="1" applyAlignment="1">
      <alignment horizontal="distributed" vertical="center"/>
    </xf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 horizontal="right" vertical="top"/>
    </xf>
    <xf numFmtId="0" fontId="1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0" fillId="0" borderId="50" xfId="0" applyFont="1" applyFill="1" applyBorder="1" applyAlignment="1" applyProtection="1">
      <alignment horizontal="right" vertical="center"/>
      <protection/>
    </xf>
    <xf numFmtId="0" fontId="0" fillId="0" borderId="39" xfId="0" applyFont="1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 applyProtection="1">
      <alignment horizontal="center" vertical="center" wrapText="1"/>
      <protection/>
    </xf>
    <xf numFmtId="0" fontId="0" fillId="0" borderId="34" xfId="0" applyFont="1" applyFill="1" applyBorder="1" applyAlignment="1" applyProtection="1">
      <alignment horizontal="center" vertical="center"/>
      <protection/>
    </xf>
    <xf numFmtId="0" fontId="0" fillId="0" borderId="35" xfId="0" applyFont="1" applyFill="1" applyBorder="1" applyAlignment="1" applyProtection="1">
      <alignment horizontal="center" vertical="center"/>
      <protection/>
    </xf>
    <xf numFmtId="0" fontId="0" fillId="0" borderId="36" xfId="0" applyFont="1" applyFill="1" applyBorder="1" applyAlignment="1" applyProtection="1">
      <alignment horizontal="center" vertical="center"/>
      <protection/>
    </xf>
    <xf numFmtId="0" fontId="0" fillId="0" borderId="40" xfId="0" applyFont="1" applyFill="1" applyBorder="1" applyAlignment="1" applyProtection="1">
      <alignment horizontal="center" vertical="center" wrapText="1"/>
      <protection/>
    </xf>
    <xf numFmtId="0" fontId="0" fillId="0" borderId="38" xfId="0" applyFont="1" applyFill="1" applyBorder="1" applyAlignment="1" applyProtection="1">
      <alignment horizontal="center" vertical="center" wrapText="1"/>
      <protection/>
    </xf>
    <xf numFmtId="0" fontId="0" fillId="0" borderId="39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 applyProtection="1">
      <alignment horizontal="center" vertical="center"/>
      <protection/>
    </xf>
    <xf numFmtId="0" fontId="0" fillId="0" borderId="28" xfId="0" applyFont="1" applyFill="1" applyBorder="1" applyAlignment="1" applyProtection="1">
      <alignment horizontal="center" vertical="center" wrapText="1"/>
      <protection/>
    </xf>
    <xf numFmtId="0" fontId="0" fillId="0" borderId="29" xfId="0" applyFont="1" applyFill="1" applyBorder="1" applyAlignment="1" applyProtection="1">
      <alignment horizontal="center" vertical="center" wrapText="1"/>
      <protection/>
    </xf>
    <xf numFmtId="0" fontId="0" fillId="0" borderId="32" xfId="0" applyFont="1" applyFill="1" applyBorder="1" applyAlignment="1">
      <alignment horizontal="center" vertical="center"/>
    </xf>
    <xf numFmtId="0" fontId="0" fillId="0" borderId="31" xfId="0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>
      <alignment horizontal="center" vertical="center" wrapText="1"/>
    </xf>
    <xf numFmtId="37" fontId="0" fillId="0" borderId="0" xfId="0" applyNumberFormat="1" applyFont="1" applyFill="1" applyBorder="1" applyAlignment="1" applyProtection="1">
      <alignment vertical="center"/>
      <protection/>
    </xf>
    <xf numFmtId="0" fontId="0" fillId="0" borderId="32" xfId="0" applyFont="1" applyFill="1" applyBorder="1" applyAlignment="1">
      <alignment horizontal="center" vertical="center"/>
    </xf>
    <xf numFmtId="185" fontId="0" fillId="0" borderId="2" xfId="0" applyNumberFormat="1" applyFont="1" applyFill="1" applyBorder="1" applyAlignment="1" applyProtection="1">
      <alignment vertical="center"/>
      <protection/>
    </xf>
    <xf numFmtId="185" fontId="0" fillId="0" borderId="0" xfId="0" applyNumberFormat="1" applyFont="1" applyFill="1" applyBorder="1" applyAlignment="1" applyProtection="1">
      <alignment vertical="center"/>
      <protection/>
    </xf>
    <xf numFmtId="0" fontId="0" fillId="0" borderId="3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0" xfId="19" applyNumberFormat="1" applyFont="1" applyFill="1" applyBorder="1" applyAlignment="1" quotePrefix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85" fontId="11" fillId="0" borderId="5" xfId="0" applyNumberFormat="1" applyFont="1" applyFill="1" applyBorder="1" applyAlignment="1">
      <alignment vertical="center"/>
    </xf>
    <xf numFmtId="185" fontId="11" fillId="0" borderId="0" xfId="0" applyNumberFormat="1" applyFont="1" applyFill="1" applyBorder="1" applyAlignment="1">
      <alignment vertical="center"/>
    </xf>
    <xf numFmtId="0" fontId="13" fillId="0" borderId="0" xfId="0" applyFont="1" applyFill="1" applyBorder="1" applyAlignment="1" applyProtection="1">
      <alignment horizontal="left" vertical="center"/>
      <protection/>
    </xf>
    <xf numFmtId="185" fontId="0" fillId="0" borderId="5" xfId="0" applyNumberFormat="1" applyFont="1" applyFill="1" applyBorder="1" applyAlignment="1" applyProtection="1">
      <alignment vertical="center"/>
      <protection/>
    </xf>
    <xf numFmtId="185" fontId="13" fillId="0" borderId="0" xfId="0" applyNumberFormat="1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horizontal="distributed" vertical="center"/>
      <protection/>
    </xf>
    <xf numFmtId="185" fontId="11" fillId="0" borderId="0" xfId="0" applyNumberFormat="1" applyFont="1" applyFill="1" applyBorder="1" applyAlignment="1" applyProtection="1">
      <alignment vertical="center"/>
      <protection/>
    </xf>
    <xf numFmtId="185" fontId="11" fillId="0" borderId="0" xfId="0" applyNumberFormat="1" applyFont="1" applyFill="1" applyBorder="1" applyAlignment="1">
      <alignment vertical="center" wrapText="1"/>
    </xf>
    <xf numFmtId="37" fontId="13" fillId="0" borderId="0" xfId="0" applyNumberFormat="1" applyFont="1" applyFill="1" applyBorder="1" applyAlignment="1" applyProtection="1">
      <alignment vertical="center"/>
      <protection/>
    </xf>
    <xf numFmtId="0" fontId="11" fillId="0" borderId="0" xfId="19" applyNumberFormat="1" applyFont="1" applyFill="1" applyBorder="1" applyAlignment="1" quotePrefix="1">
      <alignment horizontal="center" vertical="center"/>
    </xf>
    <xf numFmtId="38" fontId="11" fillId="0" borderId="2" xfId="17" applyFont="1" applyFill="1" applyBorder="1" applyAlignment="1" applyProtection="1">
      <alignment horizontal="right" vertical="center"/>
      <protection/>
    </xf>
    <xf numFmtId="38" fontId="11" fillId="0" borderId="0" xfId="17" applyFont="1" applyFill="1" applyBorder="1" applyAlignment="1" applyProtection="1">
      <alignment horizontal="right" vertical="center"/>
      <protection/>
    </xf>
    <xf numFmtId="0" fontId="13" fillId="0" borderId="3" xfId="0" applyFont="1" applyFill="1" applyBorder="1" applyAlignment="1" applyProtection="1">
      <alignment vertical="center"/>
      <protection/>
    </xf>
    <xf numFmtId="37" fontId="13" fillId="0" borderId="2" xfId="0" applyNumberFormat="1" applyFont="1" applyFill="1" applyBorder="1" applyAlignment="1" applyProtection="1">
      <alignment vertical="center"/>
      <protection/>
    </xf>
    <xf numFmtId="38" fontId="13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185" fontId="1" fillId="0" borderId="0" xfId="0" applyNumberFormat="1" applyFont="1" applyFill="1" applyBorder="1" applyAlignment="1" applyProtection="1">
      <alignment horizontal="right" vertical="center"/>
      <protection/>
    </xf>
    <xf numFmtId="0" fontId="13" fillId="0" borderId="2" xfId="0" applyFont="1" applyFill="1" applyBorder="1" applyAlignment="1" applyProtection="1">
      <alignment horizontal="center" vertical="center"/>
      <protection/>
    </xf>
    <xf numFmtId="0" fontId="11" fillId="0" borderId="3" xfId="0" applyFont="1" applyFill="1" applyBorder="1" applyAlignment="1" applyProtection="1">
      <alignment horizontal="distributed" vertical="center"/>
      <protection/>
    </xf>
    <xf numFmtId="37" fontId="11" fillId="0" borderId="0" xfId="0" applyNumberFormat="1" applyFont="1" applyFill="1" applyBorder="1" applyAlignment="1" applyProtection="1">
      <alignment vertical="center"/>
      <protection/>
    </xf>
    <xf numFmtId="0" fontId="11" fillId="0" borderId="3" xfId="0" applyFont="1" applyFill="1" applyBorder="1" applyAlignment="1" applyProtection="1">
      <alignment vertical="center"/>
      <protection/>
    </xf>
    <xf numFmtId="0" fontId="11" fillId="0" borderId="2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185" fontId="11" fillId="0" borderId="0" xfId="0" applyNumberFormat="1" applyFont="1" applyFill="1" applyBorder="1" applyAlignment="1" applyProtection="1">
      <alignment horizontal="right" vertical="center"/>
      <protection/>
    </xf>
    <xf numFmtId="0" fontId="11" fillId="0" borderId="3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13" fillId="0" borderId="0" xfId="0" applyFont="1" applyFill="1" applyBorder="1" applyAlignment="1" applyProtection="1">
      <alignment horizontal="distributed" vertical="center"/>
      <protection/>
    </xf>
    <xf numFmtId="185" fontId="13" fillId="0" borderId="5" xfId="0" applyNumberFormat="1" applyFont="1" applyFill="1" applyBorder="1" applyAlignment="1">
      <alignment vertical="center"/>
    </xf>
    <xf numFmtId="185" fontId="13" fillId="0" borderId="0" xfId="0" applyNumberFormat="1" applyFont="1" applyFill="1" applyBorder="1" applyAlignment="1">
      <alignment vertical="center"/>
    </xf>
    <xf numFmtId="0" fontId="0" fillId="0" borderId="3" xfId="0" applyFont="1" applyFill="1" applyBorder="1" applyAlignment="1" applyProtection="1" quotePrefix="1">
      <alignment horizontal="center" vertical="center"/>
      <protection/>
    </xf>
    <xf numFmtId="185" fontId="11" fillId="0" borderId="5" xfId="0" applyNumberFormat="1" applyFont="1" applyFill="1" applyBorder="1" applyAlignment="1" applyProtection="1">
      <alignment horizontal="right" vertical="center"/>
      <protection/>
    </xf>
    <xf numFmtId="38" fontId="11" fillId="0" borderId="0" xfId="17" applyFont="1" applyFill="1" applyBorder="1" applyAlignment="1">
      <alignment vertical="center"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185" fontId="0" fillId="0" borderId="5" xfId="0" applyNumberFormat="1" applyFont="1" applyFill="1" applyBorder="1" applyAlignment="1" applyProtection="1">
      <alignment horizontal="right" vertical="center"/>
      <protection/>
    </xf>
    <xf numFmtId="185" fontId="0" fillId="0" borderId="0" xfId="0" applyNumberFormat="1" applyFont="1" applyFill="1" applyBorder="1" applyAlignment="1" applyProtection="1">
      <alignment horizontal="right" vertical="center"/>
      <protection/>
    </xf>
    <xf numFmtId="185" fontId="13" fillId="0" borderId="0" xfId="0" applyNumberFormat="1" applyFont="1" applyFill="1" applyBorder="1" applyAlignment="1">
      <alignment vertical="center" wrapText="1"/>
    </xf>
    <xf numFmtId="0" fontId="1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3" xfId="0" applyFont="1" applyFill="1" applyBorder="1" applyAlignment="1" applyProtection="1">
      <alignment horizontal="center" vertical="center"/>
      <protection/>
    </xf>
    <xf numFmtId="0" fontId="0" fillId="0" borderId="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185" fontId="0" fillId="0" borderId="5" xfId="0" applyNumberFormat="1" applyFont="1" applyFill="1" applyBorder="1" applyAlignment="1">
      <alignment vertical="center"/>
    </xf>
    <xf numFmtId="185" fontId="0" fillId="0" borderId="0" xfId="0" applyNumberFormat="1" applyFont="1" applyFill="1" applyBorder="1" applyAlignment="1">
      <alignment vertical="center"/>
    </xf>
    <xf numFmtId="185" fontId="11" fillId="0" borderId="0" xfId="0" applyNumberFormat="1" applyFont="1" applyFill="1" applyBorder="1" applyAlignment="1">
      <alignment horizontal="right" vertical="center"/>
    </xf>
    <xf numFmtId="0" fontId="0" fillId="0" borderId="3" xfId="0" applyFont="1" applyFill="1" applyBorder="1" applyAlignment="1" applyProtection="1">
      <alignment vertical="center"/>
      <protection/>
    </xf>
    <xf numFmtId="0" fontId="0" fillId="0" borderId="6" xfId="0" applyFont="1" applyFill="1" applyBorder="1" applyAlignment="1" applyProtection="1">
      <alignment horizontal="distributed" vertical="center"/>
      <protection/>
    </xf>
    <xf numFmtId="185" fontId="0" fillId="0" borderId="52" xfId="0" applyNumberFormat="1" applyFont="1" applyFill="1" applyBorder="1" applyAlignment="1">
      <alignment vertical="center"/>
    </xf>
    <xf numFmtId="185" fontId="0" fillId="0" borderId="6" xfId="0" applyNumberFormat="1" applyFont="1" applyFill="1" applyBorder="1" applyAlignment="1">
      <alignment vertical="center"/>
    </xf>
    <xf numFmtId="185" fontId="0" fillId="0" borderId="6" xfId="0" applyNumberFormat="1" applyFont="1" applyFill="1" applyBorder="1" applyAlignment="1" applyProtection="1">
      <alignment horizontal="right" vertical="center"/>
      <protection/>
    </xf>
    <xf numFmtId="38" fontId="11" fillId="0" borderId="2" xfId="17" applyNumberFormat="1" applyFont="1" applyFill="1" applyBorder="1" applyAlignment="1" applyProtection="1">
      <alignment horizontal="right" vertical="center"/>
      <protection/>
    </xf>
    <xf numFmtId="187" fontId="13" fillId="0" borderId="0" xfId="0" applyNumberFormat="1" applyFont="1" applyBorder="1" applyAlignment="1">
      <alignment/>
    </xf>
    <xf numFmtId="187" fontId="13" fillId="0" borderId="0" xfId="0" applyNumberFormat="1" applyFont="1" applyBorder="1" applyAlignment="1">
      <alignment horizontal="right"/>
    </xf>
    <xf numFmtId="38" fontId="0" fillId="0" borderId="2" xfId="17" applyFont="1" applyFill="1" applyBorder="1" applyAlignment="1" applyProtection="1">
      <alignment vertical="center"/>
      <protection/>
    </xf>
    <xf numFmtId="38" fontId="0" fillId="0" borderId="2" xfId="17" applyFont="1" applyFill="1" applyBorder="1" applyAlignment="1" applyProtection="1">
      <alignment horizontal="center" vertical="center"/>
      <protection/>
    </xf>
    <xf numFmtId="188" fontId="0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3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0" fontId="0" fillId="0" borderId="22" xfId="0" applyFont="1" applyFill="1" applyBorder="1" applyAlignment="1">
      <alignment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  <cellStyle name="未定義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66"/>
  <sheetViews>
    <sheetView tabSelected="1" zoomScale="75" zoomScaleNormal="75" zoomScaleSheetLayoutView="75" workbookViewId="0" topLeftCell="A1">
      <selection activeCell="A1" sqref="A1"/>
    </sheetView>
  </sheetViews>
  <sheetFormatPr defaultColWidth="10.59765625" defaultRowHeight="15"/>
  <cols>
    <col min="1" max="1" width="2.59765625" style="38" customWidth="1"/>
    <col min="2" max="2" width="13" style="38" customWidth="1"/>
    <col min="3" max="3" width="14.8984375" style="38" customWidth="1"/>
    <col min="4" max="4" width="14.09765625" style="38" customWidth="1"/>
    <col min="5" max="5" width="13.59765625" style="38" customWidth="1"/>
    <col min="6" max="6" width="15.59765625" style="38" customWidth="1"/>
    <col min="7" max="7" width="14.09765625" style="38" customWidth="1"/>
    <col min="8" max="8" width="3.59765625" style="38" customWidth="1"/>
    <col min="9" max="9" width="11.09765625" style="27" customWidth="1"/>
    <col min="10" max="10" width="15" style="38" customWidth="1"/>
    <col min="11" max="11" width="12.8984375" style="38" customWidth="1"/>
    <col min="12" max="12" width="12.59765625" style="38" customWidth="1"/>
    <col min="13" max="13" width="17.09765625" style="38" customWidth="1"/>
    <col min="14" max="16" width="12.59765625" style="38" customWidth="1"/>
    <col min="17" max="17" width="11.59765625" style="38" customWidth="1"/>
    <col min="18" max="18" width="11.5" style="38" customWidth="1"/>
    <col min="19" max="19" width="16.59765625" style="38" customWidth="1"/>
    <col min="20" max="25" width="13.8984375" style="38" customWidth="1"/>
    <col min="26" max="16384" width="10.59765625" style="38" customWidth="1"/>
  </cols>
  <sheetData>
    <row r="1" spans="1:25" s="32" customFormat="1" ht="19.5" customHeight="1">
      <c r="A1" s="1" t="s">
        <v>110</v>
      </c>
      <c r="C1" s="33"/>
      <c r="D1" s="33"/>
      <c r="E1" s="34"/>
      <c r="F1" s="33"/>
      <c r="G1" s="33"/>
      <c r="H1" s="33"/>
      <c r="I1" s="35"/>
      <c r="J1" s="33" t="s">
        <v>119</v>
      </c>
      <c r="K1" s="33"/>
      <c r="L1" s="33"/>
      <c r="M1" s="33"/>
      <c r="Y1" s="2" t="s">
        <v>111</v>
      </c>
    </row>
    <row r="2" spans="1:25" s="36" customFormat="1" ht="24.75" customHeight="1">
      <c r="A2" s="215" t="s">
        <v>112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5"/>
      <c r="W2" s="215"/>
      <c r="X2" s="215"/>
      <c r="Y2" s="215"/>
    </row>
    <row r="3" spans="2:25" s="36" customFormat="1" ht="19.5" customHeight="1">
      <c r="B3" s="4"/>
      <c r="C3" s="4"/>
      <c r="D3" s="4"/>
      <c r="E3" s="29" t="s">
        <v>98</v>
      </c>
      <c r="F3" s="29"/>
      <c r="G3" s="29"/>
      <c r="H3" s="29"/>
      <c r="I3" s="30"/>
      <c r="J3" s="29"/>
      <c r="K3" s="4"/>
      <c r="L3" s="4"/>
      <c r="M3" s="37"/>
      <c r="N3" s="37"/>
      <c r="O3" s="38"/>
      <c r="P3" s="38"/>
      <c r="Q3" s="38"/>
      <c r="R3" s="38"/>
      <c r="S3" s="216" t="s">
        <v>113</v>
      </c>
      <c r="T3" s="216"/>
      <c r="U3" s="216"/>
      <c r="V3" s="216"/>
      <c r="W3" s="216"/>
      <c r="X3" s="216"/>
      <c r="Y3" s="216"/>
    </row>
    <row r="4" spans="1:25" s="36" customFormat="1" ht="18" customHeight="1" thickBot="1">
      <c r="A4" s="39"/>
      <c r="B4" s="40"/>
      <c r="C4" s="41"/>
      <c r="D4" s="41"/>
      <c r="E4" s="41"/>
      <c r="F4" s="41"/>
      <c r="G4" s="41"/>
      <c r="H4" s="41"/>
      <c r="I4" s="42"/>
      <c r="J4" s="41"/>
      <c r="K4" s="41"/>
      <c r="L4" s="39"/>
      <c r="M4" s="39"/>
      <c r="N4" s="43" t="s">
        <v>99</v>
      </c>
      <c r="T4" s="41"/>
      <c r="U4" s="41"/>
      <c r="V4" s="41"/>
      <c r="W4" s="41"/>
      <c r="X4" s="41"/>
      <c r="Y4" s="43" t="s">
        <v>114</v>
      </c>
    </row>
    <row r="5" spans="1:25" s="36" customFormat="1" ht="19.5" customHeight="1">
      <c r="A5" s="217" t="s">
        <v>100</v>
      </c>
      <c r="B5" s="218"/>
      <c r="C5" s="219"/>
      <c r="D5" s="223" t="s">
        <v>120</v>
      </c>
      <c r="E5" s="223" t="s">
        <v>121</v>
      </c>
      <c r="F5" s="225" t="s">
        <v>122</v>
      </c>
      <c r="G5" s="227" t="s">
        <v>123</v>
      </c>
      <c r="H5" s="225" t="s">
        <v>56</v>
      </c>
      <c r="I5" s="218"/>
      <c r="J5" s="219"/>
      <c r="K5" s="223" t="s">
        <v>120</v>
      </c>
      <c r="L5" s="223" t="s">
        <v>121</v>
      </c>
      <c r="M5" s="227" t="s">
        <v>122</v>
      </c>
      <c r="N5" s="234" t="s">
        <v>123</v>
      </c>
      <c r="S5" s="232" t="s">
        <v>124</v>
      </c>
      <c r="T5" s="213" t="s">
        <v>57</v>
      </c>
      <c r="U5" s="209" t="s">
        <v>125</v>
      </c>
      <c r="V5" s="210"/>
      <c r="W5" s="210"/>
      <c r="X5" s="210"/>
      <c r="Y5" s="210"/>
    </row>
    <row r="6" spans="1:25" s="36" customFormat="1" ht="19.5" customHeight="1">
      <c r="A6" s="220"/>
      <c r="B6" s="221"/>
      <c r="C6" s="222"/>
      <c r="D6" s="224"/>
      <c r="E6" s="224"/>
      <c r="F6" s="226"/>
      <c r="G6" s="228"/>
      <c r="H6" s="226"/>
      <c r="I6" s="221"/>
      <c r="J6" s="222"/>
      <c r="K6" s="224"/>
      <c r="L6" s="224"/>
      <c r="M6" s="228"/>
      <c r="N6" s="235"/>
      <c r="S6" s="233"/>
      <c r="T6" s="214"/>
      <c r="U6" s="211" t="s">
        <v>126</v>
      </c>
      <c r="V6" s="211" t="s">
        <v>58</v>
      </c>
      <c r="W6" s="211" t="s">
        <v>59</v>
      </c>
      <c r="X6" s="211" t="s">
        <v>60</v>
      </c>
      <c r="Y6" s="212" t="s">
        <v>127</v>
      </c>
    </row>
    <row r="7" spans="1:25" ht="21.75" customHeight="1">
      <c r="A7" s="229" t="s">
        <v>128</v>
      </c>
      <c r="B7" s="230"/>
      <c r="C7" s="231"/>
      <c r="D7" s="6"/>
      <c r="E7" s="76">
        <f>SUM(E9,L10,L20,L22)</f>
        <v>3800826</v>
      </c>
      <c r="F7" s="7"/>
      <c r="G7" s="44"/>
      <c r="H7" s="22"/>
      <c r="I7" s="166" t="s">
        <v>131</v>
      </c>
      <c r="J7" s="167"/>
      <c r="K7" s="23" t="s">
        <v>132</v>
      </c>
      <c r="L7" s="24">
        <v>3000</v>
      </c>
      <c r="M7" s="10" t="s">
        <v>133</v>
      </c>
      <c r="N7" s="77"/>
      <c r="S7" s="206"/>
      <c r="T7" s="159"/>
      <c r="U7" s="159"/>
      <c r="V7" s="159"/>
      <c r="W7" s="159"/>
      <c r="X7" s="159"/>
      <c r="Y7" s="198"/>
    </row>
    <row r="8" spans="1:27" ht="21.75" customHeight="1">
      <c r="A8" s="78"/>
      <c r="B8" s="11"/>
      <c r="C8" s="44"/>
      <c r="D8" s="12"/>
      <c r="E8" s="21"/>
      <c r="F8" s="7"/>
      <c r="G8" s="44"/>
      <c r="H8" s="22"/>
      <c r="I8" s="168" t="s">
        <v>135</v>
      </c>
      <c r="J8" s="171"/>
      <c r="K8" s="23" t="s">
        <v>136</v>
      </c>
      <c r="L8" s="24">
        <v>3000</v>
      </c>
      <c r="M8" s="10" t="s">
        <v>137</v>
      </c>
      <c r="N8" s="77"/>
      <c r="S8" s="50" t="s">
        <v>97</v>
      </c>
      <c r="T8" s="24">
        <v>1820491</v>
      </c>
      <c r="U8" s="28">
        <v>1616729</v>
      </c>
      <c r="V8" s="28">
        <v>84944</v>
      </c>
      <c r="W8" s="28">
        <v>337945</v>
      </c>
      <c r="X8" s="28">
        <v>36188</v>
      </c>
      <c r="Y8" s="28">
        <v>120016</v>
      </c>
      <c r="AA8" s="61"/>
    </row>
    <row r="9" spans="1:25" ht="21.75" customHeight="1">
      <c r="A9" s="229" t="s">
        <v>134</v>
      </c>
      <c r="B9" s="230"/>
      <c r="C9" s="231"/>
      <c r="D9" s="13"/>
      <c r="E9" s="20">
        <f>SUM(E10:E30,L7:L9)</f>
        <v>564580</v>
      </c>
      <c r="F9" s="7"/>
      <c r="G9" s="44"/>
      <c r="H9" s="22"/>
      <c r="I9" s="168" t="s">
        <v>141</v>
      </c>
      <c r="J9" s="171"/>
      <c r="K9" s="47"/>
      <c r="L9" s="24">
        <v>9580</v>
      </c>
      <c r="M9" s="7"/>
      <c r="N9" s="77"/>
      <c r="S9" s="46" t="s">
        <v>79</v>
      </c>
      <c r="T9" s="24">
        <v>1905373</v>
      </c>
      <c r="U9" s="28">
        <v>1703922</v>
      </c>
      <c r="V9" s="28">
        <v>90947</v>
      </c>
      <c r="W9" s="28">
        <v>349909</v>
      </c>
      <c r="X9" s="28">
        <v>40029</v>
      </c>
      <c r="Y9" s="28">
        <v>119884</v>
      </c>
    </row>
    <row r="10" spans="1:25" ht="21.75" customHeight="1">
      <c r="A10" s="79"/>
      <c r="B10" s="170" t="s">
        <v>138</v>
      </c>
      <c r="C10" s="171"/>
      <c r="D10" s="23" t="s">
        <v>139</v>
      </c>
      <c r="E10" s="24">
        <v>250000</v>
      </c>
      <c r="F10" s="10" t="s">
        <v>140</v>
      </c>
      <c r="G10" s="44"/>
      <c r="H10" s="238" t="s">
        <v>143</v>
      </c>
      <c r="I10" s="230"/>
      <c r="J10" s="239"/>
      <c r="K10" s="14"/>
      <c r="L10" s="76">
        <f>SUM(L11:L19)</f>
        <v>1290006</v>
      </c>
      <c r="M10" s="7"/>
      <c r="N10" s="77"/>
      <c r="S10" s="46" t="s">
        <v>115</v>
      </c>
      <c r="T10" s="24">
        <v>1999820</v>
      </c>
      <c r="U10" s="28">
        <v>1788202</v>
      </c>
      <c r="V10" s="28">
        <v>86926</v>
      </c>
      <c r="W10" s="28">
        <v>351300</v>
      </c>
      <c r="X10" s="28">
        <v>43299</v>
      </c>
      <c r="Y10" s="28">
        <v>116083</v>
      </c>
    </row>
    <row r="11" spans="1:25" ht="21.75" customHeight="1">
      <c r="A11" s="79"/>
      <c r="B11" s="170" t="s">
        <v>142</v>
      </c>
      <c r="C11" s="171"/>
      <c r="D11" s="48" t="s">
        <v>61</v>
      </c>
      <c r="E11" s="24">
        <v>87000</v>
      </c>
      <c r="F11" s="10" t="s">
        <v>133</v>
      </c>
      <c r="G11" s="44"/>
      <c r="H11" s="22"/>
      <c r="I11" s="168" t="s">
        <v>146</v>
      </c>
      <c r="J11" s="171"/>
      <c r="K11" s="23" t="s">
        <v>147</v>
      </c>
      <c r="L11" s="24">
        <v>1200000</v>
      </c>
      <c r="M11" s="10" t="s">
        <v>133</v>
      </c>
      <c r="N11" s="77"/>
      <c r="S11" s="46" t="s">
        <v>116</v>
      </c>
      <c r="T11" s="24">
        <v>2197589</v>
      </c>
      <c r="U11" s="28">
        <v>1980140</v>
      </c>
      <c r="V11" s="28">
        <v>89175</v>
      </c>
      <c r="W11" s="28">
        <v>373438</v>
      </c>
      <c r="X11" s="28">
        <v>42753</v>
      </c>
      <c r="Y11" s="28">
        <v>119269</v>
      </c>
    </row>
    <row r="12" spans="1:27" s="3" customFormat="1" ht="21.75" customHeight="1">
      <c r="A12" s="79"/>
      <c r="B12" s="170" t="s">
        <v>144</v>
      </c>
      <c r="C12" s="171"/>
      <c r="D12" s="23" t="s">
        <v>145</v>
      </c>
      <c r="E12" s="24">
        <v>30000</v>
      </c>
      <c r="F12" s="10" t="s">
        <v>62</v>
      </c>
      <c r="G12" s="44"/>
      <c r="H12" s="22"/>
      <c r="I12" s="168" t="s">
        <v>117</v>
      </c>
      <c r="J12" s="171"/>
      <c r="K12" s="23" t="s">
        <v>44</v>
      </c>
      <c r="L12" s="24">
        <v>10000</v>
      </c>
      <c r="M12" s="10" t="s">
        <v>152</v>
      </c>
      <c r="N12" s="80" t="s">
        <v>64</v>
      </c>
      <c r="O12" s="38"/>
      <c r="P12" s="38"/>
      <c r="Q12" s="38"/>
      <c r="R12" s="27"/>
      <c r="S12" s="156" t="s">
        <v>96</v>
      </c>
      <c r="T12" s="157">
        <f aca="true" t="shared" si="0" ref="T12:Y12">SUM(T14:T27)</f>
        <v>2248130974</v>
      </c>
      <c r="U12" s="157">
        <f t="shared" si="0"/>
        <v>2026697369</v>
      </c>
      <c r="V12" s="157">
        <f t="shared" si="0"/>
        <v>89038414</v>
      </c>
      <c r="W12" s="157">
        <f t="shared" si="0"/>
        <v>375852288</v>
      </c>
      <c r="X12" s="157">
        <f t="shared" si="0"/>
        <v>50470011</v>
      </c>
      <c r="Y12" s="157">
        <f t="shared" si="0"/>
        <v>122903440</v>
      </c>
      <c r="Z12" s="63"/>
      <c r="AA12" s="63"/>
    </row>
    <row r="13" spans="1:27" ht="21.75" customHeight="1">
      <c r="A13" s="81"/>
      <c r="B13" s="236" t="s">
        <v>148</v>
      </c>
      <c r="C13" s="237"/>
      <c r="D13" s="8" t="s">
        <v>149</v>
      </c>
      <c r="E13" s="9">
        <v>30400</v>
      </c>
      <c r="F13" s="10" t="s">
        <v>63</v>
      </c>
      <c r="G13" s="44"/>
      <c r="H13" s="22"/>
      <c r="I13" s="168" t="s">
        <v>166</v>
      </c>
      <c r="J13" s="171"/>
      <c r="K13" s="23" t="s">
        <v>167</v>
      </c>
      <c r="L13" s="25">
        <v>7000</v>
      </c>
      <c r="M13" s="19" t="s">
        <v>168</v>
      </c>
      <c r="N13" s="82" t="s">
        <v>156</v>
      </c>
      <c r="R13" s="27"/>
      <c r="S13" s="67"/>
      <c r="T13" s="68"/>
      <c r="U13" s="69"/>
      <c r="V13" s="69"/>
      <c r="W13" s="69"/>
      <c r="X13" s="69"/>
      <c r="Y13" s="69"/>
      <c r="Z13" s="64"/>
      <c r="AA13" s="64"/>
    </row>
    <row r="14" spans="1:27" ht="21.75" customHeight="1">
      <c r="A14" s="79"/>
      <c r="B14" s="170" t="s">
        <v>150</v>
      </c>
      <c r="C14" s="171"/>
      <c r="D14" s="23" t="s">
        <v>151</v>
      </c>
      <c r="E14" s="24">
        <v>17600</v>
      </c>
      <c r="F14" s="10" t="s">
        <v>65</v>
      </c>
      <c r="G14" s="44"/>
      <c r="H14" s="22"/>
      <c r="I14" s="168" t="s">
        <v>118</v>
      </c>
      <c r="J14" s="171"/>
      <c r="K14" s="23" t="s">
        <v>44</v>
      </c>
      <c r="L14" s="24">
        <v>6500</v>
      </c>
      <c r="M14" s="10" t="s">
        <v>155</v>
      </c>
      <c r="N14" s="82" t="s">
        <v>66</v>
      </c>
      <c r="R14" s="27"/>
      <c r="S14" s="50" t="s">
        <v>0</v>
      </c>
      <c r="T14" s="70">
        <f>SUM(U14,X48,Y48)</f>
        <v>174562232</v>
      </c>
      <c r="U14" s="71">
        <f>SUM(V14:Y14,T48:W48)</f>
        <v>157394997</v>
      </c>
      <c r="V14" s="71">
        <v>6879496</v>
      </c>
      <c r="W14" s="71">
        <v>30840208</v>
      </c>
      <c r="X14" s="71">
        <v>4405156</v>
      </c>
      <c r="Y14" s="71">
        <v>10127358</v>
      </c>
      <c r="Z14" s="64"/>
      <c r="AA14" s="64"/>
    </row>
    <row r="15" spans="1:27" ht="21.75" customHeight="1">
      <c r="A15" s="79"/>
      <c r="B15" s="170" t="s">
        <v>153</v>
      </c>
      <c r="C15" s="171"/>
      <c r="D15" s="23" t="s">
        <v>154</v>
      </c>
      <c r="E15" s="24">
        <v>16200</v>
      </c>
      <c r="F15" s="10" t="s">
        <v>137</v>
      </c>
      <c r="G15" s="44"/>
      <c r="H15" s="22"/>
      <c r="I15" s="172" t="s">
        <v>163</v>
      </c>
      <c r="J15" s="240"/>
      <c r="K15" s="23" t="s">
        <v>159</v>
      </c>
      <c r="L15" s="26">
        <v>6000</v>
      </c>
      <c r="M15" s="19" t="s">
        <v>160</v>
      </c>
      <c r="N15" s="82" t="s">
        <v>68</v>
      </c>
      <c r="R15" s="27"/>
      <c r="S15" s="46" t="s">
        <v>1</v>
      </c>
      <c r="T15" s="70">
        <f>SUM(U15,X49,Y49)</f>
        <v>172388080</v>
      </c>
      <c r="U15" s="71">
        <f>SUM(V15:Y15,T49:W49)</f>
        <v>154875481</v>
      </c>
      <c r="V15" s="71">
        <v>7300338</v>
      </c>
      <c r="W15" s="71">
        <v>29717610</v>
      </c>
      <c r="X15" s="71">
        <v>4364934</v>
      </c>
      <c r="Y15" s="71">
        <v>10396112</v>
      </c>
      <c r="Z15" s="64"/>
      <c r="AA15" s="64"/>
    </row>
    <row r="16" spans="1:27" ht="27.75" customHeight="1">
      <c r="A16" s="79"/>
      <c r="B16" s="170" t="s">
        <v>157</v>
      </c>
      <c r="C16" s="171"/>
      <c r="D16" s="23" t="s">
        <v>158</v>
      </c>
      <c r="E16" s="24">
        <v>14800</v>
      </c>
      <c r="F16" s="10" t="s">
        <v>67</v>
      </c>
      <c r="G16" s="44"/>
      <c r="H16" s="22"/>
      <c r="I16" s="58" t="s">
        <v>45</v>
      </c>
      <c r="J16" s="45"/>
      <c r="K16" s="23" t="s">
        <v>46</v>
      </c>
      <c r="L16" s="83">
        <v>5583</v>
      </c>
      <c r="M16" s="7" t="s">
        <v>47</v>
      </c>
      <c r="N16" s="82" t="s">
        <v>68</v>
      </c>
      <c r="R16" s="27"/>
      <c r="S16" s="46" t="s">
        <v>2</v>
      </c>
      <c r="T16" s="70">
        <f>SUM(U16,X50,Y50)</f>
        <v>187592763</v>
      </c>
      <c r="U16" s="71">
        <f>SUM(V16:Y16,T50:W50)</f>
        <v>169572465</v>
      </c>
      <c r="V16" s="71">
        <v>8005296</v>
      </c>
      <c r="W16" s="71">
        <v>32540318</v>
      </c>
      <c r="X16" s="71">
        <v>4189747</v>
      </c>
      <c r="Y16" s="71">
        <v>10304220</v>
      </c>
      <c r="Z16" s="64"/>
      <c r="AA16" s="64"/>
    </row>
    <row r="17" spans="1:27" ht="21.75" customHeight="1">
      <c r="A17" s="79"/>
      <c r="B17" s="170" t="s">
        <v>161</v>
      </c>
      <c r="C17" s="171"/>
      <c r="D17" s="23" t="s">
        <v>162</v>
      </c>
      <c r="E17" s="24">
        <v>14200</v>
      </c>
      <c r="F17" s="10" t="s">
        <v>133</v>
      </c>
      <c r="G17" s="44"/>
      <c r="H17" s="66"/>
      <c r="I17" s="168" t="s">
        <v>163</v>
      </c>
      <c r="J17" s="171"/>
      <c r="K17" s="23" t="s">
        <v>48</v>
      </c>
      <c r="L17" s="24">
        <v>5000</v>
      </c>
      <c r="M17" s="84" t="s">
        <v>101</v>
      </c>
      <c r="N17" s="82" t="s">
        <v>3</v>
      </c>
      <c r="R17" s="27"/>
      <c r="S17" s="46" t="s">
        <v>4</v>
      </c>
      <c r="T17" s="70">
        <f>SUM(U17,X51,Y51)</f>
        <v>198364116</v>
      </c>
      <c r="U17" s="71">
        <f>SUM(V17:Y17,T51:W51)</f>
        <v>179147238</v>
      </c>
      <c r="V17" s="71">
        <v>8606888</v>
      </c>
      <c r="W17" s="71">
        <v>33643838</v>
      </c>
      <c r="X17" s="71">
        <v>4081302</v>
      </c>
      <c r="Y17" s="71">
        <v>11067140</v>
      </c>
      <c r="Z17" s="64"/>
      <c r="AA17" s="64"/>
    </row>
    <row r="18" spans="1:27" ht="21.75" customHeight="1">
      <c r="A18" s="79"/>
      <c r="B18" s="170" t="s">
        <v>164</v>
      </c>
      <c r="C18" s="171"/>
      <c r="D18" s="23" t="s">
        <v>151</v>
      </c>
      <c r="E18" s="24">
        <v>13300</v>
      </c>
      <c r="F18" s="10" t="s">
        <v>65</v>
      </c>
      <c r="G18" s="44"/>
      <c r="H18" s="66"/>
      <c r="I18" s="168" t="s">
        <v>170</v>
      </c>
      <c r="J18" s="171"/>
      <c r="K18" s="23" t="s">
        <v>171</v>
      </c>
      <c r="L18" s="25">
        <v>3600</v>
      </c>
      <c r="M18" s="10" t="s">
        <v>170</v>
      </c>
      <c r="N18" s="82" t="s">
        <v>68</v>
      </c>
      <c r="R18" s="27"/>
      <c r="S18" s="67"/>
      <c r="T18" s="70"/>
      <c r="U18" s="71"/>
      <c r="V18" s="72"/>
      <c r="W18" s="72"/>
      <c r="X18" s="72"/>
      <c r="Y18" s="72"/>
      <c r="Z18" s="64"/>
      <c r="AA18" s="64"/>
    </row>
    <row r="19" spans="1:27" ht="26.25" customHeight="1">
      <c r="A19" s="79"/>
      <c r="B19" s="170" t="s">
        <v>165</v>
      </c>
      <c r="C19" s="171"/>
      <c r="D19" s="48" t="s">
        <v>5</v>
      </c>
      <c r="E19" s="24">
        <v>13000</v>
      </c>
      <c r="F19" s="10" t="s">
        <v>68</v>
      </c>
      <c r="G19" s="44"/>
      <c r="H19" s="66"/>
      <c r="I19" s="168" t="s">
        <v>173</v>
      </c>
      <c r="J19" s="171"/>
      <c r="K19" s="23"/>
      <c r="L19" s="85">
        <v>46323</v>
      </c>
      <c r="M19" s="7"/>
      <c r="N19" s="82"/>
      <c r="R19" s="27"/>
      <c r="S19" s="46" t="s">
        <v>6</v>
      </c>
      <c r="T19" s="70">
        <f>SUM(U19,X53,Y53)</f>
        <v>196488141</v>
      </c>
      <c r="U19" s="71">
        <f>SUM(V19:Y19,T53:W53)</f>
        <v>175902387</v>
      </c>
      <c r="V19" s="72">
        <v>9121706</v>
      </c>
      <c r="W19" s="72">
        <v>30645381</v>
      </c>
      <c r="X19" s="72">
        <v>4157418</v>
      </c>
      <c r="Y19" s="72">
        <v>10791960</v>
      </c>
      <c r="Z19" s="64"/>
      <c r="AA19" s="64"/>
    </row>
    <row r="20" spans="1:27" ht="21.75" customHeight="1">
      <c r="A20" s="79"/>
      <c r="B20" s="170" t="s">
        <v>169</v>
      </c>
      <c r="C20" s="171"/>
      <c r="D20" s="23" t="s">
        <v>158</v>
      </c>
      <c r="E20" s="24">
        <v>9000</v>
      </c>
      <c r="F20" s="10" t="s">
        <v>7</v>
      </c>
      <c r="G20" s="51"/>
      <c r="H20" s="238" t="s">
        <v>176</v>
      </c>
      <c r="I20" s="230"/>
      <c r="J20" s="239"/>
      <c r="K20" s="23"/>
      <c r="L20" s="20">
        <v>1898000</v>
      </c>
      <c r="M20" s="7"/>
      <c r="N20" s="77"/>
      <c r="R20" s="27"/>
      <c r="S20" s="46" t="s">
        <v>8</v>
      </c>
      <c r="T20" s="70">
        <f>SUM(U20,X54,Y54)</f>
        <v>197345071</v>
      </c>
      <c r="U20" s="71">
        <f>SUM(V20:Y20,T54:W54)</f>
        <v>178375075</v>
      </c>
      <c r="V20" s="71">
        <v>8654906</v>
      </c>
      <c r="W20" s="71">
        <v>32388410</v>
      </c>
      <c r="X20" s="71">
        <v>4130978</v>
      </c>
      <c r="Y20" s="71">
        <v>10875120</v>
      </c>
      <c r="Z20" s="64"/>
      <c r="AA20" s="64"/>
    </row>
    <row r="21" spans="1:27" ht="21.75" customHeight="1">
      <c r="A21" s="79"/>
      <c r="B21" s="170" t="s">
        <v>172</v>
      </c>
      <c r="C21" s="171"/>
      <c r="D21" s="23" t="s">
        <v>162</v>
      </c>
      <c r="E21" s="24">
        <v>7500</v>
      </c>
      <c r="F21" s="10" t="s">
        <v>133</v>
      </c>
      <c r="G21" s="44"/>
      <c r="H21" s="22"/>
      <c r="I21" s="168" t="s">
        <v>178</v>
      </c>
      <c r="J21" s="171"/>
      <c r="K21" s="23" t="s">
        <v>179</v>
      </c>
      <c r="L21" s="28">
        <v>1898000</v>
      </c>
      <c r="M21" s="10" t="s">
        <v>133</v>
      </c>
      <c r="N21" s="77"/>
      <c r="O21" s="52"/>
      <c r="P21" s="52"/>
      <c r="Q21" s="52"/>
      <c r="R21" s="27"/>
      <c r="S21" s="46" t="s">
        <v>9</v>
      </c>
      <c r="T21" s="70">
        <f>SUM(U21,X55,Y55)</f>
        <v>195110561</v>
      </c>
      <c r="U21" s="71">
        <f>SUM(V21:Y21,T55:W55)</f>
        <v>176582103</v>
      </c>
      <c r="V21" s="71">
        <v>7780854</v>
      </c>
      <c r="W21" s="71">
        <v>32336852</v>
      </c>
      <c r="X21" s="71">
        <v>4662884</v>
      </c>
      <c r="Y21" s="71">
        <v>10700920</v>
      </c>
      <c r="Z21" s="64"/>
      <c r="AA21" s="64"/>
    </row>
    <row r="22" spans="1:27" ht="21.75" customHeight="1">
      <c r="A22" s="79"/>
      <c r="B22" s="168" t="s">
        <v>174</v>
      </c>
      <c r="C22" s="171"/>
      <c r="D22" s="23" t="s">
        <v>175</v>
      </c>
      <c r="E22" s="24">
        <v>7400</v>
      </c>
      <c r="F22" s="10" t="s">
        <v>137</v>
      </c>
      <c r="G22" s="51"/>
      <c r="H22" s="238" t="s">
        <v>182</v>
      </c>
      <c r="I22" s="230"/>
      <c r="J22" s="239"/>
      <c r="K22" s="23"/>
      <c r="L22" s="158">
        <f>SUM(L23:L30)</f>
        <v>48240</v>
      </c>
      <c r="M22" s="7"/>
      <c r="N22" s="77"/>
      <c r="R22" s="27"/>
      <c r="S22" s="46" t="s">
        <v>10</v>
      </c>
      <c r="T22" s="70">
        <f>SUM(U22,X56,Y56)</f>
        <v>187120537</v>
      </c>
      <c r="U22" s="71">
        <f>SUM(V22:Y22,T56:W56)</f>
        <v>169322386</v>
      </c>
      <c r="V22" s="71">
        <v>7145818</v>
      </c>
      <c r="W22" s="71">
        <v>31480283</v>
      </c>
      <c r="X22" s="71">
        <v>4496784</v>
      </c>
      <c r="Y22" s="71">
        <v>9605712</v>
      </c>
      <c r="Z22" s="64"/>
      <c r="AA22" s="64"/>
    </row>
    <row r="23" spans="1:27" ht="21.75" customHeight="1">
      <c r="A23" s="79"/>
      <c r="B23" s="168" t="s">
        <v>177</v>
      </c>
      <c r="C23" s="171"/>
      <c r="D23" s="23" t="s">
        <v>162</v>
      </c>
      <c r="E23" s="24">
        <v>6200</v>
      </c>
      <c r="F23" s="10" t="s">
        <v>133</v>
      </c>
      <c r="G23" s="51"/>
      <c r="H23" s="45"/>
      <c r="I23" s="168" t="s">
        <v>49</v>
      </c>
      <c r="J23" s="169"/>
      <c r="K23" s="53" t="s">
        <v>50</v>
      </c>
      <c r="L23" s="54">
        <v>15000</v>
      </c>
      <c r="M23" s="86" t="s">
        <v>102</v>
      </c>
      <c r="N23" s="80" t="s">
        <v>69</v>
      </c>
      <c r="O23" s="45"/>
      <c r="P23" s="45"/>
      <c r="Q23" s="45"/>
      <c r="R23" s="27"/>
      <c r="S23" s="50"/>
      <c r="T23" s="70"/>
      <c r="U23" s="71"/>
      <c r="V23" s="71"/>
      <c r="W23" s="71"/>
      <c r="X23" s="71"/>
      <c r="Y23" s="71"/>
      <c r="Z23" s="64"/>
      <c r="AA23" s="64"/>
    </row>
    <row r="24" spans="1:27" ht="21.75" customHeight="1">
      <c r="A24" s="79"/>
      <c r="B24" s="168" t="s">
        <v>180</v>
      </c>
      <c r="C24" s="171"/>
      <c r="D24" s="23" t="s">
        <v>181</v>
      </c>
      <c r="E24" s="24">
        <v>6000</v>
      </c>
      <c r="F24" s="10" t="s">
        <v>137</v>
      </c>
      <c r="G24" s="44"/>
      <c r="H24" s="45"/>
      <c r="I24" s="172" t="s">
        <v>103</v>
      </c>
      <c r="J24" s="173"/>
      <c r="K24" s="87" t="s">
        <v>104</v>
      </c>
      <c r="L24" s="88">
        <v>15000</v>
      </c>
      <c r="M24" s="86" t="s">
        <v>105</v>
      </c>
      <c r="N24" s="89" t="s">
        <v>11</v>
      </c>
      <c r="O24" s="45"/>
      <c r="P24" s="45"/>
      <c r="Q24" s="45"/>
      <c r="R24" s="27"/>
      <c r="S24" s="46" t="s">
        <v>12</v>
      </c>
      <c r="T24" s="70">
        <f>SUM(U24,X58,Y58)</f>
        <v>185354664</v>
      </c>
      <c r="U24" s="71">
        <f>SUM(V24:Y24,T58:W58)</f>
        <v>166765270</v>
      </c>
      <c r="V24" s="71">
        <v>6945142</v>
      </c>
      <c r="W24" s="71">
        <v>30417948</v>
      </c>
      <c r="X24" s="71">
        <v>4209532</v>
      </c>
      <c r="Y24" s="71">
        <v>9843808</v>
      </c>
      <c r="Z24" s="64"/>
      <c r="AA24" s="64"/>
    </row>
    <row r="25" spans="1:27" ht="21.75" customHeight="1">
      <c r="A25" s="79"/>
      <c r="B25" s="170" t="s">
        <v>183</v>
      </c>
      <c r="C25" s="171"/>
      <c r="D25" s="23" t="s">
        <v>162</v>
      </c>
      <c r="E25" s="24">
        <v>5700</v>
      </c>
      <c r="F25" s="10" t="s">
        <v>133</v>
      </c>
      <c r="G25" s="44"/>
      <c r="H25" s="22"/>
      <c r="I25" s="172" t="s">
        <v>106</v>
      </c>
      <c r="J25" s="173"/>
      <c r="K25" s="87" t="s">
        <v>185</v>
      </c>
      <c r="L25" s="88">
        <v>9950</v>
      </c>
      <c r="M25" s="86" t="s">
        <v>107</v>
      </c>
      <c r="N25" s="89" t="s">
        <v>13</v>
      </c>
      <c r="R25" s="27"/>
      <c r="S25" s="50" t="s">
        <v>14</v>
      </c>
      <c r="T25" s="70">
        <f>SUM(U25,X59,Y59)</f>
        <v>180164312</v>
      </c>
      <c r="U25" s="71">
        <f>SUM(V25:Y25,T59:W59)</f>
        <v>161227336</v>
      </c>
      <c r="V25" s="71">
        <v>5910298</v>
      </c>
      <c r="W25" s="71">
        <v>29351551</v>
      </c>
      <c r="X25" s="71">
        <v>3738110</v>
      </c>
      <c r="Y25" s="71">
        <v>10267812</v>
      </c>
      <c r="Z25" s="64"/>
      <c r="AA25" s="64"/>
    </row>
    <row r="26" spans="1:27" ht="21.75" customHeight="1">
      <c r="A26" s="79"/>
      <c r="B26" s="170" t="s">
        <v>187</v>
      </c>
      <c r="C26" s="171"/>
      <c r="D26" s="23" t="s">
        <v>188</v>
      </c>
      <c r="E26" s="24">
        <v>5600</v>
      </c>
      <c r="F26" s="10" t="s">
        <v>189</v>
      </c>
      <c r="G26" s="44"/>
      <c r="H26" s="22"/>
      <c r="I26" s="168" t="s">
        <v>193</v>
      </c>
      <c r="J26" s="169"/>
      <c r="K26" s="55" t="s">
        <v>194</v>
      </c>
      <c r="L26" s="54">
        <v>3000</v>
      </c>
      <c r="M26" s="10" t="s">
        <v>189</v>
      </c>
      <c r="N26" s="82" t="s">
        <v>70</v>
      </c>
      <c r="R26" s="27"/>
      <c r="S26" s="46" t="s">
        <v>15</v>
      </c>
      <c r="T26" s="70">
        <f>SUM(U26,X60,Y60)</f>
        <v>184218925</v>
      </c>
      <c r="U26" s="71">
        <f>SUM(V26:Y26,T60:W60)</f>
        <v>165348042</v>
      </c>
      <c r="V26" s="71">
        <v>5990452</v>
      </c>
      <c r="W26" s="71">
        <v>30609300</v>
      </c>
      <c r="X26" s="71">
        <v>3894036</v>
      </c>
      <c r="Y26" s="71">
        <v>8745516</v>
      </c>
      <c r="Z26" s="64"/>
      <c r="AA26" s="64"/>
    </row>
    <row r="27" spans="1:27" ht="18.75" customHeight="1">
      <c r="A27" s="79"/>
      <c r="B27" s="170" t="s">
        <v>191</v>
      </c>
      <c r="C27" s="171"/>
      <c r="D27" s="23" t="s">
        <v>192</v>
      </c>
      <c r="E27" s="24">
        <v>4500</v>
      </c>
      <c r="F27" s="10" t="s">
        <v>133</v>
      </c>
      <c r="G27" s="45"/>
      <c r="H27" s="56"/>
      <c r="I27" s="172" t="s">
        <v>108</v>
      </c>
      <c r="J27" s="173"/>
      <c r="K27" s="87" t="s">
        <v>185</v>
      </c>
      <c r="L27" s="88">
        <v>1990</v>
      </c>
      <c r="M27" s="86" t="s">
        <v>109</v>
      </c>
      <c r="N27" s="89" t="s">
        <v>3</v>
      </c>
      <c r="R27" s="27"/>
      <c r="S27" s="73" t="s">
        <v>16</v>
      </c>
      <c r="T27" s="74">
        <f>SUM(U27,X61,Y61)</f>
        <v>189421572</v>
      </c>
      <c r="U27" s="75">
        <f>SUM(V27:Y27,T61:W61)</f>
        <v>172184589</v>
      </c>
      <c r="V27" s="75">
        <v>6697220</v>
      </c>
      <c r="W27" s="75">
        <v>31880589</v>
      </c>
      <c r="X27" s="75">
        <v>4139130</v>
      </c>
      <c r="Y27" s="75">
        <v>10177762</v>
      </c>
      <c r="Z27" s="64"/>
      <c r="AA27" s="64"/>
    </row>
    <row r="28" spans="1:27" ht="21" customHeight="1">
      <c r="A28" s="79"/>
      <c r="B28" s="170" t="s">
        <v>195</v>
      </c>
      <c r="C28" s="171"/>
      <c r="D28" s="23" t="s">
        <v>139</v>
      </c>
      <c r="E28" s="24">
        <v>3900</v>
      </c>
      <c r="F28" s="10" t="s">
        <v>72</v>
      </c>
      <c r="G28" s="45"/>
      <c r="H28" s="56"/>
      <c r="I28" s="168" t="s">
        <v>196</v>
      </c>
      <c r="J28" s="169"/>
      <c r="K28" s="55" t="s">
        <v>197</v>
      </c>
      <c r="L28" s="54">
        <v>1500</v>
      </c>
      <c r="M28" s="10" t="s">
        <v>198</v>
      </c>
      <c r="N28" s="82" t="s">
        <v>52</v>
      </c>
      <c r="S28" s="45"/>
      <c r="T28" s="45"/>
      <c r="U28" s="45"/>
      <c r="V28" s="45"/>
      <c r="W28" s="45"/>
      <c r="X28" s="45"/>
      <c r="Y28" s="45"/>
      <c r="Z28" s="64"/>
      <c r="AA28" s="64"/>
    </row>
    <row r="29" spans="1:27" ht="21" customHeight="1">
      <c r="A29" s="79"/>
      <c r="B29" s="170" t="s">
        <v>74</v>
      </c>
      <c r="C29" s="243"/>
      <c r="D29" s="53" t="s">
        <v>188</v>
      </c>
      <c r="E29" s="90">
        <v>3600</v>
      </c>
      <c r="F29" s="10" t="s">
        <v>189</v>
      </c>
      <c r="G29" s="45"/>
      <c r="H29" s="56"/>
      <c r="I29" s="244" t="s">
        <v>184</v>
      </c>
      <c r="J29" s="171"/>
      <c r="K29" s="23" t="s">
        <v>185</v>
      </c>
      <c r="L29" s="57">
        <v>1200</v>
      </c>
      <c r="M29" s="10" t="s">
        <v>186</v>
      </c>
      <c r="N29" s="82" t="s">
        <v>71</v>
      </c>
      <c r="S29" s="45"/>
      <c r="T29" s="45"/>
      <c r="U29" s="45"/>
      <c r="V29" s="45"/>
      <c r="W29" s="45"/>
      <c r="X29" s="45"/>
      <c r="Y29" s="45"/>
      <c r="Z29" s="64"/>
      <c r="AA29" s="64"/>
    </row>
    <row r="30" spans="1:27" ht="21" customHeight="1" thickBot="1">
      <c r="A30" s="91"/>
      <c r="B30" s="245" t="s">
        <v>129</v>
      </c>
      <c r="C30" s="246"/>
      <c r="D30" s="92" t="s">
        <v>130</v>
      </c>
      <c r="E30" s="93">
        <v>3100</v>
      </c>
      <c r="F30" s="10" t="s">
        <v>72</v>
      </c>
      <c r="G30" s="94"/>
      <c r="H30" s="95"/>
      <c r="I30" s="96" t="s">
        <v>190</v>
      </c>
      <c r="J30" s="97"/>
      <c r="K30" s="98" t="s">
        <v>51</v>
      </c>
      <c r="L30" s="99">
        <v>600</v>
      </c>
      <c r="M30" s="100" t="s">
        <v>189</v>
      </c>
      <c r="N30" s="101" t="s">
        <v>73</v>
      </c>
      <c r="S30" s="45"/>
      <c r="T30" s="45"/>
      <c r="U30" s="45"/>
      <c r="V30" s="45"/>
      <c r="W30" s="45"/>
      <c r="X30" s="45"/>
      <c r="Y30" s="45"/>
      <c r="Z30" s="64"/>
      <c r="AA30" s="64"/>
    </row>
    <row r="31" spans="1:27" ht="15" customHeight="1">
      <c r="A31" s="45" t="s">
        <v>199</v>
      </c>
      <c r="B31" s="15"/>
      <c r="C31" s="16"/>
      <c r="D31" s="28"/>
      <c r="E31" s="10"/>
      <c r="F31" s="45"/>
      <c r="G31" s="31"/>
      <c r="H31" s="45"/>
      <c r="I31" s="17"/>
      <c r="J31" s="45"/>
      <c r="K31" s="31"/>
      <c r="L31" s="57"/>
      <c r="M31" s="10"/>
      <c r="N31" s="49"/>
      <c r="S31" s="45"/>
      <c r="T31" s="45"/>
      <c r="U31" s="45"/>
      <c r="V31" s="45"/>
      <c r="W31" s="45"/>
      <c r="X31" s="45"/>
      <c r="Y31" s="45"/>
      <c r="Z31" s="64"/>
      <c r="AA31" s="64"/>
    </row>
    <row r="32" spans="1:27" ht="15" customHeight="1">
      <c r="A32" s="45" t="s">
        <v>53</v>
      </c>
      <c r="B32" s="15"/>
      <c r="C32" s="16"/>
      <c r="D32" s="28"/>
      <c r="E32" s="10"/>
      <c r="F32" s="45"/>
      <c r="G32" s="45"/>
      <c r="H32" s="31"/>
      <c r="I32" s="58"/>
      <c r="J32" s="45"/>
      <c r="K32" s="45"/>
      <c r="L32" s="45"/>
      <c r="M32" s="45"/>
      <c r="N32" s="45"/>
      <c r="Z32" s="64"/>
      <c r="AA32" s="64"/>
    </row>
    <row r="33" spans="2:27" ht="15" customHeight="1">
      <c r="B33" s="59"/>
      <c r="D33" s="49"/>
      <c r="Z33" s="64"/>
      <c r="AA33" s="64"/>
    </row>
    <row r="34" spans="4:27" ht="18" customHeight="1">
      <c r="D34" s="49"/>
      <c r="O34" s="52"/>
      <c r="P34" s="52"/>
      <c r="Q34" s="52"/>
      <c r="Z34" s="64"/>
      <c r="AA34" s="64"/>
    </row>
    <row r="35" spans="4:27" ht="19.5" customHeight="1">
      <c r="D35" s="49"/>
      <c r="O35" s="5"/>
      <c r="P35" s="5"/>
      <c r="Q35" s="5"/>
      <c r="Z35" s="64"/>
      <c r="AA35" s="64"/>
    </row>
    <row r="36" spans="2:27" ht="19.5" customHeight="1">
      <c r="B36" s="59"/>
      <c r="C36" s="52"/>
      <c r="D36" s="52"/>
      <c r="E36" s="52"/>
      <c r="F36" s="52"/>
      <c r="G36" s="52"/>
      <c r="T36" s="52"/>
      <c r="U36" s="52"/>
      <c r="V36" s="52"/>
      <c r="W36" s="52"/>
      <c r="X36" s="52"/>
      <c r="Y36" s="60"/>
      <c r="Z36" s="64"/>
      <c r="AA36" s="64"/>
    </row>
    <row r="37" spans="1:27" s="36" customFormat="1" ht="19.5" customHeight="1">
      <c r="A37" s="3"/>
      <c r="B37" s="216" t="s">
        <v>21</v>
      </c>
      <c r="C37" s="216"/>
      <c r="D37" s="216"/>
      <c r="E37" s="216"/>
      <c r="F37" s="216"/>
      <c r="G37" s="216"/>
      <c r="H37" s="102"/>
      <c r="I37" s="103"/>
      <c r="J37" s="102"/>
      <c r="K37" s="102"/>
      <c r="L37" s="102"/>
      <c r="M37" s="102"/>
      <c r="N37" s="102"/>
      <c r="O37" s="3"/>
      <c r="P37" s="3"/>
      <c r="Q37" s="3"/>
      <c r="Z37" s="65"/>
      <c r="AA37" s="65"/>
    </row>
    <row r="38" spans="1:27" ht="19.5" customHeight="1" thickBot="1">
      <c r="A38" s="3"/>
      <c r="B38" s="104"/>
      <c r="C38" s="102"/>
      <c r="D38" s="102"/>
      <c r="E38" s="102"/>
      <c r="F38" s="102"/>
      <c r="G38" s="102"/>
      <c r="H38" s="5"/>
      <c r="I38" s="18"/>
      <c r="J38" s="5"/>
      <c r="K38" s="5"/>
      <c r="L38" s="5"/>
      <c r="M38" s="5"/>
      <c r="N38" s="5"/>
      <c r="O38" s="102"/>
      <c r="P38" s="105"/>
      <c r="Q38" s="105" t="s">
        <v>22</v>
      </c>
      <c r="Z38" s="64"/>
      <c r="AA38" s="64"/>
    </row>
    <row r="39" spans="1:27" ht="21.75" customHeight="1">
      <c r="A39" s="191" t="s">
        <v>75</v>
      </c>
      <c r="B39" s="192"/>
      <c r="C39" s="207" t="s">
        <v>200</v>
      </c>
      <c r="D39" s="208"/>
      <c r="E39" s="208"/>
      <c r="F39" s="208"/>
      <c r="G39" s="208"/>
      <c r="H39" s="208"/>
      <c r="I39" s="208"/>
      <c r="J39" s="241"/>
      <c r="K39" s="207" t="s">
        <v>201</v>
      </c>
      <c r="L39" s="208"/>
      <c r="M39" s="208"/>
      <c r="N39" s="208"/>
      <c r="O39" s="208"/>
      <c r="P39" s="208"/>
      <c r="Q39" s="208"/>
      <c r="S39" s="204" t="s">
        <v>202</v>
      </c>
      <c r="T39" s="183" t="s">
        <v>203</v>
      </c>
      <c r="U39" s="184"/>
      <c r="V39" s="184"/>
      <c r="W39" s="185"/>
      <c r="X39" s="162" t="s">
        <v>76</v>
      </c>
      <c r="Y39" s="196" t="s">
        <v>141</v>
      </c>
      <c r="Z39" s="64"/>
      <c r="AA39" s="64"/>
    </row>
    <row r="40" spans="1:27" ht="21.75" customHeight="1">
      <c r="A40" s="193"/>
      <c r="B40" s="194"/>
      <c r="C40" s="160" t="s">
        <v>204</v>
      </c>
      <c r="D40" s="189" t="s">
        <v>205</v>
      </c>
      <c r="E40" s="242"/>
      <c r="F40" s="242"/>
      <c r="G40" s="242"/>
      <c r="H40" s="242"/>
      <c r="I40" s="190"/>
      <c r="J40" s="187" t="s">
        <v>23</v>
      </c>
      <c r="K40" s="160" t="s">
        <v>204</v>
      </c>
      <c r="L40" s="160" t="s">
        <v>206</v>
      </c>
      <c r="M40" s="199" t="s">
        <v>207</v>
      </c>
      <c r="N40" s="107"/>
      <c r="O40" s="107"/>
      <c r="P40" s="107"/>
      <c r="Q40" s="107"/>
      <c r="S40" s="205"/>
      <c r="T40" s="201" t="s">
        <v>77</v>
      </c>
      <c r="U40" s="203" t="s">
        <v>208</v>
      </c>
      <c r="V40" s="201" t="s">
        <v>78</v>
      </c>
      <c r="W40" s="201" t="s">
        <v>209</v>
      </c>
      <c r="X40" s="163"/>
      <c r="Y40" s="197"/>
      <c r="Z40" s="64"/>
      <c r="AA40" s="64"/>
    </row>
    <row r="41" spans="1:27" ht="21.75" customHeight="1">
      <c r="A41" s="195"/>
      <c r="B41" s="188"/>
      <c r="C41" s="186"/>
      <c r="D41" s="108" t="s">
        <v>210</v>
      </c>
      <c r="E41" s="108" t="s">
        <v>211</v>
      </c>
      <c r="F41" s="106" t="s">
        <v>212</v>
      </c>
      <c r="G41" s="109" t="s">
        <v>24</v>
      </c>
      <c r="H41" s="189" t="s">
        <v>55</v>
      </c>
      <c r="I41" s="190"/>
      <c r="J41" s="188"/>
      <c r="K41" s="186"/>
      <c r="L41" s="186"/>
      <c r="M41" s="200"/>
      <c r="N41" s="110" t="s">
        <v>213</v>
      </c>
      <c r="O41" s="108" t="s">
        <v>214</v>
      </c>
      <c r="P41" s="108" t="s">
        <v>215</v>
      </c>
      <c r="Q41" s="111" t="s">
        <v>216</v>
      </c>
      <c r="R41" s="61"/>
      <c r="S41" s="206"/>
      <c r="T41" s="202"/>
      <c r="U41" s="159"/>
      <c r="V41" s="202"/>
      <c r="W41" s="202"/>
      <c r="X41" s="159"/>
      <c r="Y41" s="198"/>
      <c r="Z41" s="64"/>
      <c r="AA41" s="64"/>
    </row>
    <row r="42" spans="1:27" ht="21.75" customHeight="1">
      <c r="A42" s="181" t="s">
        <v>93</v>
      </c>
      <c r="B42" s="182"/>
      <c r="C42" s="112">
        <v>9495371</v>
      </c>
      <c r="D42" s="113">
        <v>10995583</v>
      </c>
      <c r="E42" s="113">
        <v>1802106</v>
      </c>
      <c r="F42" s="113">
        <v>7510490</v>
      </c>
      <c r="G42" s="113">
        <v>1676291</v>
      </c>
      <c r="H42" s="114"/>
      <c r="I42" s="115">
        <v>6696</v>
      </c>
      <c r="J42" s="116">
        <v>-1500212</v>
      </c>
      <c r="K42" s="117">
        <v>8120908</v>
      </c>
      <c r="L42" s="117">
        <v>2652968</v>
      </c>
      <c r="M42" s="117">
        <v>5467940</v>
      </c>
      <c r="N42" s="117">
        <v>1877913</v>
      </c>
      <c r="O42" s="117">
        <v>1820591</v>
      </c>
      <c r="P42" s="117">
        <v>1576431</v>
      </c>
      <c r="Q42" s="117">
        <v>193005</v>
      </c>
      <c r="R42" s="62"/>
      <c r="S42" s="50" t="s">
        <v>97</v>
      </c>
      <c r="T42" s="24">
        <v>42827</v>
      </c>
      <c r="U42" s="28">
        <v>71419</v>
      </c>
      <c r="V42" s="28">
        <v>715207</v>
      </c>
      <c r="W42" s="28">
        <v>208183</v>
      </c>
      <c r="X42" s="28">
        <v>15213</v>
      </c>
      <c r="Y42" s="28">
        <v>188549</v>
      </c>
      <c r="Z42" s="64"/>
      <c r="AA42" s="64"/>
    </row>
    <row r="43" spans="1:27" ht="21.75" customHeight="1">
      <c r="A43" s="164" t="s">
        <v>25</v>
      </c>
      <c r="B43" s="165"/>
      <c r="C43" s="112">
        <v>9724578</v>
      </c>
      <c r="D43" s="113">
        <v>13844464</v>
      </c>
      <c r="E43" s="113">
        <v>1647353</v>
      </c>
      <c r="F43" s="113">
        <v>8404302</v>
      </c>
      <c r="G43" s="113">
        <v>3776898</v>
      </c>
      <c r="H43" s="114"/>
      <c r="I43" s="119">
        <v>15911</v>
      </c>
      <c r="J43" s="120">
        <v>-4119886</v>
      </c>
      <c r="K43" s="113">
        <v>8479312</v>
      </c>
      <c r="L43" s="113">
        <v>2763052</v>
      </c>
      <c r="M43" s="113">
        <v>5716260</v>
      </c>
      <c r="N43" s="113">
        <v>1993144</v>
      </c>
      <c r="O43" s="113">
        <v>1905373</v>
      </c>
      <c r="P43" s="113">
        <v>1597560</v>
      </c>
      <c r="Q43" s="113">
        <v>220183</v>
      </c>
      <c r="R43" s="62"/>
      <c r="S43" s="46" t="s">
        <v>79</v>
      </c>
      <c r="T43" s="24">
        <v>45750</v>
      </c>
      <c r="U43" s="28">
        <v>72626</v>
      </c>
      <c r="V43" s="28">
        <v>762047</v>
      </c>
      <c r="W43" s="28">
        <v>222731</v>
      </c>
      <c r="X43" s="28">
        <v>15084</v>
      </c>
      <c r="Y43" s="28">
        <v>186366</v>
      </c>
      <c r="Z43" s="64"/>
      <c r="AA43" s="64"/>
    </row>
    <row r="44" spans="1:27" ht="21.75" customHeight="1">
      <c r="A44" s="164" t="s">
        <v>94</v>
      </c>
      <c r="B44" s="165"/>
      <c r="C44" s="112">
        <v>10116683</v>
      </c>
      <c r="D44" s="113">
        <v>16257881</v>
      </c>
      <c r="E44" s="113">
        <v>1686170</v>
      </c>
      <c r="F44" s="113">
        <v>6592995</v>
      </c>
      <c r="G44" s="113">
        <v>7956709</v>
      </c>
      <c r="H44" s="114"/>
      <c r="I44" s="119">
        <v>22008</v>
      </c>
      <c r="J44" s="120">
        <v>-6141198</v>
      </c>
      <c r="K44" s="113">
        <v>8766786</v>
      </c>
      <c r="L44" s="113">
        <v>2902100</v>
      </c>
      <c r="M44" s="113">
        <v>5884686</v>
      </c>
      <c r="N44" s="113">
        <v>2087258</v>
      </c>
      <c r="O44" s="113">
        <v>1999821</v>
      </c>
      <c r="P44" s="113">
        <v>1582730</v>
      </c>
      <c r="Q44" s="113">
        <v>214877</v>
      </c>
      <c r="R44" s="62"/>
      <c r="S44" s="46" t="s">
        <v>17</v>
      </c>
      <c r="T44" s="24">
        <v>45223</v>
      </c>
      <c r="U44" s="28">
        <v>81972</v>
      </c>
      <c r="V44" s="28">
        <v>815509</v>
      </c>
      <c r="W44" s="28">
        <v>247891</v>
      </c>
      <c r="X44" s="28">
        <v>15147</v>
      </c>
      <c r="Y44" s="28">
        <v>196471</v>
      </c>
      <c r="Z44" s="64"/>
      <c r="AA44" s="64"/>
    </row>
    <row r="45" spans="1:27" ht="21.75" customHeight="1">
      <c r="A45" s="164" t="s">
        <v>95</v>
      </c>
      <c r="B45" s="165"/>
      <c r="C45" s="121">
        <v>10297303</v>
      </c>
      <c r="D45" s="113">
        <v>16755683</v>
      </c>
      <c r="E45" s="113">
        <v>1753243</v>
      </c>
      <c r="F45" s="113">
        <v>8608618</v>
      </c>
      <c r="G45" s="113">
        <v>6369622</v>
      </c>
      <c r="H45" s="122"/>
      <c r="I45" s="115">
        <v>24200</v>
      </c>
      <c r="J45" s="120">
        <v>-6458380</v>
      </c>
      <c r="K45" s="113">
        <f>SUM(L45:M45)</f>
        <v>8905179</v>
      </c>
      <c r="L45" s="113">
        <v>2905829</v>
      </c>
      <c r="M45" s="113">
        <v>5999350</v>
      </c>
      <c r="N45" s="113">
        <v>2119820</v>
      </c>
      <c r="O45" s="113">
        <v>2197589</v>
      </c>
      <c r="P45" s="113">
        <v>1529482</v>
      </c>
      <c r="Q45" s="113">
        <v>152459</v>
      </c>
      <c r="R45" s="62"/>
      <c r="S45" s="46" t="s">
        <v>18</v>
      </c>
      <c r="T45" s="24">
        <v>38714</v>
      </c>
      <c r="U45" s="28">
        <v>85223</v>
      </c>
      <c r="V45" s="28">
        <v>945670</v>
      </c>
      <c r="W45" s="28">
        <v>285897</v>
      </c>
      <c r="X45" s="28">
        <v>14673</v>
      </c>
      <c r="Y45" s="28">
        <v>202776</v>
      </c>
      <c r="Z45" s="64"/>
      <c r="AA45" s="64"/>
    </row>
    <row r="46" spans="1:27" s="3" customFormat="1" ht="21.75" customHeight="1">
      <c r="A46" s="179" t="s">
        <v>96</v>
      </c>
      <c r="B46" s="180"/>
      <c r="C46" s="149">
        <f>SUM(D46,J46)</f>
        <v>10566413</v>
      </c>
      <c r="D46" s="150">
        <f>SUM(E46:I46)</f>
        <v>10664046</v>
      </c>
      <c r="E46" s="149">
        <v>1751944</v>
      </c>
      <c r="F46" s="149">
        <v>8879436</v>
      </c>
      <c r="G46" s="151" t="s">
        <v>41</v>
      </c>
      <c r="H46" s="149"/>
      <c r="I46" s="149">
        <v>32666</v>
      </c>
      <c r="J46" s="152">
        <v>-97633</v>
      </c>
      <c r="K46" s="149">
        <v>9179312</v>
      </c>
      <c r="L46" s="149">
        <v>3065581</v>
      </c>
      <c r="M46" s="149">
        <v>6113732</v>
      </c>
      <c r="N46" s="149">
        <v>2186233</v>
      </c>
      <c r="O46" s="149">
        <v>2248132</v>
      </c>
      <c r="P46" s="149">
        <v>1526507</v>
      </c>
      <c r="Q46" s="149">
        <v>152859</v>
      </c>
      <c r="R46" s="62"/>
      <c r="S46" s="156" t="s">
        <v>96</v>
      </c>
      <c r="T46" s="157">
        <f aca="true" t="shared" si="1" ref="T46:Y46">SUM(T48:T61)</f>
        <v>39065611</v>
      </c>
      <c r="U46" s="157">
        <f t="shared" si="1"/>
        <v>93048856</v>
      </c>
      <c r="V46" s="157">
        <f t="shared" si="1"/>
        <v>956851225</v>
      </c>
      <c r="W46" s="157">
        <f t="shared" si="1"/>
        <v>299467524</v>
      </c>
      <c r="X46" s="157">
        <f t="shared" si="1"/>
        <v>14730242</v>
      </c>
      <c r="Y46" s="157">
        <f t="shared" si="1"/>
        <v>206703363</v>
      </c>
      <c r="Z46" s="63"/>
      <c r="AA46" s="63"/>
    </row>
    <row r="47" spans="1:27" s="3" customFormat="1" ht="21.75" customHeight="1">
      <c r="A47" s="127"/>
      <c r="B47" s="128"/>
      <c r="C47" s="123"/>
      <c r="D47" s="125"/>
      <c r="E47" s="125"/>
      <c r="F47" s="125"/>
      <c r="G47" s="125"/>
      <c r="H47" s="125"/>
      <c r="I47" s="125"/>
      <c r="J47" s="125"/>
      <c r="K47" s="123"/>
      <c r="L47" s="123"/>
      <c r="M47" s="123"/>
      <c r="N47" s="123"/>
      <c r="O47" s="123"/>
      <c r="P47" s="123"/>
      <c r="Q47" s="123"/>
      <c r="R47" s="135"/>
      <c r="S47" s="127"/>
      <c r="T47" s="136"/>
      <c r="U47" s="137"/>
      <c r="V47" s="137"/>
      <c r="W47" s="137"/>
      <c r="X47" s="137"/>
      <c r="Y47" s="137"/>
      <c r="Z47" s="63"/>
      <c r="AA47" s="63"/>
    </row>
    <row r="48" spans="1:27" s="3" customFormat="1" ht="21.75" customHeight="1">
      <c r="A48" s="175" t="s">
        <v>27</v>
      </c>
      <c r="B48" s="176"/>
      <c r="C48" s="123">
        <f aca="true" t="shared" si="2" ref="C48:C61">SUM(D48,J48)</f>
        <v>790585</v>
      </c>
      <c r="D48" s="124">
        <f>SUM(E48:I48)</f>
        <v>668577</v>
      </c>
      <c r="E48" s="124">
        <v>179749</v>
      </c>
      <c r="F48" s="124">
        <v>486451</v>
      </c>
      <c r="G48" s="125" t="s">
        <v>26</v>
      </c>
      <c r="H48" s="123"/>
      <c r="I48" s="131">
        <v>2377</v>
      </c>
      <c r="J48" s="132">
        <v>122008</v>
      </c>
      <c r="K48" s="131">
        <v>714076</v>
      </c>
      <c r="L48" s="131">
        <v>255269</v>
      </c>
      <c r="M48" s="131">
        <v>458808</v>
      </c>
      <c r="N48" s="131">
        <v>154161</v>
      </c>
      <c r="O48" s="131">
        <v>174562</v>
      </c>
      <c r="P48" s="131">
        <v>116852</v>
      </c>
      <c r="Q48" s="131">
        <v>13232</v>
      </c>
      <c r="R48" s="138"/>
      <c r="S48" s="129" t="s">
        <v>19</v>
      </c>
      <c r="T48" s="139">
        <v>3158335</v>
      </c>
      <c r="U48" s="140">
        <v>7052611</v>
      </c>
      <c r="V48" s="140">
        <v>71754085</v>
      </c>
      <c r="W48" s="140">
        <v>23177748</v>
      </c>
      <c r="X48" s="140">
        <v>1134084</v>
      </c>
      <c r="Y48" s="140">
        <v>16033151</v>
      </c>
      <c r="Z48" s="63"/>
      <c r="AA48" s="63"/>
    </row>
    <row r="49" spans="1:27" s="3" customFormat="1" ht="21.75" customHeight="1">
      <c r="A49" s="164" t="s">
        <v>28</v>
      </c>
      <c r="B49" s="165"/>
      <c r="C49" s="123">
        <f t="shared" si="2"/>
        <v>756869</v>
      </c>
      <c r="D49" s="124">
        <f aca="true" t="shared" si="3" ref="D49:D61">SUM(E49:I49)</f>
        <v>727940</v>
      </c>
      <c r="E49" s="124">
        <v>206118</v>
      </c>
      <c r="F49" s="124">
        <v>518373</v>
      </c>
      <c r="G49" s="125" t="s">
        <v>26</v>
      </c>
      <c r="H49" s="123"/>
      <c r="I49" s="131">
        <v>3449</v>
      </c>
      <c r="J49" s="132">
        <v>28929</v>
      </c>
      <c r="K49" s="131">
        <v>691796</v>
      </c>
      <c r="L49" s="131">
        <v>232051</v>
      </c>
      <c r="M49" s="131">
        <v>459745</v>
      </c>
      <c r="N49" s="131">
        <v>157895</v>
      </c>
      <c r="O49" s="131">
        <v>172388</v>
      </c>
      <c r="P49" s="131">
        <v>113225</v>
      </c>
      <c r="Q49" s="131">
        <v>16237</v>
      </c>
      <c r="R49" s="138"/>
      <c r="S49" s="118" t="s">
        <v>80</v>
      </c>
      <c r="T49" s="139">
        <v>2978710</v>
      </c>
      <c r="U49" s="140">
        <v>7061126</v>
      </c>
      <c r="V49" s="140">
        <v>70294217</v>
      </c>
      <c r="W49" s="140">
        <v>22762434</v>
      </c>
      <c r="X49" s="140">
        <v>1132149</v>
      </c>
      <c r="Y49" s="140">
        <v>16380450</v>
      </c>
      <c r="Z49" s="63"/>
      <c r="AA49" s="63"/>
    </row>
    <row r="50" spans="1:27" s="3" customFormat="1" ht="21.75" customHeight="1">
      <c r="A50" s="164" t="s">
        <v>29</v>
      </c>
      <c r="B50" s="165"/>
      <c r="C50" s="123">
        <f t="shared" si="2"/>
        <v>791312</v>
      </c>
      <c r="D50" s="124">
        <f t="shared" si="3"/>
        <v>753425</v>
      </c>
      <c r="E50" s="124">
        <v>170371</v>
      </c>
      <c r="F50" s="124">
        <v>581500</v>
      </c>
      <c r="G50" s="125" t="s">
        <v>26</v>
      </c>
      <c r="H50" s="123"/>
      <c r="I50" s="131">
        <v>1554</v>
      </c>
      <c r="J50" s="132">
        <v>37887</v>
      </c>
      <c r="K50" s="131">
        <v>686306</v>
      </c>
      <c r="L50" s="131">
        <v>191355</v>
      </c>
      <c r="M50" s="131">
        <v>494951</v>
      </c>
      <c r="N50" s="131">
        <v>175545</v>
      </c>
      <c r="O50" s="131">
        <v>187593</v>
      </c>
      <c r="P50" s="131">
        <v>119094</v>
      </c>
      <c r="Q50" s="131">
        <v>12719</v>
      </c>
      <c r="R50" s="138"/>
      <c r="S50" s="118" t="s">
        <v>81</v>
      </c>
      <c r="T50" s="139">
        <v>3322988</v>
      </c>
      <c r="U50" s="140">
        <v>7459566</v>
      </c>
      <c r="V50" s="140">
        <v>79544590</v>
      </c>
      <c r="W50" s="140">
        <v>24205740</v>
      </c>
      <c r="X50" s="140">
        <v>1123283</v>
      </c>
      <c r="Y50" s="140">
        <v>16897015</v>
      </c>
      <c r="Z50" s="63"/>
      <c r="AA50" s="63"/>
    </row>
    <row r="51" spans="1:27" s="3" customFormat="1" ht="21.75" customHeight="1">
      <c r="A51" s="164" t="s">
        <v>30</v>
      </c>
      <c r="B51" s="165"/>
      <c r="C51" s="123">
        <f t="shared" si="2"/>
        <v>869833</v>
      </c>
      <c r="D51" s="124">
        <f t="shared" si="3"/>
        <v>884948</v>
      </c>
      <c r="E51" s="124">
        <v>204628</v>
      </c>
      <c r="F51" s="124">
        <v>678715</v>
      </c>
      <c r="G51" s="125" t="s">
        <v>26</v>
      </c>
      <c r="H51" s="123"/>
      <c r="I51" s="131">
        <v>1605</v>
      </c>
      <c r="J51" s="132">
        <v>-15115</v>
      </c>
      <c r="K51" s="131">
        <v>732629</v>
      </c>
      <c r="L51" s="131">
        <v>197528</v>
      </c>
      <c r="M51" s="131">
        <v>535101</v>
      </c>
      <c r="N51" s="131">
        <v>197219</v>
      </c>
      <c r="O51" s="131">
        <v>198364</v>
      </c>
      <c r="P51" s="131">
        <v>130114</v>
      </c>
      <c r="Q51" s="131">
        <v>9404</v>
      </c>
      <c r="R51" s="138"/>
      <c r="S51" s="118" t="s">
        <v>82</v>
      </c>
      <c r="T51" s="139">
        <v>3418956</v>
      </c>
      <c r="U51" s="140">
        <v>7846774</v>
      </c>
      <c r="V51" s="140">
        <v>84983276</v>
      </c>
      <c r="W51" s="140">
        <v>25499064</v>
      </c>
      <c r="X51" s="140">
        <v>1204667</v>
      </c>
      <c r="Y51" s="140">
        <v>18012211</v>
      </c>
      <c r="Z51" s="63"/>
      <c r="AA51" s="63"/>
    </row>
    <row r="52" spans="1:27" s="3" customFormat="1" ht="21.75" customHeight="1">
      <c r="A52" s="127"/>
      <c r="B52" s="128"/>
      <c r="C52" s="123"/>
      <c r="D52" s="124"/>
      <c r="E52" s="123"/>
      <c r="F52" s="123"/>
      <c r="G52" s="125"/>
      <c r="H52" s="123"/>
      <c r="I52" s="131"/>
      <c r="J52" s="126"/>
      <c r="K52" s="131"/>
      <c r="L52" s="131"/>
      <c r="M52" s="131"/>
      <c r="N52" s="123"/>
      <c r="O52" s="123"/>
      <c r="P52" s="123"/>
      <c r="Q52" s="123"/>
      <c r="R52" s="138"/>
      <c r="S52" s="141"/>
      <c r="T52" s="142"/>
      <c r="U52" s="142"/>
      <c r="V52" s="142"/>
      <c r="W52" s="142"/>
      <c r="X52" s="142"/>
      <c r="Y52" s="142"/>
      <c r="Z52" s="63"/>
      <c r="AA52" s="63"/>
    </row>
    <row r="53" spans="1:27" s="3" customFormat="1" ht="21.75" customHeight="1">
      <c r="A53" s="164" t="s">
        <v>31</v>
      </c>
      <c r="B53" s="165"/>
      <c r="C53" s="123">
        <f t="shared" si="2"/>
        <v>982507</v>
      </c>
      <c r="D53" s="124">
        <f t="shared" si="3"/>
        <v>956699</v>
      </c>
      <c r="E53" s="124">
        <v>121153</v>
      </c>
      <c r="F53" s="124">
        <v>833251</v>
      </c>
      <c r="G53" s="125" t="s">
        <v>26</v>
      </c>
      <c r="H53" s="123"/>
      <c r="I53" s="131">
        <v>2295</v>
      </c>
      <c r="J53" s="132">
        <v>25808</v>
      </c>
      <c r="K53" s="131">
        <v>827215</v>
      </c>
      <c r="L53" s="131">
        <v>240596</v>
      </c>
      <c r="M53" s="131">
        <v>586619</v>
      </c>
      <c r="N53" s="131">
        <v>232145</v>
      </c>
      <c r="O53" s="131">
        <v>196488</v>
      </c>
      <c r="P53" s="131">
        <v>146445</v>
      </c>
      <c r="Q53" s="131">
        <v>11541</v>
      </c>
      <c r="R53" s="138"/>
      <c r="S53" s="118" t="s">
        <v>83</v>
      </c>
      <c r="T53" s="139">
        <v>3467533</v>
      </c>
      <c r="U53" s="140">
        <v>7468827</v>
      </c>
      <c r="V53" s="140">
        <v>84950208</v>
      </c>
      <c r="W53" s="140">
        <v>25299354</v>
      </c>
      <c r="X53" s="140">
        <v>1358825</v>
      </c>
      <c r="Y53" s="140">
        <v>19226929</v>
      </c>
      <c r="Z53" s="63"/>
      <c r="AA53" s="63"/>
    </row>
    <row r="54" spans="1:27" s="3" customFormat="1" ht="21.75" customHeight="1">
      <c r="A54" s="164" t="s">
        <v>32</v>
      </c>
      <c r="B54" s="165"/>
      <c r="C54" s="123">
        <f t="shared" si="2"/>
        <v>903074</v>
      </c>
      <c r="D54" s="124">
        <f t="shared" si="3"/>
        <v>967558</v>
      </c>
      <c r="E54" s="124">
        <v>140769</v>
      </c>
      <c r="F54" s="124">
        <v>824573</v>
      </c>
      <c r="G54" s="125" t="s">
        <v>26</v>
      </c>
      <c r="H54" s="123"/>
      <c r="I54" s="131">
        <v>2216</v>
      </c>
      <c r="J54" s="132">
        <v>-64484</v>
      </c>
      <c r="K54" s="131">
        <v>794888</v>
      </c>
      <c r="L54" s="131">
        <v>239857</v>
      </c>
      <c r="M54" s="131">
        <v>555031</v>
      </c>
      <c r="N54" s="131">
        <v>201006</v>
      </c>
      <c r="O54" s="131">
        <v>197345</v>
      </c>
      <c r="P54" s="131">
        <v>143704</v>
      </c>
      <c r="Q54" s="131">
        <v>12976</v>
      </c>
      <c r="R54" s="138"/>
      <c r="S54" s="118" t="s">
        <v>84</v>
      </c>
      <c r="T54" s="139">
        <v>3466616</v>
      </c>
      <c r="U54" s="140">
        <v>7489437</v>
      </c>
      <c r="V54" s="140">
        <v>85288508</v>
      </c>
      <c r="W54" s="140">
        <v>26081100</v>
      </c>
      <c r="X54" s="140">
        <v>1196730</v>
      </c>
      <c r="Y54" s="140">
        <v>17773266</v>
      </c>
      <c r="Z54" s="63"/>
      <c r="AA54" s="63"/>
    </row>
    <row r="55" spans="1:27" s="3" customFormat="1" ht="21.75" customHeight="1">
      <c r="A55" s="164" t="s">
        <v>33</v>
      </c>
      <c r="B55" s="165"/>
      <c r="C55" s="123">
        <f t="shared" si="2"/>
        <v>813426</v>
      </c>
      <c r="D55" s="124">
        <f t="shared" si="3"/>
        <v>934853</v>
      </c>
      <c r="E55" s="124">
        <v>63082</v>
      </c>
      <c r="F55" s="124">
        <v>869166</v>
      </c>
      <c r="G55" s="125" t="s">
        <v>26</v>
      </c>
      <c r="H55" s="123"/>
      <c r="I55" s="131">
        <v>2605</v>
      </c>
      <c r="J55" s="132">
        <v>-121427</v>
      </c>
      <c r="K55" s="131">
        <v>708642</v>
      </c>
      <c r="L55" s="131">
        <v>212181</v>
      </c>
      <c r="M55" s="131">
        <v>496461</v>
      </c>
      <c r="N55" s="131">
        <v>165670</v>
      </c>
      <c r="O55" s="131">
        <v>195111</v>
      </c>
      <c r="P55" s="131">
        <v>126788</v>
      </c>
      <c r="Q55" s="131">
        <v>8892</v>
      </c>
      <c r="R55" s="138"/>
      <c r="S55" s="118" t="s">
        <v>85</v>
      </c>
      <c r="T55" s="139">
        <v>3345521</v>
      </c>
      <c r="U55" s="140">
        <v>8567910</v>
      </c>
      <c r="V55" s="140">
        <v>82995170</v>
      </c>
      <c r="W55" s="140">
        <v>26191992</v>
      </c>
      <c r="X55" s="140">
        <v>1142981</v>
      </c>
      <c r="Y55" s="140">
        <v>17385477</v>
      </c>
      <c r="Z55" s="63"/>
      <c r="AA55" s="63"/>
    </row>
    <row r="56" spans="1:27" s="3" customFormat="1" ht="21.75" customHeight="1">
      <c r="A56" s="164" t="s">
        <v>34</v>
      </c>
      <c r="B56" s="165"/>
      <c r="C56" s="123">
        <f t="shared" si="2"/>
        <v>845190</v>
      </c>
      <c r="D56" s="124">
        <f t="shared" si="3"/>
        <v>912456</v>
      </c>
      <c r="E56" s="124">
        <v>78581</v>
      </c>
      <c r="F56" s="124">
        <v>830310</v>
      </c>
      <c r="G56" s="125" t="s">
        <v>26</v>
      </c>
      <c r="H56" s="123"/>
      <c r="I56" s="131">
        <v>3565</v>
      </c>
      <c r="J56" s="132">
        <v>-67266</v>
      </c>
      <c r="K56" s="131">
        <v>717831</v>
      </c>
      <c r="L56" s="131">
        <v>237972</v>
      </c>
      <c r="M56" s="131">
        <v>479858</v>
      </c>
      <c r="N56" s="131">
        <v>165312</v>
      </c>
      <c r="O56" s="131">
        <v>187121</v>
      </c>
      <c r="P56" s="131">
        <v>117794</v>
      </c>
      <c r="Q56" s="131">
        <v>9631</v>
      </c>
      <c r="R56" s="138"/>
      <c r="S56" s="118" t="s">
        <v>86</v>
      </c>
      <c r="T56" s="139">
        <v>3195448</v>
      </c>
      <c r="U56" s="140">
        <v>8256194</v>
      </c>
      <c r="V56" s="140">
        <v>79713757</v>
      </c>
      <c r="W56" s="140">
        <v>25428390</v>
      </c>
      <c r="X56" s="140">
        <v>1196433</v>
      </c>
      <c r="Y56" s="140">
        <v>16601718</v>
      </c>
      <c r="Z56" s="63"/>
      <c r="AA56" s="63"/>
    </row>
    <row r="57" spans="1:27" s="3" customFormat="1" ht="21.75" customHeight="1">
      <c r="A57" s="129"/>
      <c r="B57" s="130"/>
      <c r="C57" s="123"/>
      <c r="D57" s="124"/>
      <c r="E57" s="123"/>
      <c r="F57" s="123"/>
      <c r="G57" s="125"/>
      <c r="H57" s="123"/>
      <c r="I57" s="131"/>
      <c r="J57" s="126"/>
      <c r="K57" s="131"/>
      <c r="L57" s="123"/>
      <c r="M57" s="131"/>
      <c r="N57" s="123"/>
      <c r="O57" s="123"/>
      <c r="P57" s="123"/>
      <c r="Q57" s="123"/>
      <c r="R57" s="138"/>
      <c r="S57" s="129"/>
      <c r="T57" s="139"/>
      <c r="U57" s="140"/>
      <c r="V57" s="140"/>
      <c r="W57" s="140"/>
      <c r="X57" s="140"/>
      <c r="Y57" s="140"/>
      <c r="Z57" s="63"/>
      <c r="AA57" s="63"/>
    </row>
    <row r="58" spans="1:27" s="3" customFormat="1" ht="21.75" customHeight="1">
      <c r="A58" s="164" t="s">
        <v>35</v>
      </c>
      <c r="B58" s="165"/>
      <c r="C58" s="123">
        <f t="shared" si="2"/>
        <v>942518</v>
      </c>
      <c r="D58" s="124">
        <f t="shared" si="3"/>
        <v>1047952</v>
      </c>
      <c r="E58" s="124">
        <v>154498</v>
      </c>
      <c r="F58" s="124">
        <v>889381</v>
      </c>
      <c r="G58" s="125" t="s">
        <v>26</v>
      </c>
      <c r="H58" s="123"/>
      <c r="I58" s="131">
        <v>4073</v>
      </c>
      <c r="J58" s="132">
        <v>-105434</v>
      </c>
      <c r="K58" s="131">
        <v>780465</v>
      </c>
      <c r="L58" s="131">
        <v>277295</v>
      </c>
      <c r="M58" s="131">
        <v>503170</v>
      </c>
      <c r="N58" s="131">
        <v>182299</v>
      </c>
      <c r="O58" s="131">
        <v>185355</v>
      </c>
      <c r="P58" s="131">
        <v>124571</v>
      </c>
      <c r="Q58" s="131">
        <v>10945</v>
      </c>
      <c r="R58" s="138"/>
      <c r="S58" s="118" t="s">
        <v>87</v>
      </c>
      <c r="T58" s="139">
        <v>3272571</v>
      </c>
      <c r="U58" s="140">
        <v>7846338</v>
      </c>
      <c r="V58" s="140">
        <v>79307293</v>
      </c>
      <c r="W58" s="140">
        <v>24922638</v>
      </c>
      <c r="X58" s="140">
        <v>1301201</v>
      </c>
      <c r="Y58" s="140">
        <v>17288193</v>
      </c>
      <c r="Z58" s="63"/>
      <c r="AA58" s="63"/>
    </row>
    <row r="59" spans="1:27" s="3" customFormat="1" ht="21.75" customHeight="1">
      <c r="A59" s="175" t="s">
        <v>36</v>
      </c>
      <c r="B59" s="176"/>
      <c r="C59" s="123">
        <f t="shared" si="2"/>
        <v>977553</v>
      </c>
      <c r="D59" s="124">
        <f t="shared" si="3"/>
        <v>1032200</v>
      </c>
      <c r="E59" s="124">
        <v>180115</v>
      </c>
      <c r="F59" s="124">
        <v>849229</v>
      </c>
      <c r="G59" s="125" t="s">
        <v>26</v>
      </c>
      <c r="H59" s="123"/>
      <c r="I59" s="131">
        <v>2856</v>
      </c>
      <c r="J59" s="132">
        <v>-54647</v>
      </c>
      <c r="K59" s="131">
        <v>856788</v>
      </c>
      <c r="L59" s="131">
        <v>344757</v>
      </c>
      <c r="M59" s="131">
        <v>512031</v>
      </c>
      <c r="N59" s="131">
        <v>190730</v>
      </c>
      <c r="O59" s="131">
        <v>180164</v>
      </c>
      <c r="P59" s="131">
        <v>126515</v>
      </c>
      <c r="Q59" s="131">
        <v>14622</v>
      </c>
      <c r="S59" s="129" t="s">
        <v>20</v>
      </c>
      <c r="T59" s="139">
        <v>2953621</v>
      </c>
      <c r="U59" s="140">
        <v>7698070</v>
      </c>
      <c r="V59" s="140">
        <v>77396272</v>
      </c>
      <c r="W59" s="140">
        <v>23911602</v>
      </c>
      <c r="X59" s="140">
        <v>1348365</v>
      </c>
      <c r="Y59" s="140">
        <v>17588611</v>
      </c>
      <c r="Z59" s="63"/>
      <c r="AA59" s="63"/>
    </row>
    <row r="60" spans="1:27" s="3" customFormat="1" ht="21.75" customHeight="1">
      <c r="A60" s="164" t="s">
        <v>37</v>
      </c>
      <c r="B60" s="165"/>
      <c r="C60" s="123">
        <f t="shared" si="2"/>
        <v>969047</v>
      </c>
      <c r="D60" s="124">
        <f t="shared" si="3"/>
        <v>925709</v>
      </c>
      <c r="E60" s="124">
        <v>90687</v>
      </c>
      <c r="F60" s="124">
        <v>831931</v>
      </c>
      <c r="G60" s="125" t="s">
        <v>26</v>
      </c>
      <c r="H60" s="123"/>
      <c r="I60" s="131">
        <v>3091</v>
      </c>
      <c r="J60" s="132">
        <v>43338</v>
      </c>
      <c r="K60" s="131">
        <v>861659</v>
      </c>
      <c r="L60" s="131">
        <v>337879</v>
      </c>
      <c r="M60" s="131">
        <v>523781</v>
      </c>
      <c r="N60" s="131">
        <v>188071</v>
      </c>
      <c r="O60" s="131">
        <v>184219</v>
      </c>
      <c r="P60" s="131">
        <v>133998</v>
      </c>
      <c r="Q60" s="131">
        <v>17492</v>
      </c>
      <c r="S60" s="118" t="s">
        <v>88</v>
      </c>
      <c r="T60" s="139">
        <v>3208520</v>
      </c>
      <c r="U60" s="140">
        <v>7974956</v>
      </c>
      <c r="V60" s="140">
        <v>79329526</v>
      </c>
      <c r="W60" s="140">
        <v>25595736</v>
      </c>
      <c r="X60" s="140">
        <v>1313458</v>
      </c>
      <c r="Y60" s="140">
        <v>17557425</v>
      </c>
      <c r="Z60" s="63"/>
      <c r="AA60" s="63"/>
    </row>
    <row r="61" spans="1:25" s="3" customFormat="1" ht="21" customHeight="1">
      <c r="A61" s="177" t="s">
        <v>38</v>
      </c>
      <c r="B61" s="178"/>
      <c r="C61" s="123">
        <f t="shared" si="2"/>
        <v>924497</v>
      </c>
      <c r="D61" s="146">
        <f t="shared" si="3"/>
        <v>851728</v>
      </c>
      <c r="E61" s="124">
        <v>162193</v>
      </c>
      <c r="F61" s="124">
        <v>686555</v>
      </c>
      <c r="G61" s="133" t="s">
        <v>26</v>
      </c>
      <c r="H61" s="123"/>
      <c r="I61" s="131">
        <v>2980</v>
      </c>
      <c r="J61" s="132">
        <v>72769</v>
      </c>
      <c r="K61" s="131">
        <v>807017</v>
      </c>
      <c r="L61" s="131">
        <v>298841</v>
      </c>
      <c r="M61" s="131">
        <v>508176</v>
      </c>
      <c r="N61" s="131">
        <v>176180</v>
      </c>
      <c r="O61" s="131">
        <v>189422</v>
      </c>
      <c r="P61" s="131">
        <v>127407</v>
      </c>
      <c r="Q61" s="131">
        <v>15168</v>
      </c>
      <c r="R61" s="113"/>
      <c r="S61" s="143" t="s">
        <v>89</v>
      </c>
      <c r="T61" s="144">
        <v>3276792</v>
      </c>
      <c r="U61" s="145">
        <v>8327047</v>
      </c>
      <c r="V61" s="145">
        <v>81294323</v>
      </c>
      <c r="W61" s="145">
        <v>26391726</v>
      </c>
      <c r="X61" s="145">
        <v>1278066</v>
      </c>
      <c r="Y61" s="145">
        <v>15958917</v>
      </c>
    </row>
    <row r="62" spans="1:19" s="147" customFormat="1" ht="21" customHeight="1">
      <c r="A62" s="174" t="s">
        <v>42</v>
      </c>
      <c r="B62" s="174"/>
      <c r="C62" s="153">
        <v>102.6</v>
      </c>
      <c r="D62" s="154">
        <v>63.6</v>
      </c>
      <c r="E62" s="155">
        <v>99.9</v>
      </c>
      <c r="F62" s="155">
        <v>103.1</v>
      </c>
      <c r="G62" s="154">
        <v>0</v>
      </c>
      <c r="H62" s="155"/>
      <c r="I62" s="155">
        <v>135</v>
      </c>
      <c r="J62" s="155">
        <v>1.5</v>
      </c>
      <c r="K62" s="155">
        <v>103.1</v>
      </c>
      <c r="L62" s="155">
        <v>105.5</v>
      </c>
      <c r="M62" s="155">
        <v>101.9</v>
      </c>
      <c r="N62" s="155">
        <v>103.1</v>
      </c>
      <c r="O62" s="155">
        <v>102.3</v>
      </c>
      <c r="P62" s="155">
        <v>99.8</v>
      </c>
      <c r="Q62" s="155">
        <v>100.3</v>
      </c>
      <c r="S62" s="148" t="s">
        <v>90</v>
      </c>
    </row>
    <row r="63" spans="1:19" ht="15" customHeight="1">
      <c r="A63" s="3" t="s">
        <v>43</v>
      </c>
      <c r="B63" s="104"/>
      <c r="C63" s="3"/>
      <c r="D63" s="3"/>
      <c r="E63" s="3"/>
      <c r="F63" s="3"/>
      <c r="G63" s="3"/>
      <c r="H63" s="3"/>
      <c r="I63" s="134"/>
      <c r="J63" s="3"/>
      <c r="K63" s="3"/>
      <c r="L63" s="3"/>
      <c r="M63" s="3"/>
      <c r="N63" s="3"/>
      <c r="O63" s="3"/>
      <c r="P63" s="3"/>
      <c r="Q63" s="3"/>
      <c r="S63" s="38" t="s">
        <v>91</v>
      </c>
    </row>
    <row r="64" spans="1:19" ht="14.25">
      <c r="A64" s="3" t="s">
        <v>39</v>
      </c>
      <c r="B64" s="104"/>
      <c r="C64" s="3"/>
      <c r="D64" s="3"/>
      <c r="E64" s="3"/>
      <c r="F64" s="3"/>
      <c r="G64" s="3"/>
      <c r="H64" s="3"/>
      <c r="I64" s="134"/>
      <c r="J64" s="3"/>
      <c r="K64" s="3"/>
      <c r="L64" s="3"/>
      <c r="M64" s="3"/>
      <c r="N64" s="3"/>
      <c r="O64" s="3"/>
      <c r="P64" s="3"/>
      <c r="Q64" s="3"/>
      <c r="S64" s="38" t="s">
        <v>92</v>
      </c>
    </row>
    <row r="65" spans="1:17" ht="14.25">
      <c r="A65" s="3" t="s">
        <v>40</v>
      </c>
      <c r="B65" s="3"/>
      <c r="C65" s="3"/>
      <c r="D65" s="3"/>
      <c r="E65" s="3"/>
      <c r="F65" s="3"/>
      <c r="G65" s="3"/>
      <c r="H65" s="3"/>
      <c r="I65" s="134"/>
      <c r="J65" s="3"/>
      <c r="K65" s="3"/>
      <c r="L65" s="3"/>
      <c r="M65" s="3"/>
      <c r="N65" s="3"/>
      <c r="O65" s="3"/>
      <c r="P65" s="3"/>
      <c r="Q65" s="3"/>
    </row>
    <row r="66" ht="14.25">
      <c r="A66" s="38" t="s">
        <v>54</v>
      </c>
    </row>
  </sheetData>
  <mergeCells count="102">
    <mergeCell ref="I23:J23"/>
    <mergeCell ref="B30:C30"/>
    <mergeCell ref="I17:J17"/>
    <mergeCell ref="H20:J20"/>
    <mergeCell ref="I21:J21"/>
    <mergeCell ref="H22:J22"/>
    <mergeCell ref="B21:C21"/>
    <mergeCell ref="C39:J39"/>
    <mergeCell ref="D40:I40"/>
    <mergeCell ref="B37:G37"/>
    <mergeCell ref="I25:J25"/>
    <mergeCell ref="B25:C25"/>
    <mergeCell ref="B29:C29"/>
    <mergeCell ref="I29:J29"/>
    <mergeCell ref="I14:J14"/>
    <mergeCell ref="I15:J15"/>
    <mergeCell ref="B14:C14"/>
    <mergeCell ref="B15:C15"/>
    <mergeCell ref="B16:C16"/>
    <mergeCell ref="B17:C17"/>
    <mergeCell ref="I24:J24"/>
    <mergeCell ref="B23:C23"/>
    <mergeCell ref="B18:C18"/>
    <mergeCell ref="I18:J18"/>
    <mergeCell ref="B19:C19"/>
    <mergeCell ref="I19:J19"/>
    <mergeCell ref="B20:C20"/>
    <mergeCell ref="B22:C22"/>
    <mergeCell ref="B13:C13"/>
    <mergeCell ref="B10:C10"/>
    <mergeCell ref="I12:J12"/>
    <mergeCell ref="I13:J13"/>
    <mergeCell ref="B12:C12"/>
    <mergeCell ref="B11:C11"/>
    <mergeCell ref="H10:J10"/>
    <mergeCell ref="I11:J11"/>
    <mergeCell ref="S5:S7"/>
    <mergeCell ref="A9:C9"/>
    <mergeCell ref="M5:M6"/>
    <mergeCell ref="N5:N6"/>
    <mergeCell ref="I8:J8"/>
    <mergeCell ref="I9:J9"/>
    <mergeCell ref="K5:K6"/>
    <mergeCell ref="L5:L6"/>
    <mergeCell ref="T5:T7"/>
    <mergeCell ref="A2:Y2"/>
    <mergeCell ref="S3:Y3"/>
    <mergeCell ref="A5:C6"/>
    <mergeCell ref="D5:D6"/>
    <mergeCell ref="E5:E6"/>
    <mergeCell ref="F5:F6"/>
    <mergeCell ref="G5:G6"/>
    <mergeCell ref="H5:J6"/>
    <mergeCell ref="A7:C7"/>
    <mergeCell ref="U5:Y5"/>
    <mergeCell ref="U6:U7"/>
    <mergeCell ref="V6:V7"/>
    <mergeCell ref="W6:W7"/>
    <mergeCell ref="Y6:Y7"/>
    <mergeCell ref="X6:X7"/>
    <mergeCell ref="Y39:Y41"/>
    <mergeCell ref="M40:M41"/>
    <mergeCell ref="T40:T41"/>
    <mergeCell ref="U40:U41"/>
    <mergeCell ref="V40:V41"/>
    <mergeCell ref="W40:W41"/>
    <mergeCell ref="S39:S41"/>
    <mergeCell ref="K39:Q39"/>
    <mergeCell ref="A42:B42"/>
    <mergeCell ref="A43:B43"/>
    <mergeCell ref="T39:W39"/>
    <mergeCell ref="X39:X41"/>
    <mergeCell ref="C40:C41"/>
    <mergeCell ref="J40:J41"/>
    <mergeCell ref="K40:K41"/>
    <mergeCell ref="L40:L41"/>
    <mergeCell ref="H41:I41"/>
    <mergeCell ref="A39:B41"/>
    <mergeCell ref="A46:B46"/>
    <mergeCell ref="A48:B48"/>
    <mergeCell ref="A44:B44"/>
    <mergeCell ref="A45:B45"/>
    <mergeCell ref="A51:B51"/>
    <mergeCell ref="A53:B53"/>
    <mergeCell ref="A49:B49"/>
    <mergeCell ref="A62:B62"/>
    <mergeCell ref="A59:B59"/>
    <mergeCell ref="A60:B60"/>
    <mergeCell ref="A55:B55"/>
    <mergeCell ref="A50:B50"/>
    <mergeCell ref="A61:B61"/>
    <mergeCell ref="A56:B56"/>
    <mergeCell ref="A58:B58"/>
    <mergeCell ref="A54:B54"/>
    <mergeCell ref="I7:J7"/>
    <mergeCell ref="I28:J28"/>
    <mergeCell ref="B27:C27"/>
    <mergeCell ref="B28:C28"/>
    <mergeCell ref="I27:J27"/>
    <mergeCell ref="B26:C26"/>
    <mergeCell ref="I26:J26"/>
    <mergeCell ref="B24:C24"/>
  </mergeCells>
  <printOptions horizontalCentered="1" verticalCentered="1"/>
  <pageMargins left="0.7874015748031497" right="0.5905511811023623" top="0.7874015748031497" bottom="0.7874015748031497" header="0" footer="0"/>
  <pageSetup horizontalDpi="600" verticalDpi="600" orientation="landscape" paperSize="8" scale="56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8"/>
  <sheetViews>
    <sheetView zoomScale="75" zoomScaleNormal="75" workbookViewId="0" topLeftCell="A1">
      <selection activeCell="A1" sqref="A1"/>
    </sheetView>
  </sheetViews>
  <sheetFormatPr defaultColWidth="10.59765625" defaultRowHeight="15"/>
  <cols>
    <col min="1" max="1" width="16.8984375" style="3" customWidth="1"/>
    <col min="2" max="2" width="13.59765625" style="3" customWidth="1"/>
    <col min="3" max="9" width="12.59765625" style="3" customWidth="1"/>
    <col min="10" max="10" width="7.09765625" style="3" customWidth="1"/>
    <col min="11" max="11" width="2.59765625" style="3" customWidth="1"/>
    <col min="12" max="12" width="11.09765625" style="3" customWidth="1"/>
    <col min="13" max="19" width="14.09765625" style="3" customWidth="1"/>
    <col min="20" max="16384" width="10.59765625" style="3" customWidth="1"/>
  </cols>
  <sheetData>
    <row r="1" spans="1:19" s="247" customFormat="1" ht="19.5" customHeight="1">
      <c r="A1" s="1" t="s">
        <v>266</v>
      </c>
      <c r="S1" s="248" t="s">
        <v>267</v>
      </c>
    </row>
    <row r="2" spans="1:19" ht="19.5" customHeight="1">
      <c r="A2" s="249" t="s">
        <v>268</v>
      </c>
      <c r="B2" s="249"/>
      <c r="C2" s="249"/>
      <c r="D2" s="249"/>
      <c r="E2" s="249"/>
      <c r="F2" s="249"/>
      <c r="G2" s="249"/>
      <c r="H2" s="249"/>
      <c r="I2" s="249"/>
      <c r="J2" s="250"/>
      <c r="K2" s="251" t="s">
        <v>269</v>
      </c>
      <c r="L2" s="251"/>
      <c r="M2" s="251"/>
      <c r="N2" s="251"/>
      <c r="O2" s="251"/>
      <c r="P2" s="251"/>
      <c r="Q2" s="251"/>
      <c r="R2" s="251"/>
      <c r="S2" s="251"/>
    </row>
    <row r="3" spans="2:19" ht="18" customHeight="1" thickBot="1">
      <c r="B3" s="252"/>
      <c r="C3" s="252"/>
      <c r="D3" s="252"/>
      <c r="E3" s="252"/>
      <c r="F3" s="252"/>
      <c r="G3" s="252"/>
      <c r="H3" s="252"/>
      <c r="I3" s="253" t="s">
        <v>270</v>
      </c>
      <c r="J3" s="250"/>
      <c r="L3" s="252"/>
      <c r="M3" s="252"/>
      <c r="N3" s="252"/>
      <c r="O3" s="252"/>
      <c r="P3" s="252"/>
      <c r="Q3" s="252"/>
      <c r="R3" s="254" t="s">
        <v>271</v>
      </c>
      <c r="S3" s="254"/>
    </row>
    <row r="4" spans="1:19" ht="15" customHeight="1">
      <c r="A4" s="255" t="s">
        <v>217</v>
      </c>
      <c r="B4" s="256" t="s">
        <v>272</v>
      </c>
      <c r="C4" s="257" t="s">
        <v>273</v>
      </c>
      <c r="D4" s="258"/>
      <c r="E4" s="258"/>
      <c r="F4" s="258"/>
      <c r="G4" s="258"/>
      <c r="H4" s="259"/>
      <c r="I4" s="260" t="s">
        <v>274</v>
      </c>
      <c r="J4" s="250"/>
      <c r="K4" s="261" t="s">
        <v>275</v>
      </c>
      <c r="L4" s="262"/>
      <c r="M4" s="257"/>
      <c r="N4" s="258"/>
      <c r="O4" s="258"/>
      <c r="P4" s="258"/>
      <c r="Q4" s="259"/>
      <c r="R4" s="257" t="s">
        <v>218</v>
      </c>
      <c r="S4" s="258"/>
    </row>
    <row r="5" spans="1:19" ht="15" customHeight="1">
      <c r="A5" s="263"/>
      <c r="B5" s="264"/>
      <c r="C5" s="265" t="s">
        <v>219</v>
      </c>
      <c r="D5" s="265" t="s">
        <v>220</v>
      </c>
      <c r="E5" s="265" t="s">
        <v>221</v>
      </c>
      <c r="F5" s="265" t="s">
        <v>222</v>
      </c>
      <c r="G5" s="265" t="s">
        <v>223</v>
      </c>
      <c r="H5" s="265" t="s">
        <v>224</v>
      </c>
      <c r="I5" s="200"/>
      <c r="J5" s="250"/>
      <c r="K5" s="193"/>
      <c r="L5" s="194"/>
      <c r="M5" s="266" t="s">
        <v>276</v>
      </c>
      <c r="N5" s="266" t="s">
        <v>277</v>
      </c>
      <c r="O5" s="266" t="s">
        <v>278</v>
      </c>
      <c r="P5" s="266" t="s">
        <v>279</v>
      </c>
      <c r="Q5" s="266" t="s">
        <v>280</v>
      </c>
      <c r="R5" s="266" t="s">
        <v>276</v>
      </c>
      <c r="S5" s="267" t="s">
        <v>281</v>
      </c>
    </row>
    <row r="6" spans="1:19" ht="15" customHeight="1">
      <c r="A6" s="268"/>
      <c r="B6" s="161"/>
      <c r="C6" s="269"/>
      <c r="D6" s="269"/>
      <c r="E6" s="269"/>
      <c r="F6" s="269"/>
      <c r="G6" s="269"/>
      <c r="H6" s="269"/>
      <c r="I6" s="270"/>
      <c r="J6" s="250"/>
      <c r="K6" s="195"/>
      <c r="L6" s="188"/>
      <c r="M6" s="264"/>
      <c r="N6" s="264"/>
      <c r="O6" s="264"/>
      <c r="P6" s="264"/>
      <c r="Q6" s="264"/>
      <c r="R6" s="264"/>
      <c r="S6" s="200"/>
    </row>
    <row r="7" spans="1:19" ht="15" customHeight="1">
      <c r="A7" s="130" t="s">
        <v>282</v>
      </c>
      <c r="B7" s="9">
        <v>38427409</v>
      </c>
      <c r="C7" s="271">
        <f>SUM(D7:H7)</f>
        <v>38104095</v>
      </c>
      <c r="D7" s="271">
        <v>21875422</v>
      </c>
      <c r="E7" s="271">
        <v>823073</v>
      </c>
      <c r="F7" s="271">
        <v>7579539</v>
      </c>
      <c r="G7" s="271">
        <v>4903556</v>
      </c>
      <c r="H7" s="271">
        <v>2922505</v>
      </c>
      <c r="I7" s="271">
        <v>96648</v>
      </c>
      <c r="J7" s="250"/>
      <c r="K7" s="181" t="s">
        <v>225</v>
      </c>
      <c r="L7" s="272"/>
      <c r="M7" s="273">
        <v>1093619</v>
      </c>
      <c r="N7" s="274">
        <v>159759</v>
      </c>
      <c r="O7" s="274">
        <v>62799</v>
      </c>
      <c r="P7" s="274">
        <v>149541</v>
      </c>
      <c r="Q7" s="274">
        <v>10218</v>
      </c>
      <c r="R7" s="274">
        <v>57762</v>
      </c>
      <c r="S7" s="274">
        <v>7377</v>
      </c>
    </row>
    <row r="8" spans="1:19" ht="15" customHeight="1">
      <c r="A8" s="275"/>
      <c r="B8" s="276"/>
      <c r="C8" s="277"/>
      <c r="D8" s="277"/>
      <c r="E8" s="277"/>
      <c r="F8" s="277"/>
      <c r="G8" s="277"/>
      <c r="H8" s="277"/>
      <c r="I8" s="277"/>
      <c r="J8" s="250"/>
      <c r="K8" s="164" t="s">
        <v>226</v>
      </c>
      <c r="L8" s="278"/>
      <c r="M8" s="273">
        <v>1091348</v>
      </c>
      <c r="N8" s="274">
        <v>158257</v>
      </c>
      <c r="O8" s="274">
        <v>62911</v>
      </c>
      <c r="P8" s="274">
        <v>149169</v>
      </c>
      <c r="Q8" s="274">
        <v>9088</v>
      </c>
      <c r="R8" s="274">
        <v>56700</v>
      </c>
      <c r="S8" s="274">
        <v>7093</v>
      </c>
    </row>
    <row r="9" spans="1:19" ht="15" customHeight="1">
      <c r="A9" s="279">
        <v>16</v>
      </c>
      <c r="B9" s="9">
        <v>39184776</v>
      </c>
      <c r="C9" s="271">
        <f>SUM(D9:H9)</f>
        <v>39040161</v>
      </c>
      <c r="D9" s="271">
        <v>20947907</v>
      </c>
      <c r="E9" s="271">
        <v>281281</v>
      </c>
      <c r="F9" s="271">
        <v>8579710</v>
      </c>
      <c r="G9" s="271">
        <v>6229041</v>
      </c>
      <c r="H9" s="271">
        <v>3002222</v>
      </c>
      <c r="I9" s="271">
        <v>95666</v>
      </c>
      <c r="J9" s="250"/>
      <c r="K9" s="164" t="s">
        <v>94</v>
      </c>
      <c r="L9" s="278"/>
      <c r="M9" s="273">
        <v>1091385</v>
      </c>
      <c r="N9" s="274">
        <v>153617</v>
      </c>
      <c r="O9" s="274">
        <v>62618</v>
      </c>
      <c r="P9" s="274">
        <v>146590</v>
      </c>
      <c r="Q9" s="274">
        <v>7027</v>
      </c>
      <c r="R9" s="274">
        <v>56011</v>
      </c>
      <c r="S9" s="274">
        <v>7128</v>
      </c>
    </row>
    <row r="10" spans="1:19" ht="15" customHeight="1">
      <c r="A10" s="275"/>
      <c r="B10" s="276"/>
      <c r="C10" s="277"/>
      <c r="D10" s="277"/>
      <c r="E10" s="277"/>
      <c r="F10" s="277"/>
      <c r="G10" s="277"/>
      <c r="H10" s="277"/>
      <c r="I10" s="277"/>
      <c r="J10" s="250"/>
      <c r="K10" s="164" t="s">
        <v>95</v>
      </c>
      <c r="L10" s="280"/>
      <c r="M10" s="274">
        <v>1095574</v>
      </c>
      <c r="N10" s="274">
        <v>152215</v>
      </c>
      <c r="O10" s="274">
        <v>62649</v>
      </c>
      <c r="P10" s="274">
        <v>143064</v>
      </c>
      <c r="Q10" s="274">
        <v>9151</v>
      </c>
      <c r="R10" s="274">
        <v>54055</v>
      </c>
      <c r="S10" s="274">
        <v>6746</v>
      </c>
    </row>
    <row r="11" spans="1:19" ht="15" customHeight="1">
      <c r="A11" s="279">
        <v>17</v>
      </c>
      <c r="B11" s="9">
        <v>42335818</v>
      </c>
      <c r="C11" s="271">
        <f>SUM(D11:H11)</f>
        <v>40779301</v>
      </c>
      <c r="D11" s="271">
        <v>21009897</v>
      </c>
      <c r="E11" s="271">
        <v>276645</v>
      </c>
      <c r="F11" s="271">
        <v>8755209</v>
      </c>
      <c r="G11" s="271">
        <v>7451327</v>
      </c>
      <c r="H11" s="271">
        <v>3286223</v>
      </c>
      <c r="I11" s="271">
        <v>94877</v>
      </c>
      <c r="J11" s="250"/>
      <c r="K11" s="179" t="s">
        <v>96</v>
      </c>
      <c r="L11" s="281"/>
      <c r="M11" s="282">
        <v>1098105</v>
      </c>
      <c r="N11" s="283">
        <v>150412</v>
      </c>
      <c r="O11" s="283">
        <v>62721</v>
      </c>
      <c r="P11" s="283">
        <v>141984</v>
      </c>
      <c r="Q11" s="283">
        <v>8428</v>
      </c>
      <c r="R11" s="283">
        <v>51258</v>
      </c>
      <c r="S11" s="283">
        <v>6449</v>
      </c>
    </row>
    <row r="12" spans="1:19" ht="15" customHeight="1">
      <c r="A12" s="275"/>
      <c r="B12" s="276"/>
      <c r="C12" s="277"/>
      <c r="D12" s="277"/>
      <c r="E12" s="277"/>
      <c r="F12" s="277"/>
      <c r="G12" s="277"/>
      <c r="H12" s="277"/>
      <c r="I12" s="277"/>
      <c r="J12" s="250"/>
      <c r="K12" s="284"/>
      <c r="L12" s="284"/>
      <c r="M12" s="285"/>
      <c r="N12" s="274"/>
      <c r="O12" s="274"/>
      <c r="P12" s="274"/>
      <c r="Q12" s="274"/>
      <c r="R12" s="274"/>
      <c r="S12" s="286"/>
    </row>
    <row r="13" spans="1:20" ht="14.25" customHeight="1">
      <c r="A13" s="279">
        <v>18</v>
      </c>
      <c r="B13" s="9">
        <v>45189211</v>
      </c>
      <c r="C13" s="271">
        <f>SUM(D13:H13)</f>
        <v>44605731</v>
      </c>
      <c r="D13" s="271">
        <v>21340020</v>
      </c>
      <c r="E13" s="271">
        <v>2093142</v>
      </c>
      <c r="F13" s="271">
        <v>8957482</v>
      </c>
      <c r="G13" s="271">
        <v>8562476</v>
      </c>
      <c r="H13" s="271">
        <v>3652611</v>
      </c>
      <c r="I13" s="271">
        <v>94052</v>
      </c>
      <c r="J13" s="250"/>
      <c r="K13" s="287" t="s">
        <v>227</v>
      </c>
      <c r="L13" s="287"/>
      <c r="M13" s="282">
        <v>451375</v>
      </c>
      <c r="N13" s="288">
        <v>57153</v>
      </c>
      <c r="O13" s="288">
        <v>30392</v>
      </c>
      <c r="P13" s="288">
        <v>55582</v>
      </c>
      <c r="Q13" s="288">
        <v>1571</v>
      </c>
      <c r="R13" s="289">
        <v>2037</v>
      </c>
      <c r="S13" s="288">
        <v>240</v>
      </c>
      <c r="T13" s="290"/>
    </row>
    <row r="14" spans="1:20" ht="15" customHeight="1">
      <c r="A14" s="275"/>
      <c r="B14" s="276"/>
      <c r="C14" s="277"/>
      <c r="D14" s="277"/>
      <c r="E14" s="277"/>
      <c r="F14" s="277"/>
      <c r="G14" s="277"/>
      <c r="H14" s="277"/>
      <c r="I14" s="277"/>
      <c r="J14" s="250"/>
      <c r="K14" s="287" t="s">
        <v>228</v>
      </c>
      <c r="L14" s="287"/>
      <c r="M14" s="282">
        <v>54194</v>
      </c>
      <c r="N14" s="288">
        <v>10051</v>
      </c>
      <c r="O14" s="288">
        <v>5327</v>
      </c>
      <c r="P14" s="288">
        <v>9128</v>
      </c>
      <c r="Q14" s="288">
        <v>923</v>
      </c>
      <c r="R14" s="289">
        <v>4223</v>
      </c>
      <c r="S14" s="288">
        <v>522</v>
      </c>
      <c r="T14" s="290"/>
    </row>
    <row r="15" spans="1:20" ht="15" customHeight="1">
      <c r="A15" s="291">
        <v>19</v>
      </c>
      <c r="B15" s="292">
        <f aca="true" t="shared" si="0" ref="B15:I15">SUM(B21,B46)</f>
        <v>47395849.1</v>
      </c>
      <c r="C15" s="293">
        <f t="shared" si="0"/>
        <v>46231292</v>
      </c>
      <c r="D15" s="293">
        <f t="shared" si="0"/>
        <v>20100624</v>
      </c>
      <c r="E15" s="293">
        <f t="shared" si="0"/>
        <v>4335586</v>
      </c>
      <c r="F15" s="293">
        <f t="shared" si="0"/>
        <v>10001194</v>
      </c>
      <c r="G15" s="293">
        <f t="shared" si="0"/>
        <v>7913212</v>
      </c>
      <c r="H15" s="293">
        <f t="shared" si="0"/>
        <v>3880676</v>
      </c>
      <c r="I15" s="293">
        <f t="shared" si="0"/>
        <v>92791</v>
      </c>
      <c r="J15" s="250"/>
      <c r="K15" s="287" t="s">
        <v>229</v>
      </c>
      <c r="L15" s="287"/>
      <c r="M15" s="282">
        <v>107938</v>
      </c>
      <c r="N15" s="288">
        <v>15923</v>
      </c>
      <c r="O15" s="288">
        <v>8237</v>
      </c>
      <c r="P15" s="288">
        <v>15143</v>
      </c>
      <c r="Q15" s="288">
        <v>780</v>
      </c>
      <c r="R15" s="289">
        <v>309</v>
      </c>
      <c r="S15" s="288">
        <v>26</v>
      </c>
      <c r="T15" s="290"/>
    </row>
    <row r="16" spans="1:20" ht="15" customHeight="1">
      <c r="A16" s="294"/>
      <c r="B16" s="295"/>
      <c r="C16" s="296"/>
      <c r="D16" s="297"/>
      <c r="E16" s="297"/>
      <c r="F16" s="297"/>
      <c r="G16" s="297"/>
      <c r="H16" s="297"/>
      <c r="I16" s="297"/>
      <c r="J16" s="250"/>
      <c r="K16" s="287" t="s">
        <v>230</v>
      </c>
      <c r="L16" s="287"/>
      <c r="M16" s="282">
        <v>24602</v>
      </c>
      <c r="N16" s="288">
        <v>3414</v>
      </c>
      <c r="O16" s="298" t="s">
        <v>283</v>
      </c>
      <c r="P16" s="288">
        <v>2892</v>
      </c>
      <c r="Q16" s="288">
        <v>522</v>
      </c>
      <c r="R16" s="289">
        <v>4617</v>
      </c>
      <c r="S16" s="288">
        <v>673</v>
      </c>
      <c r="T16" s="290"/>
    </row>
    <row r="17" spans="1:20" ht="15" customHeight="1">
      <c r="A17" s="294"/>
      <c r="B17" s="299"/>
      <c r="C17" s="297"/>
      <c r="D17" s="297"/>
      <c r="E17" s="297"/>
      <c r="F17" s="297"/>
      <c r="G17" s="297"/>
      <c r="H17" s="297"/>
      <c r="I17" s="297"/>
      <c r="J17" s="250"/>
      <c r="K17" s="287" t="s">
        <v>231</v>
      </c>
      <c r="L17" s="287"/>
      <c r="M17" s="282">
        <v>14516</v>
      </c>
      <c r="N17" s="288">
        <v>1757</v>
      </c>
      <c r="O17" s="298" t="s">
        <v>283</v>
      </c>
      <c r="P17" s="288">
        <v>1615</v>
      </c>
      <c r="Q17" s="288">
        <v>142</v>
      </c>
      <c r="R17" s="289">
        <v>1536</v>
      </c>
      <c r="S17" s="288">
        <v>170</v>
      </c>
      <c r="T17" s="290"/>
    </row>
    <row r="18" spans="1:20" ht="15" customHeight="1">
      <c r="A18" s="294"/>
      <c r="B18" s="299"/>
      <c r="C18" s="297"/>
      <c r="D18" s="297"/>
      <c r="E18" s="297"/>
      <c r="F18" s="297"/>
      <c r="G18" s="297"/>
      <c r="H18" s="297"/>
      <c r="I18" s="297"/>
      <c r="J18" s="250"/>
      <c r="K18" s="287" t="s">
        <v>232</v>
      </c>
      <c r="L18" s="287"/>
      <c r="M18" s="282">
        <v>73066</v>
      </c>
      <c r="N18" s="288">
        <v>14579</v>
      </c>
      <c r="O18" s="288">
        <v>6293</v>
      </c>
      <c r="P18" s="288">
        <v>12673</v>
      </c>
      <c r="Q18" s="288">
        <v>1906</v>
      </c>
      <c r="R18" s="289">
        <v>426</v>
      </c>
      <c r="S18" s="288">
        <v>38</v>
      </c>
      <c r="T18" s="290"/>
    </row>
    <row r="19" spans="1:20" ht="15" customHeight="1">
      <c r="A19" s="300" t="s">
        <v>137</v>
      </c>
      <c r="B19" s="20"/>
      <c r="C19" s="301"/>
      <c r="D19" s="301"/>
      <c r="E19" s="301"/>
      <c r="F19" s="301"/>
      <c r="G19" s="301"/>
      <c r="H19" s="301"/>
      <c r="I19" s="301"/>
      <c r="J19" s="250"/>
      <c r="K19" s="287" t="s">
        <v>233</v>
      </c>
      <c r="L19" s="287"/>
      <c r="M19" s="282">
        <v>21920</v>
      </c>
      <c r="N19" s="288">
        <v>3070</v>
      </c>
      <c r="O19" s="288">
        <v>1898</v>
      </c>
      <c r="P19" s="288">
        <v>2835</v>
      </c>
      <c r="Q19" s="288">
        <v>235</v>
      </c>
      <c r="R19" s="289">
        <v>66</v>
      </c>
      <c r="S19" s="288">
        <v>4</v>
      </c>
      <c r="T19" s="290"/>
    </row>
    <row r="20" spans="1:20" ht="15" customHeight="1">
      <c r="A20" s="302"/>
      <c r="B20" s="303"/>
      <c r="C20" s="304"/>
      <c r="D20" s="304"/>
      <c r="E20" s="304"/>
      <c r="F20" s="304"/>
      <c r="G20" s="304"/>
      <c r="H20" s="304"/>
      <c r="I20" s="304"/>
      <c r="J20" s="250"/>
      <c r="K20" s="287" t="s">
        <v>234</v>
      </c>
      <c r="L20" s="287"/>
      <c r="M20" s="282">
        <v>34234</v>
      </c>
      <c r="N20" s="288">
        <v>3584</v>
      </c>
      <c r="O20" s="288">
        <v>1400</v>
      </c>
      <c r="P20" s="288">
        <v>3546</v>
      </c>
      <c r="Q20" s="288">
        <v>38</v>
      </c>
      <c r="R20" s="305" t="s">
        <v>284</v>
      </c>
      <c r="S20" s="305" t="s">
        <v>284</v>
      </c>
      <c r="T20" s="290"/>
    </row>
    <row r="21" spans="1:20" ht="15" customHeight="1">
      <c r="A21" s="306" t="s">
        <v>285</v>
      </c>
      <c r="B21" s="292">
        <v>39725359</v>
      </c>
      <c r="C21" s="293">
        <v>38765202</v>
      </c>
      <c r="D21" s="293">
        <v>17759636</v>
      </c>
      <c r="E21" s="293">
        <v>2123648</v>
      </c>
      <c r="F21" s="293">
        <v>9136600</v>
      </c>
      <c r="G21" s="293">
        <v>7076376</v>
      </c>
      <c r="H21" s="293">
        <v>2668942</v>
      </c>
      <c r="I21" s="293">
        <v>81809</v>
      </c>
      <c r="J21" s="250"/>
      <c r="K21" s="287" t="s">
        <v>235</v>
      </c>
      <c r="L21" s="287"/>
      <c r="M21" s="282">
        <v>81299</v>
      </c>
      <c r="N21" s="288">
        <v>10010</v>
      </c>
      <c r="O21" s="288">
        <v>1281</v>
      </c>
      <c r="P21" s="288">
        <v>9037</v>
      </c>
      <c r="Q21" s="288">
        <v>973</v>
      </c>
      <c r="R21" s="289">
        <v>25774</v>
      </c>
      <c r="S21" s="288">
        <v>3237</v>
      </c>
      <c r="T21" s="307"/>
    </row>
    <row r="22" spans="1:20" ht="15" customHeight="1">
      <c r="A22" s="294"/>
      <c r="B22" s="299"/>
      <c r="C22" s="297"/>
      <c r="D22" s="297"/>
      <c r="E22" s="297"/>
      <c r="F22" s="297"/>
      <c r="G22" s="297"/>
      <c r="H22" s="297"/>
      <c r="I22" s="297"/>
      <c r="J22" s="250"/>
      <c r="K22" s="287" t="s">
        <v>236</v>
      </c>
      <c r="L22" s="287"/>
      <c r="M22" s="282">
        <v>47760</v>
      </c>
      <c r="N22" s="288">
        <v>7623</v>
      </c>
      <c r="O22" s="305" t="s">
        <v>286</v>
      </c>
      <c r="P22" s="288">
        <v>7432</v>
      </c>
      <c r="Q22" s="288">
        <v>191</v>
      </c>
      <c r="R22" s="308">
        <v>91</v>
      </c>
      <c r="S22" s="288">
        <v>15</v>
      </c>
      <c r="T22" s="290"/>
    </row>
    <row r="23" spans="1:20" ht="15" customHeight="1">
      <c r="A23" s="129" t="s">
        <v>237</v>
      </c>
      <c r="B23" s="9">
        <v>4187499</v>
      </c>
      <c r="C23" s="271">
        <v>3679068</v>
      </c>
      <c r="D23" s="271">
        <v>1973036</v>
      </c>
      <c r="E23" s="271">
        <v>115576</v>
      </c>
      <c r="F23" s="271">
        <v>704358</v>
      </c>
      <c r="G23" s="271">
        <v>678773</v>
      </c>
      <c r="H23" s="271">
        <v>207325</v>
      </c>
      <c r="I23" s="271">
        <v>83166</v>
      </c>
      <c r="J23" s="250"/>
      <c r="K23" s="309"/>
      <c r="L23" s="309"/>
      <c r="M23" s="310"/>
      <c r="N23" s="311"/>
      <c r="O23" s="311"/>
      <c r="P23" s="311"/>
      <c r="Q23" s="311"/>
      <c r="R23" s="311"/>
      <c r="S23" s="311"/>
      <c r="T23" s="271"/>
    </row>
    <row r="24" spans="1:20" ht="15" customHeight="1">
      <c r="A24" s="312" t="s">
        <v>238</v>
      </c>
      <c r="B24" s="9">
        <v>3701421</v>
      </c>
      <c r="C24" s="271">
        <v>4149420</v>
      </c>
      <c r="D24" s="271">
        <v>2124029</v>
      </c>
      <c r="E24" s="271">
        <v>174631</v>
      </c>
      <c r="F24" s="271">
        <v>826149</v>
      </c>
      <c r="G24" s="271">
        <v>799269</v>
      </c>
      <c r="H24" s="271">
        <v>225342</v>
      </c>
      <c r="I24" s="271">
        <v>82999</v>
      </c>
      <c r="J24" s="250"/>
      <c r="K24" s="287" t="s">
        <v>239</v>
      </c>
      <c r="L24" s="287"/>
      <c r="M24" s="313" t="s">
        <v>284</v>
      </c>
      <c r="N24" s="305" t="s">
        <v>240</v>
      </c>
      <c r="O24" s="305" t="s">
        <v>240</v>
      </c>
      <c r="P24" s="305" t="s">
        <v>240</v>
      </c>
      <c r="Q24" s="305" t="s">
        <v>240</v>
      </c>
      <c r="R24" s="314">
        <v>5832</v>
      </c>
      <c r="S24" s="283">
        <v>629</v>
      </c>
      <c r="T24" s="315"/>
    </row>
    <row r="25" spans="1:19" ht="15" customHeight="1">
      <c r="A25" s="312" t="s">
        <v>241</v>
      </c>
      <c r="B25" s="9">
        <v>3849108</v>
      </c>
      <c r="C25" s="271">
        <v>3637161</v>
      </c>
      <c r="D25" s="271">
        <v>1845673</v>
      </c>
      <c r="E25" s="271">
        <v>166324</v>
      </c>
      <c r="F25" s="271">
        <v>697720</v>
      </c>
      <c r="G25" s="271">
        <v>718504</v>
      </c>
      <c r="H25" s="271">
        <v>208940</v>
      </c>
      <c r="I25" s="271">
        <v>83021</v>
      </c>
      <c r="J25" s="250"/>
      <c r="K25" s="316" t="s">
        <v>242</v>
      </c>
      <c r="L25" s="316"/>
      <c r="M25" s="317" t="s">
        <v>286</v>
      </c>
      <c r="N25" s="318" t="s">
        <v>240</v>
      </c>
      <c r="O25" s="318" t="s">
        <v>240</v>
      </c>
      <c r="P25" s="318" t="s">
        <v>240</v>
      </c>
      <c r="Q25" s="318" t="s">
        <v>240</v>
      </c>
      <c r="R25" s="319">
        <v>5832</v>
      </c>
      <c r="S25" s="286">
        <v>629</v>
      </c>
    </row>
    <row r="26" spans="1:19" ht="15" customHeight="1">
      <c r="A26" s="312" t="s">
        <v>243</v>
      </c>
      <c r="B26" s="9">
        <v>3094582</v>
      </c>
      <c r="C26" s="271">
        <v>3561472</v>
      </c>
      <c r="D26" s="271">
        <v>1898688</v>
      </c>
      <c r="E26" s="271">
        <v>144700</v>
      </c>
      <c r="F26" s="271">
        <v>721393</v>
      </c>
      <c r="G26" s="271">
        <v>507783</v>
      </c>
      <c r="H26" s="271">
        <v>288908</v>
      </c>
      <c r="I26" s="271">
        <v>82926</v>
      </c>
      <c r="J26" s="250"/>
      <c r="K26" s="320"/>
      <c r="L26" s="321"/>
      <c r="M26" s="310"/>
      <c r="N26" s="311"/>
      <c r="O26" s="311"/>
      <c r="P26" s="311"/>
      <c r="Q26" s="311"/>
      <c r="R26" s="311"/>
      <c r="S26" s="311"/>
    </row>
    <row r="27" spans="1:19" ht="15" customHeight="1">
      <c r="A27" s="322"/>
      <c r="B27" s="323"/>
      <c r="C27" s="271"/>
      <c r="D27" s="324"/>
      <c r="E27" s="324"/>
      <c r="F27" s="324"/>
      <c r="G27" s="324"/>
      <c r="H27" s="324"/>
      <c r="I27" s="324"/>
      <c r="J27" s="250"/>
      <c r="K27" s="287" t="s">
        <v>244</v>
      </c>
      <c r="L27" s="287"/>
      <c r="M27" s="282">
        <f aca="true" t="shared" si="1" ref="M27:S27">SUM(M28)</f>
        <v>47685</v>
      </c>
      <c r="N27" s="283">
        <f t="shared" si="1"/>
        <v>5650</v>
      </c>
      <c r="O27" s="283">
        <f t="shared" si="1"/>
        <v>1383</v>
      </c>
      <c r="P27" s="283">
        <f t="shared" si="1"/>
        <v>5638</v>
      </c>
      <c r="Q27" s="283">
        <f t="shared" si="1"/>
        <v>12</v>
      </c>
      <c r="R27" s="283">
        <f t="shared" si="1"/>
        <v>367</v>
      </c>
      <c r="S27" s="283">
        <f t="shared" si="1"/>
        <v>45</v>
      </c>
    </row>
    <row r="28" spans="1:19" ht="15" customHeight="1">
      <c r="A28" s="322"/>
      <c r="B28" s="323"/>
      <c r="C28" s="271"/>
      <c r="D28" s="324"/>
      <c r="E28" s="324"/>
      <c r="F28" s="324"/>
      <c r="G28" s="324"/>
      <c r="H28" s="324"/>
      <c r="I28" s="324"/>
      <c r="J28" s="250"/>
      <c r="K28" s="316" t="s">
        <v>245</v>
      </c>
      <c r="L28" s="316"/>
      <c r="M28" s="325">
        <v>47685</v>
      </c>
      <c r="N28" s="326">
        <v>5650</v>
      </c>
      <c r="O28" s="326">
        <v>1383</v>
      </c>
      <c r="P28" s="326">
        <v>5638</v>
      </c>
      <c r="Q28" s="326">
        <v>12</v>
      </c>
      <c r="R28" s="326">
        <v>367</v>
      </c>
      <c r="S28" s="326">
        <v>45</v>
      </c>
    </row>
    <row r="29" spans="1:20" ht="15" customHeight="1">
      <c r="A29" s="322"/>
      <c r="B29" s="323"/>
      <c r="C29" s="271"/>
      <c r="D29" s="324"/>
      <c r="E29" s="324"/>
      <c r="F29" s="324"/>
      <c r="G29" s="324"/>
      <c r="H29" s="324"/>
      <c r="I29" s="324"/>
      <c r="J29" s="250"/>
      <c r="K29" s="320"/>
      <c r="L29" s="321"/>
      <c r="M29" s="310"/>
      <c r="N29" s="311"/>
      <c r="O29" s="311"/>
      <c r="P29" s="311"/>
      <c r="Q29" s="311"/>
      <c r="R29" s="311"/>
      <c r="S29" s="311"/>
      <c r="T29" s="290"/>
    </row>
    <row r="30" spans="1:20" ht="15" customHeight="1">
      <c r="A30" s="312" t="s">
        <v>246</v>
      </c>
      <c r="B30" s="9">
        <v>2760443</v>
      </c>
      <c r="C30" s="271">
        <v>2909727</v>
      </c>
      <c r="D30" s="271">
        <v>1614287</v>
      </c>
      <c r="E30" s="271">
        <v>194935</v>
      </c>
      <c r="F30" s="271">
        <v>632309</v>
      </c>
      <c r="G30" s="271">
        <v>313224</v>
      </c>
      <c r="H30" s="271">
        <v>154972</v>
      </c>
      <c r="I30" s="271">
        <v>82785</v>
      </c>
      <c r="J30" s="250"/>
      <c r="K30" s="287" t="s">
        <v>247</v>
      </c>
      <c r="L30" s="287"/>
      <c r="M30" s="282">
        <f aca="true" t="shared" si="2" ref="M30:S30">SUM(M31:M32)</f>
        <v>62163</v>
      </c>
      <c r="N30" s="283">
        <f t="shared" si="2"/>
        <v>7306</v>
      </c>
      <c r="O30" s="283">
        <f t="shared" si="2"/>
        <v>5526</v>
      </c>
      <c r="P30" s="283">
        <f t="shared" si="2"/>
        <v>6983</v>
      </c>
      <c r="Q30" s="283">
        <f t="shared" si="2"/>
        <v>323</v>
      </c>
      <c r="R30" s="283">
        <f t="shared" si="2"/>
        <v>288</v>
      </c>
      <c r="S30" s="283">
        <f t="shared" si="2"/>
        <v>25</v>
      </c>
      <c r="T30" s="271"/>
    </row>
    <row r="31" spans="1:19" ht="15" customHeight="1">
      <c r="A31" s="312" t="s">
        <v>248</v>
      </c>
      <c r="B31" s="9">
        <v>2739909</v>
      </c>
      <c r="C31" s="271">
        <v>2739417</v>
      </c>
      <c r="D31" s="271">
        <v>1382793</v>
      </c>
      <c r="E31" s="271">
        <v>199326</v>
      </c>
      <c r="F31" s="271">
        <v>694878</v>
      </c>
      <c r="G31" s="271">
        <v>303405</v>
      </c>
      <c r="H31" s="271">
        <v>159015</v>
      </c>
      <c r="I31" s="271">
        <v>82517</v>
      </c>
      <c r="J31" s="250"/>
      <c r="K31" s="316" t="s">
        <v>249</v>
      </c>
      <c r="L31" s="316"/>
      <c r="M31" s="325">
        <v>35766</v>
      </c>
      <c r="N31" s="326">
        <v>4056</v>
      </c>
      <c r="O31" s="326">
        <v>2555</v>
      </c>
      <c r="P31" s="326">
        <v>3743</v>
      </c>
      <c r="Q31" s="326">
        <v>313</v>
      </c>
      <c r="R31" s="274">
        <v>288</v>
      </c>
      <c r="S31" s="274">
        <v>25</v>
      </c>
    </row>
    <row r="32" spans="1:19" ht="15" customHeight="1">
      <c r="A32" s="312" t="s">
        <v>250</v>
      </c>
      <c r="B32" s="9">
        <v>3051296</v>
      </c>
      <c r="C32" s="271">
        <v>2840832</v>
      </c>
      <c r="D32" s="271">
        <v>1112723</v>
      </c>
      <c r="E32" s="271">
        <v>191647</v>
      </c>
      <c r="F32" s="271">
        <v>830069</v>
      </c>
      <c r="G32" s="271">
        <v>513352</v>
      </c>
      <c r="H32" s="271">
        <v>193041</v>
      </c>
      <c r="I32" s="271">
        <v>82150</v>
      </c>
      <c r="J32" s="250"/>
      <c r="K32" s="316" t="s">
        <v>171</v>
      </c>
      <c r="L32" s="316"/>
      <c r="M32" s="325">
        <v>26397</v>
      </c>
      <c r="N32" s="326">
        <v>3250</v>
      </c>
      <c r="O32" s="326">
        <v>2971</v>
      </c>
      <c r="P32" s="326">
        <v>3240</v>
      </c>
      <c r="Q32" s="326">
        <v>10</v>
      </c>
      <c r="R32" s="318" t="s">
        <v>286</v>
      </c>
      <c r="S32" s="318" t="s">
        <v>286</v>
      </c>
    </row>
    <row r="33" spans="1:19" ht="15" customHeight="1">
      <c r="A33" s="312" t="s">
        <v>251</v>
      </c>
      <c r="B33" s="9">
        <v>3431857</v>
      </c>
      <c r="C33" s="271">
        <v>2943924</v>
      </c>
      <c r="D33" s="271">
        <v>966104</v>
      </c>
      <c r="E33" s="271">
        <v>17717</v>
      </c>
      <c r="F33" s="271">
        <v>884292</v>
      </c>
      <c r="G33" s="271">
        <v>810888</v>
      </c>
      <c r="H33" s="271">
        <v>264923</v>
      </c>
      <c r="I33" s="271">
        <v>81964</v>
      </c>
      <c r="J33" s="250"/>
      <c r="K33" s="320"/>
      <c r="L33" s="321"/>
      <c r="M33" s="310"/>
      <c r="N33" s="311"/>
      <c r="O33" s="311"/>
      <c r="P33" s="311"/>
      <c r="Q33" s="311"/>
      <c r="R33" s="274"/>
      <c r="S33" s="311"/>
    </row>
    <row r="34" spans="1:20" ht="15" customHeight="1">
      <c r="A34" s="322"/>
      <c r="B34" s="323"/>
      <c r="C34" s="271"/>
      <c r="D34" s="324"/>
      <c r="E34" s="324"/>
      <c r="F34" s="324"/>
      <c r="G34" s="324"/>
      <c r="H34" s="324"/>
      <c r="I34" s="324"/>
      <c r="J34" s="250"/>
      <c r="K34" s="287" t="s">
        <v>252</v>
      </c>
      <c r="L34" s="287"/>
      <c r="M34" s="282">
        <f aca="true" t="shared" si="3" ref="M34:S34">SUM(M35:M36)</f>
        <v>35445</v>
      </c>
      <c r="N34" s="283">
        <f t="shared" si="3"/>
        <v>4781</v>
      </c>
      <c r="O34" s="283">
        <f t="shared" si="3"/>
        <v>639</v>
      </c>
      <c r="P34" s="283">
        <f t="shared" si="3"/>
        <v>4562</v>
      </c>
      <c r="Q34" s="283">
        <f t="shared" si="3"/>
        <v>219</v>
      </c>
      <c r="R34" s="283">
        <f t="shared" si="3"/>
        <v>708</v>
      </c>
      <c r="S34" s="283">
        <f t="shared" si="3"/>
        <v>75</v>
      </c>
      <c r="T34" s="315"/>
    </row>
    <row r="35" spans="1:20" ht="15" customHeight="1">
      <c r="A35" s="322"/>
      <c r="B35" s="323"/>
      <c r="C35" s="271"/>
      <c r="D35" s="324"/>
      <c r="E35" s="324"/>
      <c r="F35" s="324"/>
      <c r="G35" s="324"/>
      <c r="H35" s="324"/>
      <c r="I35" s="324"/>
      <c r="J35" s="250"/>
      <c r="K35" s="316" t="s">
        <v>167</v>
      </c>
      <c r="L35" s="316"/>
      <c r="M35" s="325">
        <v>21116</v>
      </c>
      <c r="N35" s="326">
        <v>3338</v>
      </c>
      <c r="O35" s="318" t="s">
        <v>286</v>
      </c>
      <c r="P35" s="326">
        <v>3183</v>
      </c>
      <c r="Q35" s="326">
        <v>155</v>
      </c>
      <c r="R35" s="274">
        <v>552</v>
      </c>
      <c r="S35" s="326">
        <v>61</v>
      </c>
      <c r="T35" s="290"/>
    </row>
    <row r="36" spans="1:20" ht="15" customHeight="1">
      <c r="A36" s="322"/>
      <c r="B36" s="323"/>
      <c r="C36" s="271"/>
      <c r="D36" s="324"/>
      <c r="E36" s="324"/>
      <c r="F36" s="324"/>
      <c r="G36" s="324"/>
      <c r="H36" s="324"/>
      <c r="I36" s="324"/>
      <c r="J36" s="250"/>
      <c r="K36" s="316" t="s">
        <v>253</v>
      </c>
      <c r="L36" s="316"/>
      <c r="M36" s="325">
        <v>14329</v>
      </c>
      <c r="N36" s="326">
        <v>1443</v>
      </c>
      <c r="O36" s="326">
        <v>639</v>
      </c>
      <c r="P36" s="326">
        <v>1379</v>
      </c>
      <c r="Q36" s="326">
        <v>64</v>
      </c>
      <c r="R36" s="274">
        <v>156</v>
      </c>
      <c r="S36" s="326">
        <v>14</v>
      </c>
      <c r="T36" s="290"/>
    </row>
    <row r="37" spans="1:20" ht="15" customHeight="1">
      <c r="A37" s="312" t="s">
        <v>254</v>
      </c>
      <c r="B37" s="9">
        <v>3004801</v>
      </c>
      <c r="C37" s="271">
        <v>3415287</v>
      </c>
      <c r="D37" s="271">
        <v>848076</v>
      </c>
      <c r="E37" s="271">
        <v>232581</v>
      </c>
      <c r="F37" s="271">
        <v>1029716</v>
      </c>
      <c r="G37" s="271">
        <v>965320</v>
      </c>
      <c r="H37" s="271">
        <v>339594</v>
      </c>
      <c r="I37" s="271">
        <v>81916</v>
      </c>
      <c r="J37" s="250"/>
      <c r="K37" s="316"/>
      <c r="L37" s="316"/>
      <c r="M37" s="310"/>
      <c r="N37" s="311"/>
      <c r="O37" s="311"/>
      <c r="P37" s="311"/>
      <c r="Q37" s="311"/>
      <c r="R37" s="274"/>
      <c r="S37" s="311"/>
      <c r="T37" s="271"/>
    </row>
    <row r="38" spans="1:20" ht="15" customHeight="1">
      <c r="A38" s="312" t="s">
        <v>255</v>
      </c>
      <c r="B38" s="9">
        <v>2670580</v>
      </c>
      <c r="C38" s="271">
        <v>2769339</v>
      </c>
      <c r="D38" s="271">
        <v>950534</v>
      </c>
      <c r="E38" s="271">
        <v>191687</v>
      </c>
      <c r="F38" s="271">
        <v>824487</v>
      </c>
      <c r="G38" s="271">
        <v>564566</v>
      </c>
      <c r="H38" s="271">
        <v>238065</v>
      </c>
      <c r="I38" s="271">
        <v>81816</v>
      </c>
      <c r="J38" s="250"/>
      <c r="K38" s="287" t="s">
        <v>256</v>
      </c>
      <c r="L38" s="287"/>
      <c r="M38" s="282">
        <f>SUM(M39)</f>
        <v>18533</v>
      </c>
      <c r="N38" s="283">
        <f>SUM(N39)</f>
        <v>2186</v>
      </c>
      <c r="O38" s="283">
        <f>SUM(O39)</f>
        <v>345</v>
      </c>
      <c r="P38" s="283">
        <f>SUM(P39)</f>
        <v>2114</v>
      </c>
      <c r="Q38" s="283">
        <f>SUM(Q39)</f>
        <v>72</v>
      </c>
      <c r="R38" s="327" t="s">
        <v>287</v>
      </c>
      <c r="S38" s="327" t="s">
        <v>287</v>
      </c>
      <c r="T38" s="271"/>
    </row>
    <row r="39" spans="1:20" ht="15" customHeight="1">
      <c r="A39" s="312" t="s">
        <v>257</v>
      </c>
      <c r="B39" s="9">
        <v>3243120</v>
      </c>
      <c r="C39" s="271">
        <v>2764484</v>
      </c>
      <c r="D39" s="271">
        <v>1370576</v>
      </c>
      <c r="E39" s="271">
        <v>242312</v>
      </c>
      <c r="F39" s="271">
        <v>643726</v>
      </c>
      <c r="G39" s="271">
        <v>355559</v>
      </c>
      <c r="H39" s="271">
        <v>152311</v>
      </c>
      <c r="I39" s="271">
        <v>81746</v>
      </c>
      <c r="J39" s="250"/>
      <c r="K39" s="316" t="s">
        <v>258</v>
      </c>
      <c r="L39" s="316"/>
      <c r="M39" s="325">
        <v>18533</v>
      </c>
      <c r="N39" s="326">
        <v>2186</v>
      </c>
      <c r="O39" s="326">
        <v>345</v>
      </c>
      <c r="P39" s="326">
        <v>2114</v>
      </c>
      <c r="Q39" s="326">
        <v>72</v>
      </c>
      <c r="R39" s="318" t="s">
        <v>41</v>
      </c>
      <c r="S39" s="318" t="s">
        <v>41</v>
      </c>
      <c r="T39" s="271"/>
    </row>
    <row r="40" spans="1:20" ht="15" customHeight="1">
      <c r="A40" s="312" t="s">
        <v>259</v>
      </c>
      <c r="B40" s="9">
        <v>3990743</v>
      </c>
      <c r="C40" s="271">
        <v>3355071</v>
      </c>
      <c r="D40" s="271">
        <v>1673117</v>
      </c>
      <c r="E40" s="271">
        <v>252212</v>
      </c>
      <c r="F40" s="271">
        <v>647503</v>
      </c>
      <c r="G40" s="271">
        <v>545733</v>
      </c>
      <c r="H40" s="271">
        <v>236506</v>
      </c>
      <c r="I40" s="271">
        <v>81809</v>
      </c>
      <c r="J40" s="250"/>
      <c r="K40" s="316"/>
      <c r="L40" s="316"/>
      <c r="M40" s="310"/>
      <c r="N40" s="311"/>
      <c r="O40" s="311"/>
      <c r="P40" s="311"/>
      <c r="Q40" s="311"/>
      <c r="R40" s="274"/>
      <c r="S40" s="274"/>
      <c r="T40" s="271"/>
    </row>
    <row r="41" spans="1:20" ht="15" customHeight="1">
      <c r="A41" s="328"/>
      <c r="B41" s="323"/>
      <c r="C41" s="324"/>
      <c r="D41" s="324"/>
      <c r="E41" s="324"/>
      <c r="F41" s="324"/>
      <c r="G41" s="324"/>
      <c r="H41" s="324"/>
      <c r="I41" s="324"/>
      <c r="J41" s="250"/>
      <c r="K41" s="287" t="s">
        <v>260</v>
      </c>
      <c r="L41" s="287"/>
      <c r="M41" s="282">
        <f>SUM(M42:M43)</f>
        <v>23375</v>
      </c>
      <c r="N41" s="283">
        <f>SUM(N42:N43)</f>
        <v>3325</v>
      </c>
      <c r="O41" s="327" t="s">
        <v>288</v>
      </c>
      <c r="P41" s="283">
        <f>SUM(P42:P43)</f>
        <v>2804</v>
      </c>
      <c r="Q41" s="283">
        <f>SUM(Q42:Q43)</f>
        <v>521</v>
      </c>
      <c r="R41" s="283">
        <f>SUM(R42:R43)</f>
        <v>4984</v>
      </c>
      <c r="S41" s="283">
        <f>SUM(S42:S43)</f>
        <v>750</v>
      </c>
      <c r="T41" s="271"/>
    </row>
    <row r="42" spans="1:20" ht="15" customHeight="1">
      <c r="A42" s="328"/>
      <c r="B42" s="323"/>
      <c r="C42" s="324"/>
      <c r="D42" s="324"/>
      <c r="E42" s="324"/>
      <c r="F42" s="324"/>
      <c r="G42" s="324"/>
      <c r="H42" s="324"/>
      <c r="I42" s="324"/>
      <c r="J42" s="250"/>
      <c r="K42" s="316" t="s">
        <v>261</v>
      </c>
      <c r="L42" s="316"/>
      <c r="M42" s="325">
        <v>7401</v>
      </c>
      <c r="N42" s="326">
        <v>987</v>
      </c>
      <c r="O42" s="318" t="s">
        <v>288</v>
      </c>
      <c r="P42" s="326">
        <v>933</v>
      </c>
      <c r="Q42" s="326">
        <v>54</v>
      </c>
      <c r="R42" s="326">
        <v>1318</v>
      </c>
      <c r="S42" s="326">
        <v>122</v>
      </c>
      <c r="T42" s="271"/>
    </row>
    <row r="43" spans="1:20" ht="15" customHeight="1">
      <c r="A43" s="328"/>
      <c r="B43" s="323"/>
      <c r="C43" s="324"/>
      <c r="D43" s="324"/>
      <c r="E43" s="324"/>
      <c r="F43" s="324"/>
      <c r="G43" s="324"/>
      <c r="H43" s="324"/>
      <c r="I43" s="324"/>
      <c r="J43" s="250"/>
      <c r="K43" s="329" t="s">
        <v>262</v>
      </c>
      <c r="L43" s="329"/>
      <c r="M43" s="330">
        <v>15974</v>
      </c>
      <c r="N43" s="331">
        <v>2338</v>
      </c>
      <c r="O43" s="332" t="s">
        <v>284</v>
      </c>
      <c r="P43" s="331">
        <v>1871</v>
      </c>
      <c r="Q43" s="331">
        <v>467</v>
      </c>
      <c r="R43" s="331">
        <v>3666</v>
      </c>
      <c r="S43" s="331">
        <v>628</v>
      </c>
      <c r="T43" s="271"/>
    </row>
    <row r="44" spans="1:19" ht="15" customHeight="1">
      <c r="A44" s="300" t="s">
        <v>263</v>
      </c>
      <c r="B44" s="20"/>
      <c r="C44" s="301"/>
      <c r="D44" s="301"/>
      <c r="E44" s="301"/>
      <c r="F44" s="301"/>
      <c r="G44" s="301"/>
      <c r="H44" s="301"/>
      <c r="I44" s="301"/>
      <c r="J44" s="250"/>
      <c r="K44" s="3" t="s">
        <v>264</v>
      </c>
      <c r="N44" s="277"/>
      <c r="O44" s="277"/>
      <c r="P44" s="277"/>
      <c r="Q44" s="277"/>
      <c r="R44" s="277"/>
      <c r="S44" s="277"/>
    </row>
    <row r="45" spans="1:19" ht="15" customHeight="1">
      <c r="A45" s="302"/>
      <c r="B45" s="303"/>
      <c r="C45" s="304"/>
      <c r="D45" s="304"/>
      <c r="E45" s="304"/>
      <c r="F45" s="304"/>
      <c r="G45" s="304"/>
      <c r="H45" s="304"/>
      <c r="I45" s="304"/>
      <c r="J45" s="250"/>
      <c r="K45" s="3" t="s">
        <v>289</v>
      </c>
      <c r="N45" s="277"/>
      <c r="O45" s="277"/>
      <c r="P45" s="277"/>
      <c r="Q45" s="277"/>
      <c r="R45" s="277"/>
      <c r="S45" s="277"/>
    </row>
    <row r="46" spans="1:18" ht="15" customHeight="1">
      <c r="A46" s="306" t="s">
        <v>285</v>
      </c>
      <c r="B46" s="333">
        <f aca="true" t="shared" si="4" ref="B46:H46">SUM(B48:B65)</f>
        <v>7670490.100000001</v>
      </c>
      <c r="C46" s="293">
        <f t="shared" si="4"/>
        <v>7466090</v>
      </c>
      <c r="D46" s="293">
        <f t="shared" si="4"/>
        <v>2340988</v>
      </c>
      <c r="E46" s="293">
        <f t="shared" si="4"/>
        <v>2211938</v>
      </c>
      <c r="F46" s="293">
        <f t="shared" si="4"/>
        <v>864594</v>
      </c>
      <c r="G46" s="293">
        <f t="shared" si="4"/>
        <v>836836</v>
      </c>
      <c r="H46" s="293">
        <f t="shared" si="4"/>
        <v>1211734</v>
      </c>
      <c r="I46" s="293">
        <f>I65</f>
        <v>10982</v>
      </c>
      <c r="J46" s="250"/>
      <c r="L46" s="321"/>
      <c r="M46" s="334"/>
      <c r="N46" s="334"/>
      <c r="O46" s="334"/>
      <c r="P46" s="334"/>
      <c r="Q46" s="334"/>
      <c r="R46" s="334"/>
    </row>
    <row r="47" spans="1:19" ht="15" customHeight="1">
      <c r="A47" s="328"/>
      <c r="B47" s="299"/>
      <c r="C47" s="297"/>
      <c r="D47" s="297"/>
      <c r="E47" s="297"/>
      <c r="F47" s="297"/>
      <c r="G47" s="297"/>
      <c r="H47" s="297"/>
      <c r="I47" s="297"/>
      <c r="J47" s="250"/>
      <c r="K47" s="320"/>
      <c r="L47" s="321"/>
      <c r="M47" s="334"/>
      <c r="N47" s="334"/>
      <c r="O47" s="334"/>
      <c r="P47" s="334"/>
      <c r="Q47" s="335"/>
      <c r="R47" s="335"/>
      <c r="S47" s="271"/>
    </row>
    <row r="48" spans="1:18" ht="15" customHeight="1">
      <c r="A48" s="129" t="s">
        <v>290</v>
      </c>
      <c r="B48" s="336">
        <v>732625.9</v>
      </c>
      <c r="C48" s="271">
        <f>SUM(D48:H48)</f>
        <v>649727</v>
      </c>
      <c r="D48" s="271">
        <v>266749</v>
      </c>
      <c r="E48" s="271">
        <v>75937</v>
      </c>
      <c r="F48" s="271">
        <v>83636</v>
      </c>
      <c r="G48" s="271">
        <v>98737</v>
      </c>
      <c r="H48" s="271">
        <v>124668</v>
      </c>
      <c r="I48" s="271">
        <v>10884</v>
      </c>
      <c r="J48" s="250"/>
      <c r="K48" s="320"/>
      <c r="L48" s="321"/>
      <c r="M48" s="334"/>
      <c r="N48" s="334"/>
      <c r="O48" s="334"/>
      <c r="P48" s="334"/>
      <c r="Q48" s="334"/>
      <c r="R48" s="334"/>
    </row>
    <row r="49" spans="1:18" ht="15" customHeight="1">
      <c r="A49" s="312" t="s">
        <v>291</v>
      </c>
      <c r="B49" s="336">
        <v>737968.5</v>
      </c>
      <c r="C49" s="271">
        <f>SUM(D49:H49)</f>
        <v>836615</v>
      </c>
      <c r="D49" s="271">
        <v>266164</v>
      </c>
      <c r="E49" s="271">
        <v>222760</v>
      </c>
      <c r="F49" s="271">
        <v>88234</v>
      </c>
      <c r="G49" s="271">
        <v>122835</v>
      </c>
      <c r="H49" s="271">
        <v>136622</v>
      </c>
      <c r="I49" s="271">
        <v>10892</v>
      </c>
      <c r="J49" s="250"/>
      <c r="K49" s="320"/>
      <c r="L49" s="321"/>
      <c r="M49" s="334"/>
      <c r="N49" s="334"/>
      <c r="O49" s="334"/>
      <c r="P49" s="334"/>
      <c r="Q49" s="334"/>
      <c r="R49" s="334"/>
    </row>
    <row r="50" spans="1:19" ht="15" customHeight="1">
      <c r="A50" s="312" t="s">
        <v>292</v>
      </c>
      <c r="B50" s="336">
        <v>786166.4</v>
      </c>
      <c r="C50" s="271">
        <f>SUM(D50:H50)</f>
        <v>721603</v>
      </c>
      <c r="D50" s="271">
        <v>239539</v>
      </c>
      <c r="E50" s="271">
        <v>189185</v>
      </c>
      <c r="F50" s="271">
        <v>77020</v>
      </c>
      <c r="G50" s="271">
        <v>100589</v>
      </c>
      <c r="H50" s="271">
        <v>115270</v>
      </c>
      <c r="I50" s="271">
        <v>10891</v>
      </c>
      <c r="J50" s="250"/>
      <c r="N50" s="277"/>
      <c r="O50" s="277"/>
      <c r="P50" s="277"/>
      <c r="Q50" s="277"/>
      <c r="R50" s="277"/>
      <c r="S50" s="290"/>
    </row>
    <row r="51" spans="1:19" ht="15" customHeight="1">
      <c r="A51" s="312" t="s">
        <v>293</v>
      </c>
      <c r="B51" s="336">
        <v>625920.5</v>
      </c>
      <c r="C51" s="271">
        <f>SUM(D51:H51)</f>
        <v>678338</v>
      </c>
      <c r="D51" s="271">
        <v>244454</v>
      </c>
      <c r="E51" s="271">
        <v>208458</v>
      </c>
      <c r="F51" s="271">
        <v>73618</v>
      </c>
      <c r="G51" s="271">
        <v>48467</v>
      </c>
      <c r="H51" s="271">
        <v>103341</v>
      </c>
      <c r="I51" s="271">
        <v>10886</v>
      </c>
      <c r="J51" s="250"/>
      <c r="N51" s="277"/>
      <c r="O51" s="277"/>
      <c r="P51" s="277"/>
      <c r="Q51" s="277"/>
      <c r="R51" s="277"/>
      <c r="S51" s="277"/>
    </row>
    <row r="52" spans="1:10" ht="15" customHeight="1">
      <c r="A52" s="322"/>
      <c r="B52" s="337"/>
      <c r="C52" s="324"/>
      <c r="D52" s="324"/>
      <c r="E52" s="324"/>
      <c r="F52" s="324"/>
      <c r="G52" s="324"/>
      <c r="H52" s="324"/>
      <c r="I52" s="324"/>
      <c r="J52" s="250"/>
    </row>
    <row r="53" spans="1:10" ht="15" customHeight="1">
      <c r="A53" s="322"/>
      <c r="B53" s="337"/>
      <c r="C53" s="324"/>
      <c r="D53" s="324"/>
      <c r="E53" s="324"/>
      <c r="F53" s="324"/>
      <c r="G53" s="324"/>
      <c r="H53" s="324"/>
      <c r="I53" s="324"/>
      <c r="J53" s="250"/>
    </row>
    <row r="54" spans="1:10" ht="15" customHeight="1">
      <c r="A54" s="322"/>
      <c r="B54" s="337"/>
      <c r="C54" s="324"/>
      <c r="D54" s="324"/>
      <c r="E54" s="324"/>
      <c r="F54" s="324"/>
      <c r="G54" s="324"/>
      <c r="H54" s="324"/>
      <c r="I54" s="324"/>
      <c r="J54" s="250"/>
    </row>
    <row r="55" spans="1:20" ht="15" customHeight="1">
      <c r="A55" s="312" t="s">
        <v>294</v>
      </c>
      <c r="B55" s="336">
        <v>484906.2</v>
      </c>
      <c r="C55" s="271">
        <f>SUM(D55:H55)</f>
        <v>506392</v>
      </c>
      <c r="D55" s="271">
        <v>203189</v>
      </c>
      <c r="E55" s="271">
        <v>156914</v>
      </c>
      <c r="F55" s="271">
        <v>61349</v>
      </c>
      <c r="G55" s="271">
        <v>21814</v>
      </c>
      <c r="H55" s="271">
        <v>63126</v>
      </c>
      <c r="I55" s="271">
        <v>10881</v>
      </c>
      <c r="J55" s="250"/>
      <c r="T55" s="290"/>
    </row>
    <row r="56" spans="1:10" ht="15" customHeight="1">
      <c r="A56" s="312" t="s">
        <v>295</v>
      </c>
      <c r="B56" s="336">
        <v>537159</v>
      </c>
      <c r="C56" s="271">
        <f>SUM(D56:H56)</f>
        <v>505231</v>
      </c>
      <c r="D56" s="271">
        <v>176406</v>
      </c>
      <c r="E56" s="271">
        <v>172592</v>
      </c>
      <c r="F56" s="271">
        <v>65646</v>
      </c>
      <c r="G56" s="271">
        <v>26051</v>
      </c>
      <c r="H56" s="271">
        <v>64536</v>
      </c>
      <c r="I56" s="271">
        <v>10880</v>
      </c>
      <c r="J56" s="250"/>
    </row>
    <row r="57" spans="1:20" ht="15" customHeight="1">
      <c r="A57" s="312" t="s">
        <v>296</v>
      </c>
      <c r="B57" s="336">
        <v>546792.4</v>
      </c>
      <c r="C57" s="271">
        <f>SUM(D57:H57)</f>
        <v>516569</v>
      </c>
      <c r="D57" s="271">
        <v>150260</v>
      </c>
      <c r="E57" s="271">
        <v>151461</v>
      </c>
      <c r="F57" s="271">
        <v>70088</v>
      </c>
      <c r="G57" s="271">
        <v>51939</v>
      </c>
      <c r="H57" s="271">
        <v>92821</v>
      </c>
      <c r="I57" s="271">
        <v>10877</v>
      </c>
      <c r="J57" s="250"/>
      <c r="T57" s="315"/>
    </row>
    <row r="58" spans="1:10" ht="15" customHeight="1">
      <c r="A58" s="312" t="s">
        <v>297</v>
      </c>
      <c r="B58" s="336">
        <v>658350.2</v>
      </c>
      <c r="C58" s="271">
        <f>SUM(D58:H58)</f>
        <v>624446</v>
      </c>
      <c r="D58" s="271">
        <v>133784</v>
      </c>
      <c r="E58" s="271">
        <v>188069</v>
      </c>
      <c r="F58" s="271">
        <v>83634</v>
      </c>
      <c r="G58" s="271">
        <v>87155</v>
      </c>
      <c r="H58" s="271">
        <v>131804</v>
      </c>
      <c r="I58" s="271">
        <v>10885</v>
      </c>
      <c r="J58" s="250"/>
    </row>
    <row r="59" spans="1:10" ht="15" customHeight="1">
      <c r="A59" s="322"/>
      <c r="B59" s="338"/>
      <c r="C59" s="324"/>
      <c r="D59" s="324"/>
      <c r="E59" s="324"/>
      <c r="F59" s="324"/>
      <c r="G59" s="324"/>
      <c r="H59" s="324"/>
      <c r="I59" s="324"/>
      <c r="J59" s="250"/>
    </row>
    <row r="60" spans="1:10" ht="15" customHeight="1">
      <c r="A60" s="322"/>
      <c r="B60" s="338"/>
      <c r="C60" s="324"/>
      <c r="D60" s="324"/>
      <c r="E60" s="324"/>
      <c r="F60" s="324"/>
      <c r="G60" s="324"/>
      <c r="H60" s="324"/>
      <c r="I60" s="324"/>
      <c r="J60" s="250"/>
    </row>
    <row r="61" spans="1:20" ht="15" customHeight="1">
      <c r="A61" s="322"/>
      <c r="B61" s="338"/>
      <c r="C61" s="324"/>
      <c r="D61" s="324"/>
      <c r="E61" s="324"/>
      <c r="F61" s="324"/>
      <c r="G61" s="324"/>
      <c r="H61" s="324"/>
      <c r="I61" s="324"/>
      <c r="J61" s="250"/>
      <c r="T61" s="271"/>
    </row>
    <row r="62" spans="1:10" ht="15" customHeight="1">
      <c r="A62" s="312" t="s">
        <v>298</v>
      </c>
      <c r="B62" s="336">
        <v>596810.7</v>
      </c>
      <c r="C62" s="271">
        <f>SUM(D62:H62)</f>
        <v>620041</v>
      </c>
      <c r="D62" s="271">
        <v>122178</v>
      </c>
      <c r="E62" s="271">
        <v>210636</v>
      </c>
      <c r="F62" s="271">
        <v>73349</v>
      </c>
      <c r="G62" s="271">
        <v>89958</v>
      </c>
      <c r="H62" s="271">
        <v>123920</v>
      </c>
      <c r="I62" s="271">
        <v>10906</v>
      </c>
      <c r="J62" s="250"/>
    </row>
    <row r="63" spans="1:20" ht="15" customHeight="1">
      <c r="A63" s="312" t="s">
        <v>299</v>
      </c>
      <c r="B63" s="336">
        <v>534891</v>
      </c>
      <c r="C63" s="271">
        <f>SUM(D63:H63)</f>
        <v>496144</v>
      </c>
      <c r="D63" s="271">
        <v>124908</v>
      </c>
      <c r="E63" s="271">
        <v>202642</v>
      </c>
      <c r="F63" s="271">
        <v>56437</v>
      </c>
      <c r="G63" s="271">
        <v>41801</v>
      </c>
      <c r="H63" s="271">
        <v>70356</v>
      </c>
      <c r="I63" s="271">
        <v>10909</v>
      </c>
      <c r="J63" s="250"/>
      <c r="T63" s="290"/>
    </row>
    <row r="64" spans="1:20" ht="15" customHeight="1">
      <c r="A64" s="312" t="s">
        <v>300</v>
      </c>
      <c r="B64" s="336">
        <v>642642.6</v>
      </c>
      <c r="C64" s="271">
        <f>SUM(D64:H64)</f>
        <v>572790</v>
      </c>
      <c r="D64" s="271">
        <v>185718</v>
      </c>
      <c r="E64" s="271">
        <v>222566</v>
      </c>
      <c r="F64" s="271">
        <v>57108</v>
      </c>
      <c r="G64" s="271">
        <v>36214</v>
      </c>
      <c r="H64" s="271">
        <v>71184</v>
      </c>
      <c r="I64" s="271">
        <v>10982</v>
      </c>
      <c r="J64" s="250"/>
      <c r="T64" s="290"/>
    </row>
    <row r="65" spans="1:20" ht="15" customHeight="1">
      <c r="A65" s="312" t="s">
        <v>301</v>
      </c>
      <c r="B65" s="336">
        <v>786256.7</v>
      </c>
      <c r="C65" s="271">
        <f>SUM(D65:H65)</f>
        <v>738194</v>
      </c>
      <c r="D65" s="271">
        <v>227639</v>
      </c>
      <c r="E65" s="271">
        <v>210718</v>
      </c>
      <c r="F65" s="271">
        <v>74475</v>
      </c>
      <c r="G65" s="271">
        <v>111276</v>
      </c>
      <c r="H65" s="271">
        <v>114086</v>
      </c>
      <c r="I65" s="271">
        <v>10982</v>
      </c>
      <c r="J65" s="250"/>
      <c r="T65" s="315"/>
    </row>
    <row r="66" spans="1:20" ht="15" customHeight="1">
      <c r="A66" s="328"/>
      <c r="B66" s="276"/>
      <c r="C66" s="277"/>
      <c r="D66" s="277"/>
      <c r="E66" s="277"/>
      <c r="F66" s="277"/>
      <c r="G66" s="277"/>
      <c r="H66" s="277"/>
      <c r="I66" s="277"/>
      <c r="J66" s="250"/>
      <c r="T66" s="290"/>
    </row>
    <row r="67" spans="1:20" ht="15" customHeight="1">
      <c r="A67" s="339"/>
      <c r="B67" s="276"/>
      <c r="C67" s="277"/>
      <c r="D67" s="277"/>
      <c r="E67" s="277"/>
      <c r="F67" s="277"/>
      <c r="G67" s="277"/>
      <c r="H67" s="277"/>
      <c r="I67" s="277"/>
      <c r="J67" s="250"/>
      <c r="T67" s="290"/>
    </row>
    <row r="68" spans="1:20" ht="15" customHeight="1">
      <c r="A68" s="340"/>
      <c r="B68" s="341"/>
      <c r="C68" s="107"/>
      <c r="D68" s="107"/>
      <c r="E68" s="107"/>
      <c r="F68" s="107"/>
      <c r="G68" s="107"/>
      <c r="H68" s="107"/>
      <c r="I68" s="107"/>
      <c r="J68" s="250"/>
      <c r="T68" s="290"/>
    </row>
    <row r="69" spans="1:20" ht="15" customHeight="1">
      <c r="A69" s="3" t="s">
        <v>302</v>
      </c>
      <c r="J69" s="250"/>
      <c r="T69" s="271"/>
    </row>
    <row r="70" spans="1:20" ht="15" customHeight="1">
      <c r="A70" s="250" t="s">
        <v>303</v>
      </c>
      <c r="T70" s="290"/>
    </row>
    <row r="71" spans="1:20" ht="14.25">
      <c r="A71" s="3" t="s">
        <v>265</v>
      </c>
      <c r="T71" s="271"/>
    </row>
    <row r="72" ht="14.25">
      <c r="T72" s="290"/>
    </row>
    <row r="73" ht="14.25">
      <c r="T73" s="315"/>
    </row>
    <row r="74" ht="14.25">
      <c r="T74" s="290"/>
    </row>
    <row r="75" ht="14.25">
      <c r="T75" s="271"/>
    </row>
    <row r="76" ht="14.25">
      <c r="T76" s="271"/>
    </row>
    <row r="77" ht="14.25">
      <c r="T77" s="271"/>
    </row>
    <row r="78" ht="14.25">
      <c r="T78" s="271"/>
    </row>
  </sheetData>
  <mergeCells count="50">
    <mergeCell ref="R3:S3"/>
    <mergeCell ref="K37:L37"/>
    <mergeCell ref="K40:L40"/>
    <mergeCell ref="A2:I2"/>
    <mergeCell ref="K2:S2"/>
    <mergeCell ref="A4:A5"/>
    <mergeCell ref="B4:B5"/>
    <mergeCell ref="C4:H4"/>
    <mergeCell ref="I4:I5"/>
    <mergeCell ref="K4:L6"/>
    <mergeCell ref="M4:Q4"/>
    <mergeCell ref="R4:S4"/>
    <mergeCell ref="M5:M6"/>
    <mergeCell ref="R5:R6"/>
    <mergeCell ref="S5:S6"/>
    <mergeCell ref="P5:P6"/>
    <mergeCell ref="Q5:Q6"/>
    <mergeCell ref="K7:L7"/>
    <mergeCell ref="K8:L8"/>
    <mergeCell ref="N5:N6"/>
    <mergeCell ref="O5:O6"/>
    <mergeCell ref="K9:L9"/>
    <mergeCell ref="K10:L10"/>
    <mergeCell ref="K11:L11"/>
    <mergeCell ref="K13:L13"/>
    <mergeCell ref="K14:L14"/>
    <mergeCell ref="K15:L15"/>
    <mergeCell ref="K16:L16"/>
    <mergeCell ref="K17:L17"/>
    <mergeCell ref="K18:L18"/>
    <mergeCell ref="K19:L19"/>
    <mergeCell ref="K20:L20"/>
    <mergeCell ref="K22:L22"/>
    <mergeCell ref="K21:L21"/>
    <mergeCell ref="K23:L23"/>
    <mergeCell ref="K32:L32"/>
    <mergeCell ref="K42:L42"/>
    <mergeCell ref="K24:L24"/>
    <mergeCell ref="K25:L25"/>
    <mergeCell ref="K27:L27"/>
    <mergeCell ref="K28:L28"/>
    <mergeCell ref="K30:L30"/>
    <mergeCell ref="K31:L31"/>
    <mergeCell ref="K39:L39"/>
    <mergeCell ref="K41:L41"/>
    <mergeCell ref="K43:L43"/>
    <mergeCell ref="K34:L34"/>
    <mergeCell ref="K35:L35"/>
    <mergeCell ref="K36:L36"/>
    <mergeCell ref="K38:L38"/>
  </mergeCells>
  <printOptions/>
  <pageMargins left="1.3779527559055118" right="0.3937007874015748" top="0.984251968503937" bottom="0.984251968503937" header="0.5118110236220472" footer="0.5118110236220472"/>
  <pageSetup fitToHeight="1" fitToWidth="1" horizontalDpi="600" verticalDpi="600" orientation="landscape" paperSize="8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me-kawad</dc:creator>
  <cp:keywords/>
  <dc:description/>
  <cp:lastModifiedBy>ikuko</cp:lastModifiedBy>
  <cp:lastPrinted>2009-02-27T00:53:36Z</cp:lastPrinted>
  <dcterms:created xsi:type="dcterms:W3CDTF">2005-08-11T08:05:57Z</dcterms:created>
  <dcterms:modified xsi:type="dcterms:W3CDTF">2009-07-14T04:33:27Z</dcterms:modified>
  <cp:category/>
  <cp:version/>
  <cp:contentType/>
  <cp:contentStatus/>
</cp:coreProperties>
</file>