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7800" activeTab="0"/>
  </bookViews>
  <sheets>
    <sheet name="130" sheetId="1" r:id="rId1"/>
    <sheet name="132" sheetId="2" r:id="rId2"/>
    <sheet name="134" sheetId="3" r:id="rId3"/>
    <sheet name="136" sheetId="4" r:id="rId4"/>
    <sheet name="138" sheetId="5" r:id="rId5"/>
    <sheet name="140" sheetId="6" r:id="rId6"/>
    <sheet name="142" sheetId="7" r:id="rId7"/>
  </sheets>
  <definedNames>
    <definedName name="_xlnm.Print_Area" localSheetId="0">'130'!$A$1:$K$62</definedName>
    <definedName name="_xlnm.Print_Area" localSheetId="1">'132'!$A$1:$Y$73</definedName>
    <definedName name="_xlnm.Print_Area" localSheetId="4">'138'!$A$1:$R$35</definedName>
    <definedName name="_xlnm.Print_Area" localSheetId="5">'140'!$A$1:$P$34</definedName>
    <definedName name="_xlnm.Print_Area" localSheetId="6">'142'!$A$1:$Q$34</definedName>
  </definedNames>
  <calcPr fullCalcOnLoad="1"/>
</workbook>
</file>

<file path=xl/sharedStrings.xml><?xml version="1.0" encoding="utf-8"?>
<sst xmlns="http://schemas.openxmlformats.org/spreadsheetml/2006/main" count="895" uniqueCount="475">
  <si>
    <t>（単位：百万円）</t>
  </si>
  <si>
    <t>銀    行</t>
  </si>
  <si>
    <t>信 用 組 合</t>
  </si>
  <si>
    <t>労 働 金 庫</t>
  </si>
  <si>
    <t>農    協</t>
  </si>
  <si>
    <t>農 林 中 金</t>
  </si>
  <si>
    <t>商 工 中 金</t>
  </si>
  <si>
    <t>合　　計</t>
  </si>
  <si>
    <t>銀　　行</t>
  </si>
  <si>
    <t>信 用 金 庫</t>
  </si>
  <si>
    <t>７３　　金　融　機　関　別　貸　出　残　高（各年度３月31日現在）</t>
  </si>
  <si>
    <t>資料　関係金融機関、北陸財務局</t>
  </si>
  <si>
    <t>･･･</t>
  </si>
  <si>
    <t>７２　　金　融　機　関　別　預　金　残　高（各年度３月31日現在）</t>
  </si>
  <si>
    <t>政府系三機関</t>
  </si>
  <si>
    <t>130 金融及び財政</t>
  </si>
  <si>
    <t>金融及び財政 131</t>
  </si>
  <si>
    <t>　５　信用組合に金沢鉄道信用組合を含む。</t>
  </si>
  <si>
    <r>
      <t>年度</t>
    </r>
    <r>
      <rPr>
        <sz val="12"/>
        <rFont val="ＭＳ 明朝"/>
        <family val="1"/>
      </rPr>
      <t>及び月次</t>
    </r>
  </si>
  <si>
    <r>
      <t>平成 １５ 年度</t>
    </r>
  </si>
  <si>
    <t>１９</t>
  </si>
  <si>
    <t>１２　　　金　　　融　　　及　　　び　　　財　　　政</t>
  </si>
  <si>
    <t>合    計</t>
  </si>
  <si>
    <t>信 用 金 庫</t>
  </si>
  <si>
    <t>１６</t>
  </si>
  <si>
    <t>１７</t>
  </si>
  <si>
    <t>１８</t>
  </si>
  <si>
    <t>平成19年４月末</t>
  </si>
  <si>
    <t xml:space="preserve">    ８</t>
  </si>
  <si>
    <t xml:space="preserve">    ９</t>
  </si>
  <si>
    <t xml:space="preserve">    10</t>
  </si>
  <si>
    <t xml:space="preserve">    11</t>
  </si>
  <si>
    <t xml:space="preserve">    12</t>
  </si>
  <si>
    <t xml:space="preserve">    20年１月末</t>
  </si>
  <si>
    <t xml:space="preserve">    ２</t>
  </si>
  <si>
    <t xml:space="preserve">    ３</t>
  </si>
  <si>
    <t>１６</t>
  </si>
  <si>
    <t>１７</t>
  </si>
  <si>
    <t>１８</t>
  </si>
  <si>
    <t>･･･</t>
  </si>
  <si>
    <t>平成19年４月末</t>
  </si>
  <si>
    <t xml:space="preserve">    ５</t>
  </si>
  <si>
    <t xml:space="preserve">    ８</t>
  </si>
  <si>
    <t xml:space="preserve">    ９</t>
  </si>
  <si>
    <t xml:space="preserve">    10</t>
  </si>
  <si>
    <t xml:space="preserve">    11</t>
  </si>
  <si>
    <t xml:space="preserve">    12</t>
  </si>
  <si>
    <t xml:space="preserve">    20年１月末</t>
  </si>
  <si>
    <t xml:space="preserve">    ２</t>
  </si>
  <si>
    <t xml:space="preserve">    ３</t>
  </si>
  <si>
    <t xml:space="preserve">    ６</t>
  </si>
  <si>
    <t xml:space="preserve">    ７</t>
  </si>
  <si>
    <t>　４  農協には漁協を含む。なお、漁協については、平成１４年４月１日をもって預金元の信用事業実施漁協がすべて統合された為以後預金額及び貸出額はなし。</t>
  </si>
  <si>
    <t>　７　平成10年１月以降オフショア勘定は含まない。</t>
  </si>
  <si>
    <t>　８　政府系三機関とは、国民生活金融公庫、中小企業金融公庫、商工組合中央金庫である。</t>
  </si>
  <si>
    <t>住宅金融
支援機構</t>
  </si>
  <si>
    <t>注１　銀行には地方銀行、第二地銀、都市銀行、長期信用銀行、信託銀行が入っている。</t>
  </si>
  <si>
    <r>
      <t>　６　住宅金融支援機構の係数は、石川県内に本店を置く金融機関の残高であり、平成17年</t>
    </r>
    <r>
      <rPr>
        <sz val="12"/>
        <rFont val="ＭＳ 明朝"/>
        <family val="1"/>
      </rPr>
      <t>2月から非公表となった。</t>
    </r>
  </si>
  <si>
    <t>　２　銀行は、銀行勘定、第二地銀について掛金を含む。地銀、第二地銀、その他銀行、信用金庫の預金のみ実質預金であり譲渡性預金・債権を含まない。</t>
  </si>
  <si>
    <t>　　　（実質預金･･･総預金－未決済の他店払いの小切手・手形金額合計）</t>
  </si>
  <si>
    <t>　３　その他は表面預金であり、譲渡性預金・債券を含まない。</t>
  </si>
  <si>
    <t>日本政策
投資銀行</t>
  </si>
  <si>
    <t>交      換      高</t>
  </si>
  <si>
    <t>不　　　渡　　　手　　　形</t>
  </si>
  <si>
    <t>件　数</t>
  </si>
  <si>
    <t>金　額</t>
  </si>
  <si>
    <t>１７</t>
  </si>
  <si>
    <t>１８</t>
  </si>
  <si>
    <t xml:space="preserve"> </t>
  </si>
  <si>
    <t>口　座　数</t>
  </si>
  <si>
    <t>貯金証書数</t>
  </si>
  <si>
    <t>－</t>
  </si>
  <si>
    <t>132 金融及び財政</t>
  </si>
  <si>
    <t>金融及び財政 133</t>
  </si>
  <si>
    <t>７４　　手　形　交　換　状　況（各年度３月31日現在）</t>
  </si>
  <si>
    <t>７７　　信 用 保 証 協 会 保 証 状 況</t>
  </si>
  <si>
    <t>（単位：件、百万円）</t>
  </si>
  <si>
    <t>年度及び月次</t>
  </si>
  <si>
    <t>年度及び月次</t>
  </si>
  <si>
    <r>
      <t>保 証</t>
    </r>
    <r>
      <rPr>
        <sz val="12"/>
        <rFont val="ＭＳ 明朝"/>
        <family val="1"/>
      </rPr>
      <t xml:space="preserve"> 申 込</t>
    </r>
  </si>
  <si>
    <r>
      <t>保 証</t>
    </r>
    <r>
      <rPr>
        <sz val="12"/>
        <rFont val="ＭＳ 明朝"/>
        <family val="1"/>
      </rPr>
      <t xml:space="preserve"> 承 諾</t>
    </r>
  </si>
  <si>
    <r>
      <t>保 証</t>
    </r>
    <r>
      <rPr>
        <sz val="12"/>
        <rFont val="ＭＳ 明朝"/>
        <family val="1"/>
      </rPr>
      <t xml:space="preserve"> 債 務 残 高</t>
    </r>
  </si>
  <si>
    <r>
      <t>代 位</t>
    </r>
    <r>
      <rPr>
        <sz val="12"/>
        <rFont val="ＭＳ 明朝"/>
        <family val="1"/>
      </rPr>
      <t xml:space="preserve"> 弁 済</t>
    </r>
  </si>
  <si>
    <t>枚　　　数</t>
  </si>
  <si>
    <t>金　　　額</t>
  </si>
  <si>
    <t>うち 取引停止処分</t>
  </si>
  <si>
    <t>件　数</t>
  </si>
  <si>
    <t>金　額</t>
  </si>
  <si>
    <t>（千枚）</t>
  </si>
  <si>
    <t>（百万円）</t>
  </si>
  <si>
    <t>（枚）</t>
  </si>
  <si>
    <t>（百万円）</t>
  </si>
  <si>
    <t>人　員（人）</t>
  </si>
  <si>
    <t>金　額（千円）</t>
  </si>
  <si>
    <r>
      <t>平成 １５</t>
    </r>
    <r>
      <rPr>
        <sz val="12"/>
        <rFont val="ＭＳ 明朝"/>
        <family val="1"/>
      </rPr>
      <t xml:space="preserve"> </t>
    </r>
    <r>
      <rPr>
        <sz val="12"/>
        <rFont val="ＭＳ 明朝"/>
        <family val="1"/>
      </rPr>
      <t>年度</t>
    </r>
  </si>
  <si>
    <t>１６</t>
  </si>
  <si>
    <t>平成１９年４月</t>
  </si>
  <si>
    <r>
      <t xml:space="preserve">      　</t>
    </r>
    <r>
      <rPr>
        <sz val="12"/>
        <rFont val="ＭＳ 明朝"/>
        <family val="1"/>
      </rPr>
      <t>５</t>
    </r>
  </si>
  <si>
    <r>
      <t xml:space="preserve">      </t>
    </r>
    <r>
      <rPr>
        <sz val="12"/>
        <rFont val="ＭＳ 明朝"/>
        <family val="1"/>
      </rPr>
      <t xml:space="preserve">  </t>
    </r>
    <r>
      <rPr>
        <sz val="12"/>
        <rFont val="ＭＳ 明朝"/>
        <family val="1"/>
      </rPr>
      <t>６</t>
    </r>
  </si>
  <si>
    <r>
      <t xml:space="preserve">      </t>
    </r>
    <r>
      <rPr>
        <sz val="12"/>
        <rFont val="ＭＳ 明朝"/>
        <family val="1"/>
      </rPr>
      <t xml:space="preserve">  </t>
    </r>
    <r>
      <rPr>
        <sz val="12"/>
        <rFont val="ＭＳ 明朝"/>
        <family val="1"/>
      </rPr>
      <t>７</t>
    </r>
  </si>
  <si>
    <r>
      <t xml:space="preserve">  　  </t>
    </r>
    <r>
      <rPr>
        <sz val="12"/>
        <rFont val="ＭＳ 明朝"/>
        <family val="1"/>
      </rPr>
      <t xml:space="preserve">  </t>
    </r>
    <r>
      <rPr>
        <sz val="12"/>
        <rFont val="ＭＳ 明朝"/>
        <family val="1"/>
      </rPr>
      <t>８</t>
    </r>
  </si>
  <si>
    <r>
      <t xml:space="preserve">  　  </t>
    </r>
    <r>
      <rPr>
        <sz val="12"/>
        <rFont val="ＭＳ 明朝"/>
        <family val="1"/>
      </rPr>
      <t xml:space="preserve">  </t>
    </r>
    <r>
      <rPr>
        <sz val="12"/>
        <rFont val="ＭＳ 明朝"/>
        <family val="1"/>
      </rPr>
      <t>９</t>
    </r>
  </si>
  <si>
    <r>
      <t xml:space="preserve">      </t>
    </r>
    <r>
      <rPr>
        <sz val="12"/>
        <rFont val="ＭＳ 明朝"/>
        <family val="1"/>
      </rPr>
      <t xml:space="preserve">  </t>
    </r>
    <r>
      <rPr>
        <sz val="12"/>
        <rFont val="ＭＳ 明朝"/>
        <family val="1"/>
      </rPr>
      <t>10</t>
    </r>
  </si>
  <si>
    <r>
      <t xml:space="preserve">      </t>
    </r>
    <r>
      <rPr>
        <sz val="12"/>
        <rFont val="ＭＳ 明朝"/>
        <family val="1"/>
      </rPr>
      <t xml:space="preserve">  </t>
    </r>
    <r>
      <rPr>
        <sz val="12"/>
        <rFont val="ＭＳ 明朝"/>
        <family val="1"/>
      </rPr>
      <t>11</t>
    </r>
  </si>
  <si>
    <t xml:space="preserve"> </t>
  </si>
  <si>
    <r>
      <t xml:space="preserve">      </t>
    </r>
    <r>
      <rPr>
        <sz val="12"/>
        <rFont val="ＭＳ 明朝"/>
        <family val="1"/>
      </rPr>
      <t xml:space="preserve">  </t>
    </r>
    <r>
      <rPr>
        <sz val="12"/>
        <rFont val="ＭＳ 明朝"/>
        <family val="1"/>
      </rPr>
      <t>12</t>
    </r>
  </si>
  <si>
    <t>平成２０年１月</t>
  </si>
  <si>
    <r>
      <t xml:space="preserve">     </t>
    </r>
    <r>
      <rPr>
        <sz val="12"/>
        <rFont val="ＭＳ 明朝"/>
        <family val="1"/>
      </rPr>
      <t xml:space="preserve">  </t>
    </r>
    <r>
      <rPr>
        <sz val="12"/>
        <rFont val="ＭＳ 明朝"/>
        <family val="1"/>
      </rPr>
      <t xml:space="preserve"> </t>
    </r>
    <r>
      <rPr>
        <sz val="12"/>
        <rFont val="ＭＳ 明朝"/>
        <family val="1"/>
      </rPr>
      <t>２</t>
    </r>
  </si>
  <si>
    <r>
      <t xml:space="preserve">     </t>
    </r>
    <r>
      <rPr>
        <sz val="12"/>
        <rFont val="ＭＳ 明朝"/>
        <family val="1"/>
      </rPr>
      <t xml:space="preserve">  </t>
    </r>
    <r>
      <rPr>
        <sz val="12"/>
        <rFont val="ＭＳ 明朝"/>
        <family val="1"/>
      </rPr>
      <t xml:space="preserve"> </t>
    </r>
    <r>
      <rPr>
        <sz val="12"/>
        <rFont val="ＭＳ 明朝"/>
        <family val="1"/>
      </rPr>
      <t>３</t>
    </r>
  </si>
  <si>
    <t>注　保証債務残高は、各年度３月現在</t>
  </si>
  <si>
    <t>資料　石川県銀行協会、金沢手形交換所</t>
  </si>
  <si>
    <t>資料　石川県信用保証協会</t>
  </si>
  <si>
    <t>７５　　郵　便　貯　金　預　入、払　戻　状　況</t>
  </si>
  <si>
    <t>（単位：千口座、千枚、百万円）</t>
  </si>
  <si>
    <t>年　度　別</t>
  </si>
  <si>
    <t>預　入　金　額</t>
  </si>
  <si>
    <t>払　戻　金　額</t>
  </si>
  <si>
    <t>年　度　末　現　在　高</t>
  </si>
  <si>
    <t>金　　　額</t>
  </si>
  <si>
    <t>…</t>
  </si>
  <si>
    <t>注　　年度末現在高は、未払郵便貯金利子を含む。　19年度からは非公表</t>
  </si>
  <si>
    <t>資料　独立行政法人 郵便貯金・簡易生命保険管理機構</t>
  </si>
  <si>
    <t>７６　　業　種　分　類　別　企　業　倒　産　状　況</t>
  </si>
  <si>
    <t>７８　　日 本 銀 行 券 受 入 支 払 状 況(北陸三県)</t>
  </si>
  <si>
    <t>（単位：件、万円）</t>
  </si>
  <si>
    <t>（単位：億円）</t>
  </si>
  <si>
    <t>年　　　度</t>
  </si>
  <si>
    <t>総　　　数</t>
  </si>
  <si>
    <t>金　　　属</t>
  </si>
  <si>
    <t>繊　　　維</t>
  </si>
  <si>
    <t>年次及び月次</t>
  </si>
  <si>
    <t>受　　　入</t>
  </si>
  <si>
    <t>支　　　払</t>
  </si>
  <si>
    <t>受入(△)・支払超</t>
  </si>
  <si>
    <t>金属製品・金属加工</t>
  </si>
  <si>
    <t>一般・精密・機械工具</t>
  </si>
  <si>
    <t>運搬・電気機械器具</t>
  </si>
  <si>
    <t>繊維工業</t>
  </si>
  <si>
    <t>衣服・繊維製品</t>
  </si>
  <si>
    <t>前年実績</t>
  </si>
  <si>
    <t>件数</t>
  </si>
  <si>
    <t>負債総額</t>
  </si>
  <si>
    <t>平成 １５ 年度</t>
  </si>
  <si>
    <t>平成１９年１月</t>
  </si>
  <si>
    <t>化学・食品・サービス業等</t>
  </si>
  <si>
    <t xml:space="preserve">      　２</t>
  </si>
  <si>
    <t>化学・化学関連他</t>
  </si>
  <si>
    <t>窯業・土石製品</t>
  </si>
  <si>
    <t>食　　品</t>
  </si>
  <si>
    <t>木材・木製品</t>
  </si>
  <si>
    <t>紙業・印刷・事務用品</t>
  </si>
  <si>
    <t>建設業</t>
  </si>
  <si>
    <r>
      <t xml:space="preserve">      </t>
    </r>
    <r>
      <rPr>
        <sz val="12"/>
        <rFont val="ＭＳ 明朝"/>
        <family val="1"/>
      </rPr>
      <t xml:space="preserve">  ３</t>
    </r>
  </si>
  <si>
    <r>
      <t xml:space="preserve">      </t>
    </r>
    <r>
      <rPr>
        <sz val="12"/>
        <rFont val="ＭＳ 明朝"/>
        <family val="1"/>
      </rPr>
      <t xml:space="preserve">  ４</t>
    </r>
  </si>
  <si>
    <r>
      <t xml:space="preserve">  　  </t>
    </r>
    <r>
      <rPr>
        <sz val="12"/>
        <rFont val="ＭＳ 明朝"/>
        <family val="1"/>
      </rPr>
      <t xml:space="preserve">  ５</t>
    </r>
  </si>
  <si>
    <r>
      <t xml:space="preserve">  　  </t>
    </r>
    <r>
      <rPr>
        <sz val="12"/>
        <rFont val="ＭＳ 明朝"/>
        <family val="1"/>
      </rPr>
      <t xml:space="preserve">  ６</t>
    </r>
  </si>
  <si>
    <r>
      <t xml:space="preserve">      </t>
    </r>
    <r>
      <rPr>
        <sz val="12"/>
        <rFont val="ＭＳ 明朝"/>
        <family val="1"/>
      </rPr>
      <t xml:space="preserve">  ７</t>
    </r>
  </si>
  <si>
    <r>
      <t xml:space="preserve">      </t>
    </r>
    <r>
      <rPr>
        <sz val="12"/>
        <rFont val="ＭＳ 明朝"/>
        <family val="1"/>
      </rPr>
      <t xml:space="preserve">  ８</t>
    </r>
  </si>
  <si>
    <r>
      <t xml:space="preserve">      </t>
    </r>
    <r>
      <rPr>
        <sz val="12"/>
        <rFont val="ＭＳ 明朝"/>
        <family val="1"/>
      </rPr>
      <t xml:space="preserve">  ９</t>
    </r>
  </si>
  <si>
    <t>－</t>
  </si>
  <si>
    <t>不動産業</t>
  </si>
  <si>
    <t>旅館・遊技場・飲食店</t>
  </si>
  <si>
    <t>運輸・通信・機械リース</t>
  </si>
  <si>
    <t>金融・証券・保険・その他</t>
  </si>
  <si>
    <r>
      <t xml:space="preserve">     </t>
    </r>
    <r>
      <rPr>
        <sz val="12"/>
        <rFont val="ＭＳ 明朝"/>
        <family val="1"/>
      </rPr>
      <t xml:space="preserve">   10</t>
    </r>
  </si>
  <si>
    <r>
      <t xml:space="preserve">     </t>
    </r>
    <r>
      <rPr>
        <sz val="12"/>
        <rFont val="ＭＳ 明朝"/>
        <family val="1"/>
      </rPr>
      <t xml:space="preserve">   11</t>
    </r>
  </si>
  <si>
    <r>
      <t xml:space="preserve">     </t>
    </r>
    <r>
      <rPr>
        <sz val="12"/>
        <rFont val="ＭＳ 明朝"/>
        <family val="1"/>
      </rPr>
      <t xml:space="preserve">   12</t>
    </r>
  </si>
  <si>
    <t>資料　日本銀行金沢支店「北陸の金融経済月報」</t>
  </si>
  <si>
    <t>注　　負債総額１千万円以上</t>
  </si>
  <si>
    <t>資料　㈱東京商工リサーチ金沢支店</t>
  </si>
  <si>
    <t>（単位：千円、％）</t>
  </si>
  <si>
    <t>（単位：千円）</t>
  </si>
  <si>
    <t>１９年度</t>
  </si>
  <si>
    <t>歳　入　総　額</t>
  </si>
  <si>
    <t>県税</t>
  </si>
  <si>
    <t>中央病院事業</t>
  </si>
  <si>
    <t>高松病院事業</t>
  </si>
  <si>
    <t>地方譲与税</t>
  </si>
  <si>
    <t>港湾土地造成事業</t>
  </si>
  <si>
    <t>電気事業</t>
  </si>
  <si>
    <t>地方交付税</t>
  </si>
  <si>
    <t>交通安全対策特別交付金</t>
  </si>
  <si>
    <t>注　収益的収支と資本的収支の合計である。</t>
  </si>
  <si>
    <t>資料　石川県財政課「財政のあらまし」</t>
  </si>
  <si>
    <t>国庫支出金</t>
  </si>
  <si>
    <t>財産収入</t>
  </si>
  <si>
    <t>寄附金</t>
  </si>
  <si>
    <t>繰入金</t>
  </si>
  <si>
    <t>繰越金</t>
  </si>
  <si>
    <t>諸収入</t>
  </si>
  <si>
    <t>県債</t>
  </si>
  <si>
    <t>歳　出　総　額</t>
  </si>
  <si>
    <t>議会費</t>
  </si>
  <si>
    <t>土地</t>
  </si>
  <si>
    <t>総務費</t>
  </si>
  <si>
    <t>建物</t>
  </si>
  <si>
    <t>立木</t>
  </si>
  <si>
    <t>船舶</t>
  </si>
  <si>
    <t>隻</t>
  </si>
  <si>
    <t>航空機</t>
  </si>
  <si>
    <t>機</t>
  </si>
  <si>
    <t xml:space="preserve"> 〃</t>
  </si>
  <si>
    <t>件</t>
  </si>
  <si>
    <t>土木費</t>
  </si>
  <si>
    <t>無体財産権</t>
  </si>
  <si>
    <t>警察費</t>
  </si>
  <si>
    <t>有価証券</t>
  </si>
  <si>
    <t>千円</t>
  </si>
  <si>
    <t>教育費</t>
  </si>
  <si>
    <t>出資による権利</t>
  </si>
  <si>
    <t>災害復旧費</t>
  </si>
  <si>
    <t>物品</t>
  </si>
  <si>
    <t>公債費</t>
  </si>
  <si>
    <t>基金</t>
  </si>
  <si>
    <t xml:space="preserve">歳 入 歳 出 差 引 額 </t>
  </si>
  <si>
    <t>実 質 収 支 額</t>
  </si>
  <si>
    <t>一　般　会　計</t>
  </si>
  <si>
    <t>普通債</t>
  </si>
  <si>
    <t>土木</t>
  </si>
  <si>
    <t>農林水産</t>
  </si>
  <si>
    <t>教育</t>
  </si>
  <si>
    <t>公営住宅</t>
  </si>
  <si>
    <t>その他</t>
  </si>
  <si>
    <t>歳　　　　　　　　入</t>
  </si>
  <si>
    <t>歳　　　　　　　　出</t>
  </si>
  <si>
    <t>その他債</t>
  </si>
  <si>
    <t>計</t>
  </si>
  <si>
    <t>証紙</t>
  </si>
  <si>
    <t>特　別　会　計</t>
  </si>
  <si>
    <t>土地取得</t>
  </si>
  <si>
    <t>母子寡婦福祉資金</t>
  </si>
  <si>
    <t>流域下水道</t>
  </si>
  <si>
    <t>中小企業近代化資金</t>
  </si>
  <si>
    <t>中小企業近代化資金貸付金</t>
  </si>
  <si>
    <t>農業改良資金</t>
  </si>
  <si>
    <t>林業改善資金</t>
  </si>
  <si>
    <t>金沢西部地区土地区画整理</t>
  </si>
  <si>
    <t>沿岸漁業改善資金</t>
  </si>
  <si>
    <t>事　業　会　計</t>
  </si>
  <si>
    <t>公営競馬</t>
  </si>
  <si>
    <t>病　院　事　業</t>
  </si>
  <si>
    <t>電　気　事　業</t>
  </si>
  <si>
    <t>育英資金</t>
  </si>
  <si>
    <t>水道用水供給事業</t>
  </si>
  <si>
    <t>合　　　　　　　計</t>
  </si>
  <si>
    <t>134 金融及び財政</t>
  </si>
  <si>
    <t>金融及び財政 135</t>
  </si>
  <si>
    <t>７９　　石 川 県 歳 入 歳 出 決 算（各年度末現在）</t>
  </si>
  <si>
    <t>７９　　石 川 県 歳 入 歳 出 決 算（各年度末現在）（つづき）</t>
  </si>
  <si>
    <t>（１）　一　　　    般 　　　   会　　　    計</t>
  </si>
  <si>
    <t>（３）　事　　　　　業　　　　　会　　　　　計</t>
  </si>
  <si>
    <t>項　　　　　　　　　　　　目</t>
  </si>
  <si>
    <t>平成１７年度</t>
  </si>
  <si>
    <t>１８年度</t>
  </si>
  <si>
    <r>
      <t>構 成</t>
    </r>
    <r>
      <rPr>
        <sz val="12"/>
        <rFont val="ＭＳ 明朝"/>
        <family val="1"/>
      </rPr>
      <t xml:space="preserve"> 比</t>
    </r>
  </si>
  <si>
    <t>対前年度増減率</t>
  </si>
  <si>
    <t>会 　 計　  名</t>
  </si>
  <si>
    <t>歳　　　　　　　　　　　　入</t>
  </si>
  <si>
    <t>歳　　　　　　　　　　　出</t>
  </si>
  <si>
    <t>地方消費税清算金</t>
  </si>
  <si>
    <t>地方特例交付金</t>
  </si>
  <si>
    <t>水道用水供給事業</t>
  </si>
  <si>
    <t>合          計</t>
  </si>
  <si>
    <t>分担金及び負担金</t>
  </si>
  <si>
    <t>使用料及び手数料</t>
  </si>
  <si>
    <t>８０　　県　有　財　産　現　在　高（各年度３月31日現在）</t>
  </si>
  <si>
    <t>財     　　   産</t>
  </si>
  <si>
    <r>
      <t xml:space="preserve">単 </t>
    </r>
    <r>
      <rPr>
        <sz val="12"/>
        <rFont val="ＭＳ 明朝"/>
        <family val="1"/>
      </rPr>
      <t xml:space="preserve"> 位</t>
    </r>
  </si>
  <si>
    <t>対前年度増減率(%)</t>
  </si>
  <si>
    <t>㎡</t>
  </si>
  <si>
    <t>企画県民文化費</t>
  </si>
  <si>
    <t>m3</t>
  </si>
  <si>
    <t>健康福祉費</t>
  </si>
  <si>
    <t>環境費</t>
  </si>
  <si>
    <t>商工観光労働費</t>
  </si>
  <si>
    <t>物権</t>
  </si>
  <si>
    <t>農林水産業費</t>
  </si>
  <si>
    <t>台・個</t>
  </si>
  <si>
    <t>債権</t>
  </si>
  <si>
    <t>―</t>
  </si>
  <si>
    <t>翌年度へ繰り越すべき財源</t>
  </si>
  <si>
    <t>８１　　県　債　目　的　別　現　在　高（各年度末現在）</t>
  </si>
  <si>
    <t>会　　　計　　　区　　　分</t>
  </si>
  <si>
    <t>災害復旧債</t>
  </si>
  <si>
    <t>（２）　特 　　 　　別　　　　  会　　　　  計</t>
  </si>
  <si>
    <t>（単位：千円）</t>
  </si>
  <si>
    <t>項　　　　　　　　　目</t>
  </si>
  <si>
    <t>母子寡婦福祉資金</t>
  </si>
  <si>
    <t>港湾整備</t>
  </si>
  <si>
    <t>-</t>
  </si>
  <si>
    <t>公債管理</t>
  </si>
  <si>
    <t>合           計</t>
  </si>
  <si>
    <t>予  算  額</t>
  </si>
  <si>
    <t>調  定  額</t>
  </si>
  <si>
    <t>収  入  額</t>
  </si>
  <si>
    <t>収入歩合</t>
  </si>
  <si>
    <t>個人</t>
  </si>
  <si>
    <t>県民税</t>
  </si>
  <si>
    <t>法人</t>
  </si>
  <si>
    <t>利子割</t>
  </si>
  <si>
    <t>事業税</t>
  </si>
  <si>
    <t>不　動　産　取　得　税</t>
  </si>
  <si>
    <t>県　た　ば　こ　税</t>
  </si>
  <si>
    <t>ゴ ル フ 場 利 用 税</t>
  </si>
  <si>
    <t>特 別 地 方 消 費 税</t>
  </si>
  <si>
    <t>―</t>
  </si>
  <si>
    <t>自  　動 　 車　  税</t>
  </si>
  <si>
    <t>鉱 　　　区　 　　税</t>
  </si>
  <si>
    <t xml:space="preserve">狩 猟 者 登 録 税 </t>
  </si>
  <si>
    <t xml:space="preserve">自 動 車 取 得 税 </t>
  </si>
  <si>
    <t>軽  油  引  取  税</t>
  </si>
  <si>
    <t>入　　　猟　　　税</t>
  </si>
  <si>
    <t>核 　燃 　料　 税</t>
  </si>
  <si>
    <t>娯楽施設利用税</t>
  </si>
  <si>
    <t>料理飲食等消費税</t>
  </si>
  <si>
    <t>区　　　　　　　分</t>
  </si>
  <si>
    <t>１７　年　度</t>
  </si>
  <si>
    <t>１８　年　度</t>
  </si>
  <si>
    <t>１９　年　度</t>
  </si>
  <si>
    <t>１５年度</t>
  </si>
  <si>
    <t>１６年度</t>
  </si>
  <si>
    <t>１７年度</t>
  </si>
  <si>
    <t>１８年度</t>
  </si>
  <si>
    <t>136 金融及び財政</t>
  </si>
  <si>
    <t>金融及び財政 137</t>
  </si>
  <si>
    <t>８２　　県 　　税　　 税　　 目　　 別　　 決　　 算　　 額（各年度末現在）</t>
  </si>
  <si>
    <t>税　　　　目　　　　別</t>
  </si>
  <si>
    <t>１５　　年　　度</t>
  </si>
  <si>
    <t>１６　　年　　度</t>
  </si>
  <si>
    <t>１７　　年　　度</t>
  </si>
  <si>
    <t>１８　　年　　度</t>
  </si>
  <si>
    <t>１９　　年　　度</t>
  </si>
  <si>
    <t>収入歩合</t>
  </si>
  <si>
    <t>総　　　　　　　　　額</t>
  </si>
  <si>
    <t>地　 方　　　消費税</t>
  </si>
  <si>
    <t>譲渡割</t>
  </si>
  <si>
    <t>貨物割</t>
  </si>
  <si>
    <t>狩　　　猟　　　税</t>
  </si>
  <si>
    <t>旧法に　　　　よる税</t>
  </si>
  <si>
    <t>特別地方消費税</t>
  </si>
  <si>
    <r>
      <t>注　　</t>
    </r>
    <r>
      <rPr>
        <sz val="12"/>
        <rFont val="ＭＳ 明朝"/>
        <family val="1"/>
      </rPr>
      <t>特別地方消費税は平成12年度より旧税となる。</t>
    </r>
  </si>
  <si>
    <t>資料　石川県税務課「税務統計書」</t>
  </si>
  <si>
    <t>８３　　県　 税　 徴　 収　 状　 況（各年度末現在）</t>
  </si>
  <si>
    <t>８４　国税税目別徴収決定済額（各翌年度６月３０日現在）</t>
  </si>
  <si>
    <t>１５　年　度</t>
  </si>
  <si>
    <t>１６　年　度</t>
  </si>
  <si>
    <t>税目別</t>
  </si>
  <si>
    <t>総額</t>
  </si>
  <si>
    <t>調定額</t>
  </si>
  <si>
    <t>直接税</t>
  </si>
  <si>
    <t>所得税</t>
  </si>
  <si>
    <t>収入額</t>
  </si>
  <si>
    <t xml:space="preserve"> 源泉分</t>
  </si>
  <si>
    <t xml:space="preserve"> 申告分</t>
  </si>
  <si>
    <t>法人税</t>
  </si>
  <si>
    <t xml:space="preserve">滞納処分停止額 </t>
  </si>
  <si>
    <t>相続税</t>
  </si>
  <si>
    <t>地価税</t>
  </si>
  <si>
    <t>不納欠損額</t>
  </si>
  <si>
    <t>間接税</t>
  </si>
  <si>
    <t>消費税</t>
  </si>
  <si>
    <t>酒税</t>
  </si>
  <si>
    <t>収入未済額</t>
  </si>
  <si>
    <t>たばこ税</t>
  </si>
  <si>
    <t>揮発油税及び地方道路税</t>
  </si>
  <si>
    <t>X</t>
  </si>
  <si>
    <t>石油ガス税</t>
  </si>
  <si>
    <t>収入歩合</t>
  </si>
  <si>
    <t>自動車重量税</t>
  </si>
  <si>
    <t>航空機燃料税</t>
  </si>
  <si>
    <t>１人当たり県税負担額（円）</t>
  </si>
  <si>
    <t>印紙収入</t>
  </si>
  <si>
    <t>X</t>
  </si>
  <si>
    <t>注１　消費税には地方消費税を含む。</t>
  </si>
  <si>
    <t>　２　たばこ税には、たばこ特別税を含む。</t>
  </si>
  <si>
    <t>資料　 金沢国税局</t>
  </si>
  <si>
    <t>歳 出 総 額</t>
  </si>
  <si>
    <t>実 質 収 支</t>
  </si>
  <si>
    <t>財政力指数</t>
  </si>
  <si>
    <t>地  方  税</t>
  </si>
  <si>
    <t>利子割交付金</t>
  </si>
  <si>
    <t>金沢市</t>
  </si>
  <si>
    <t>七尾市</t>
  </si>
  <si>
    <t>小松市</t>
  </si>
  <si>
    <t>輪島市</t>
  </si>
  <si>
    <t>珠洲市</t>
  </si>
  <si>
    <t>加賀市</t>
  </si>
  <si>
    <t>羽咋市</t>
  </si>
  <si>
    <t>かほく市</t>
  </si>
  <si>
    <t>白山市</t>
  </si>
  <si>
    <t>能美市</t>
  </si>
  <si>
    <t>市計</t>
  </si>
  <si>
    <t>川北町</t>
  </si>
  <si>
    <t>野々市町</t>
  </si>
  <si>
    <t>津幡町</t>
  </si>
  <si>
    <t>内灘町</t>
  </si>
  <si>
    <t>志賀町</t>
  </si>
  <si>
    <t>宝達志水町</t>
  </si>
  <si>
    <t>中能登町</t>
  </si>
  <si>
    <t>穴水町</t>
  </si>
  <si>
    <t>能登町</t>
  </si>
  <si>
    <t>町計</t>
  </si>
  <si>
    <t>138 金融及び財政</t>
  </si>
  <si>
    <t>金融及び財政 139</t>
  </si>
  <si>
    <t>８５　　市　　　　町　　　　財　　　　政（各年度３月31日現在）</t>
  </si>
  <si>
    <t>（単位：千円、％）</t>
  </si>
  <si>
    <r>
      <t>年度及び　　市 町</t>
    </r>
    <r>
      <rPr>
        <sz val="12"/>
        <rFont val="ＭＳ 明朝"/>
        <family val="1"/>
      </rPr>
      <t xml:space="preserve"> </t>
    </r>
    <r>
      <rPr>
        <sz val="12"/>
        <rFont val="ＭＳ 明朝"/>
        <family val="1"/>
      </rPr>
      <t>別</t>
    </r>
  </si>
  <si>
    <r>
      <t>歳 入</t>
    </r>
    <r>
      <rPr>
        <sz val="12"/>
        <rFont val="ＭＳ 明朝"/>
        <family val="1"/>
      </rPr>
      <t xml:space="preserve"> 総 額</t>
    </r>
  </si>
  <si>
    <t>歳入歳出  　　　 　差 引 額</t>
  </si>
  <si>
    <t>翌年度に繰り越すべき財源</t>
  </si>
  <si>
    <t>実 質 収 支
比　　 　率</t>
  </si>
  <si>
    <r>
      <t>経 常 収 支</t>
    </r>
    <r>
      <rPr>
        <sz val="12"/>
        <rFont val="ＭＳ 明朝"/>
        <family val="1"/>
      </rPr>
      <t xml:space="preserve"> </t>
    </r>
    <r>
      <rPr>
        <sz val="12"/>
        <rFont val="ＭＳ 明朝"/>
        <family val="1"/>
      </rPr>
      <t>比</t>
    </r>
    <r>
      <rPr>
        <sz val="12"/>
        <rFont val="ＭＳ 明朝"/>
        <family val="1"/>
      </rPr>
      <t xml:space="preserve"> </t>
    </r>
    <r>
      <rPr>
        <sz val="12"/>
        <rFont val="ＭＳ 明朝"/>
        <family val="1"/>
      </rPr>
      <t>率</t>
    </r>
  </si>
  <si>
    <t>配当割交付金</t>
  </si>
  <si>
    <t>株式譲渡所得割交付金</t>
  </si>
  <si>
    <t>地方消費税　　交付金</t>
  </si>
  <si>
    <t>ゴルフ場利用税　　　　交　　付　　金</t>
  </si>
  <si>
    <t>特別地方消費税　　　　交　　付　　金</t>
  </si>
  <si>
    <t>自動車取得税　　　　交　 付　 金</t>
  </si>
  <si>
    <t>標財</t>
  </si>
  <si>
    <r>
      <t>平成1</t>
    </r>
    <r>
      <rPr>
        <sz val="12"/>
        <rFont val="ＭＳ 明朝"/>
        <family val="1"/>
      </rPr>
      <t>5</t>
    </r>
    <r>
      <rPr>
        <sz val="12"/>
        <rFont val="ＭＳ 明朝"/>
        <family val="1"/>
      </rPr>
      <t>年度</t>
    </r>
  </si>
  <si>
    <t>-</t>
  </si>
  <si>
    <t>-</t>
  </si>
  <si>
    <t>注　　実質収支比率、経常収支比率、財政力指数の各合計欄の値は単純平均値である。また、市町別の財政力指数は３カ年平均である。</t>
  </si>
  <si>
    <t>資料　石川県地方課「地方財政状況調査」</t>
  </si>
  <si>
    <t>140 金融及び財政</t>
  </si>
  <si>
    <t>金融及び財政 141</t>
  </si>
  <si>
    <t>８５　　市　　　　町　　　　財　　　　政（つづき）</t>
  </si>
  <si>
    <t>地方特例　　交付金等</t>
  </si>
  <si>
    <t>地方交付税</t>
  </si>
  <si>
    <t>交通安全対策　　特別交付金</t>
  </si>
  <si>
    <t>分担金及び　　負　担　金</t>
  </si>
  <si>
    <t>使　用　料</t>
  </si>
  <si>
    <t>手　数　料</t>
  </si>
  <si>
    <t>国庫支出金</t>
  </si>
  <si>
    <t>国有提供施設等所在
市町村助成交付金</t>
  </si>
  <si>
    <r>
      <t>都道府県　　　支 出</t>
    </r>
    <r>
      <rPr>
        <sz val="12"/>
        <rFont val="ＭＳ 明朝"/>
        <family val="1"/>
      </rPr>
      <t xml:space="preserve"> 金</t>
    </r>
  </si>
  <si>
    <t>財産収入</t>
  </si>
  <si>
    <r>
      <t>寄 附</t>
    </r>
    <r>
      <rPr>
        <sz val="12"/>
        <rFont val="ＭＳ 明朝"/>
        <family val="1"/>
      </rPr>
      <t xml:space="preserve"> 金</t>
    </r>
  </si>
  <si>
    <r>
      <t>繰 入</t>
    </r>
    <r>
      <rPr>
        <sz val="12"/>
        <rFont val="ＭＳ 明朝"/>
        <family val="1"/>
      </rPr>
      <t xml:space="preserve"> 金</t>
    </r>
  </si>
  <si>
    <r>
      <t>繰 越</t>
    </r>
    <r>
      <rPr>
        <sz val="12"/>
        <rFont val="ＭＳ 明朝"/>
        <family val="1"/>
      </rPr>
      <t xml:space="preserve"> 金</t>
    </r>
  </si>
  <si>
    <r>
      <t>諸 収</t>
    </r>
    <r>
      <rPr>
        <sz val="12"/>
        <rFont val="ＭＳ 明朝"/>
        <family val="1"/>
      </rPr>
      <t xml:space="preserve"> 入</t>
    </r>
  </si>
  <si>
    <r>
      <t>地 方</t>
    </r>
    <r>
      <rPr>
        <sz val="12"/>
        <rFont val="ＭＳ 明朝"/>
        <family val="1"/>
      </rPr>
      <t xml:space="preserve"> 債</t>
    </r>
  </si>
  <si>
    <r>
      <t>平成</t>
    </r>
    <r>
      <rPr>
        <sz val="12"/>
        <rFont val="ＭＳ 明朝"/>
        <family val="1"/>
      </rPr>
      <t>15</t>
    </r>
    <r>
      <rPr>
        <sz val="12"/>
        <rFont val="ＭＳ 明朝"/>
        <family val="1"/>
      </rPr>
      <t>年度</t>
    </r>
  </si>
  <si>
    <t>-</t>
  </si>
  <si>
    <t>資料　石川県地方課「地方財政状況調査」</t>
  </si>
  <si>
    <t>議 会 費</t>
  </si>
  <si>
    <t>総 務 費</t>
  </si>
  <si>
    <t>民 生 費</t>
  </si>
  <si>
    <t>衛 生 費</t>
  </si>
  <si>
    <t>労 働 費</t>
  </si>
  <si>
    <t>商 工 費</t>
  </si>
  <si>
    <t>土 木 費</t>
  </si>
  <si>
    <t>消 防 費</t>
  </si>
  <si>
    <t>教 育 費</t>
  </si>
  <si>
    <t>公 債 費</t>
  </si>
  <si>
    <t>諸支出金</t>
  </si>
  <si>
    <t>地方債現在高</t>
  </si>
  <si>
    <t>市  計</t>
  </si>
  <si>
    <t>142 金融及び財政</t>
  </si>
  <si>
    <t>金融及び財政 143</t>
  </si>
  <si>
    <t>８５　　市　　　　町　　　　財　　　　政（つづき）</t>
  </si>
  <si>
    <r>
      <t>年度及び　　　　市 町</t>
    </r>
    <r>
      <rPr>
        <sz val="12"/>
        <rFont val="ＭＳ 明朝"/>
        <family val="1"/>
      </rPr>
      <t xml:space="preserve"> </t>
    </r>
    <r>
      <rPr>
        <sz val="12"/>
        <rFont val="ＭＳ 明朝"/>
        <family val="1"/>
      </rPr>
      <t>別</t>
    </r>
  </si>
  <si>
    <r>
      <t>農</t>
    </r>
    <r>
      <rPr>
        <sz val="12"/>
        <rFont val="ＭＳ 明朝"/>
        <family val="1"/>
      </rPr>
      <t xml:space="preserve"> 林 水     産 業 費</t>
    </r>
  </si>
  <si>
    <r>
      <t xml:space="preserve">災 </t>
    </r>
    <r>
      <rPr>
        <sz val="12"/>
        <rFont val="ＭＳ 明朝"/>
        <family val="1"/>
      </rPr>
      <t xml:space="preserve">   害    復 旧 費</t>
    </r>
  </si>
  <si>
    <r>
      <t xml:space="preserve">前年度繰上　　　充 </t>
    </r>
    <r>
      <rPr>
        <sz val="12"/>
        <rFont val="ＭＳ 明朝"/>
        <family val="1"/>
      </rPr>
      <t xml:space="preserve"> 用  金</t>
    </r>
  </si>
  <si>
    <r>
      <t>積 立</t>
    </r>
    <r>
      <rPr>
        <sz val="12"/>
        <rFont val="ＭＳ 明朝"/>
        <family val="1"/>
      </rPr>
      <t xml:space="preserve"> 金     現 在 高</t>
    </r>
  </si>
  <si>
    <r>
      <t>平成</t>
    </r>
    <r>
      <rPr>
        <sz val="12"/>
        <rFont val="ＭＳ 明朝"/>
        <family val="1"/>
      </rPr>
      <t>15</t>
    </r>
    <r>
      <rPr>
        <sz val="12"/>
        <rFont val="ＭＳ 明朝"/>
        <family val="1"/>
      </rPr>
      <t>年度</t>
    </r>
  </si>
  <si>
    <t>かほく市</t>
  </si>
  <si>
    <t>白山市</t>
  </si>
  <si>
    <t>能美市</t>
  </si>
  <si>
    <t>宝達志水町</t>
  </si>
  <si>
    <t>中能登町</t>
  </si>
  <si>
    <t>能登町</t>
  </si>
  <si>
    <t>町  計</t>
  </si>
  <si>
    <t>資料　石川県地方課「地方財政状況調査」</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</si>
</sst>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Red]#,##0"/>
    <numFmt numFmtId="179" formatCode="#,##0.0"/>
    <numFmt numFmtId="180" formatCode="#,##0.0;\-#,##0.0"/>
    <numFmt numFmtId="181" formatCode="#,##0_ "/>
    <numFmt numFmtId="182" formatCode="#,##0_);[Red]\(#,##0\)"/>
    <numFmt numFmtId="183" formatCode="#,##0.000;\-#,##0.000"/>
    <numFmt numFmtId="184" formatCode="#,##0_ ;[Red]\-#,##0\ "/>
    <numFmt numFmtId="185" formatCode="0.0_);[Red]\(0.0\)"/>
    <numFmt numFmtId="186" formatCode="0.00_);[Red]\(0.00\)"/>
    <numFmt numFmtId="187" formatCode="0_);[Red]\(0\)"/>
    <numFmt numFmtId="188" formatCode="0;[Red]0"/>
    <numFmt numFmtId="189" formatCode="0.0;[Red]0.0"/>
    <numFmt numFmtId="190" formatCode="#,##0.0_ ;[Red]\-#,##0.0\ "/>
    <numFmt numFmtId="191" formatCode="#,##0;&quot;△ &quot;#,##0"/>
    <numFmt numFmtId="192" formatCode="#,##0.0_ "/>
    <numFmt numFmtId="193" formatCode="#,##0.0;&quot;△ &quot;#,##0.0"/>
    <numFmt numFmtId="194" formatCode="#,##0.00;&quot;△ &quot;#,##0.00"/>
    <numFmt numFmtId="195" formatCode="#,##0.000;&quot;△ &quot;#,##0.000"/>
    <numFmt numFmtId="196" formatCode="#,##0.000;[Red]\-#,##0.000"/>
    <numFmt numFmtId="197" formatCode="#,##0.00_);[Red]\(#,##0.00\)"/>
    <numFmt numFmtId="198" formatCode="0.00;&quot;△ &quot;0.00"/>
  </numFmts>
  <fonts count="20">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6"/>
      <name val="ＭＳ Ｐ明朝"/>
      <family val="1"/>
    </font>
    <font>
      <sz val="11"/>
      <name val="ＭＳ 明朝"/>
      <family val="1"/>
    </font>
    <font>
      <sz val="16"/>
      <name val="ＭＳ ゴシック"/>
      <family val="3"/>
    </font>
    <font>
      <sz val="14"/>
      <name val="ＭＳ ゴシック"/>
      <family val="3"/>
    </font>
    <font>
      <b/>
      <sz val="16"/>
      <name val="ＭＳ ゴシック"/>
      <family val="3"/>
    </font>
    <font>
      <b/>
      <sz val="14"/>
      <name val="ＭＳ ゴシック"/>
      <family val="3"/>
    </font>
    <font>
      <b/>
      <sz val="12"/>
      <name val="ＭＳ ゴシック"/>
      <family val="3"/>
    </font>
    <font>
      <sz val="12"/>
      <name val="ＭＳ ゴシック"/>
      <family val="3"/>
    </font>
    <font>
      <strike/>
      <sz val="12"/>
      <name val="ＭＳ 明朝"/>
      <family val="1"/>
    </font>
    <font>
      <sz val="6"/>
      <name val="ＭＳ 明朝"/>
      <family val="1"/>
    </font>
    <font>
      <sz val="10"/>
      <name val="ＭＳ 明朝"/>
      <family val="1"/>
    </font>
    <font>
      <sz val="9"/>
      <name val="ＭＳ 明朝"/>
      <family val="1"/>
    </font>
    <font>
      <b/>
      <sz val="14"/>
      <name val="ＭＳ 明朝"/>
      <family val="1"/>
    </font>
    <font>
      <sz val="14"/>
      <name val=""/>
      <family val="1"/>
    </font>
  </fonts>
  <fills count="3">
    <fill>
      <patternFill/>
    </fill>
    <fill>
      <patternFill patternType="gray125"/>
    </fill>
    <fill>
      <patternFill patternType="solid">
        <fgColor indexed="9"/>
        <bgColor indexed="64"/>
      </patternFill>
    </fill>
  </fills>
  <borders count="40">
    <border>
      <left/>
      <right/>
      <top/>
      <bottom/>
      <diagonal/>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8"/>
      </left>
      <right style="thin">
        <color indexed="8"/>
      </right>
      <top>
        <color indexed="63"/>
      </top>
      <bottom style="thin">
        <color indexed="8"/>
      </bottom>
    </border>
    <border>
      <left style="thin">
        <color indexed="8"/>
      </left>
      <right>
        <color indexed="63"/>
      </right>
      <top style="medium">
        <color indexed="8"/>
      </top>
      <bottom>
        <color indexed="63"/>
      </bottom>
    </border>
    <border>
      <left>
        <color indexed="63"/>
      </left>
      <right style="thin"/>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medium">
        <color indexed="8"/>
      </bottom>
    </border>
    <border>
      <left>
        <color indexed="63"/>
      </left>
      <right style="thin">
        <color indexed="8"/>
      </right>
      <top>
        <color indexed="63"/>
      </top>
      <bottom style="thin"/>
    </border>
    <border>
      <left>
        <color indexed="63"/>
      </left>
      <right>
        <color indexed="63"/>
      </right>
      <top style="thin"/>
      <bottom>
        <color indexed="63"/>
      </bottom>
    </border>
    <border>
      <left>
        <color indexed="63"/>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color indexed="63"/>
      </right>
      <top style="medium"/>
      <bottom style="thin"/>
    </border>
    <border>
      <left>
        <color indexed="63"/>
      </left>
      <right>
        <color indexed="63"/>
      </right>
      <top style="medium"/>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medium">
        <color indexed="8"/>
      </top>
      <bottom>
        <color indexed="63"/>
      </bottom>
    </border>
    <border>
      <left style="thin">
        <color indexed="8"/>
      </left>
      <right>
        <color indexed="63"/>
      </right>
      <top style="thin">
        <color indexed="8"/>
      </top>
      <bottom>
        <color indexed="63"/>
      </bottom>
    </border>
    <border>
      <left style="thin"/>
      <right>
        <color indexed="63"/>
      </right>
      <top style="medium"/>
      <bottom style="thin">
        <color indexed="8"/>
      </bottom>
    </border>
    <border>
      <left style="thin">
        <color indexed="8"/>
      </left>
      <right style="thin">
        <color indexed="8"/>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435">
    <xf numFmtId="0" fontId="0" fillId="0" borderId="0" xfId="0" applyAlignment="1">
      <alignment/>
    </xf>
    <xf numFmtId="0" fontId="7" fillId="0" borderId="0" xfId="0" applyFont="1" applyFill="1" applyAlignment="1">
      <alignment vertical="top"/>
    </xf>
    <xf numFmtId="0" fontId="7" fillId="0" borderId="0" xfId="0" applyFont="1" applyFill="1" applyAlignment="1">
      <alignment horizontal="right" vertical="top"/>
    </xf>
    <xf numFmtId="0" fontId="8" fillId="0" borderId="0" xfId="0" applyFont="1" applyFill="1" applyBorder="1" applyAlignment="1" applyProtection="1">
      <alignment horizontal="center" vertical="center"/>
      <protection/>
    </xf>
    <xf numFmtId="0" fontId="0" fillId="0" borderId="0" xfId="0" applyFont="1" applyFill="1" applyAlignment="1">
      <alignment vertical="center"/>
    </xf>
    <xf numFmtId="0" fontId="9" fillId="0" borderId="0" xfId="0" applyFont="1" applyFill="1" applyBorder="1" applyAlignment="1" applyProtection="1">
      <alignment horizontal="center" vertical="center"/>
      <protection/>
    </xf>
    <xf numFmtId="0" fontId="0" fillId="0" borderId="0" xfId="0" applyFont="1" applyFill="1" applyBorder="1" applyAlignment="1">
      <alignment vertical="center"/>
    </xf>
    <xf numFmtId="37" fontId="0" fillId="0" borderId="0" xfId="0" applyNumberFormat="1" applyFont="1" applyFill="1" applyBorder="1" applyAlignment="1" applyProtection="1">
      <alignment vertical="center"/>
      <protection/>
    </xf>
    <xf numFmtId="0" fontId="0" fillId="0" borderId="1" xfId="0" applyFont="1" applyFill="1" applyBorder="1" applyAlignment="1" applyProtection="1" quotePrefix="1">
      <alignment horizontal="center" vertical="center"/>
      <protection/>
    </xf>
    <xf numFmtId="37" fontId="0" fillId="0" borderId="0" xfId="0" applyNumberFormat="1" applyFont="1" applyFill="1" applyBorder="1" applyAlignment="1" applyProtection="1">
      <alignment horizontal="right" vertical="center"/>
      <protection/>
    </xf>
    <xf numFmtId="38" fontId="0" fillId="0" borderId="0" xfId="0" applyNumberFormat="1" applyFont="1" applyFill="1" applyAlignment="1">
      <alignment vertical="center"/>
    </xf>
    <xf numFmtId="0" fontId="1" fillId="0" borderId="0" xfId="0" applyFont="1" applyFill="1" applyBorder="1" applyAlignment="1">
      <alignment vertical="center"/>
    </xf>
    <xf numFmtId="0" fontId="0" fillId="0" borderId="1"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1" xfId="0" applyFont="1" applyFill="1" applyBorder="1" applyAlignment="1" applyProtection="1">
      <alignment horizontal="center" vertical="center"/>
      <protection/>
    </xf>
    <xf numFmtId="38" fontId="0" fillId="0" borderId="0" xfId="17" applyFont="1" applyFill="1" applyBorder="1" applyAlignment="1">
      <alignment horizontal="right" vertical="center"/>
    </xf>
    <xf numFmtId="37" fontId="0" fillId="0" borderId="0" xfId="0" applyNumberFormat="1" applyFont="1" applyFill="1" applyAlignment="1">
      <alignment vertical="center"/>
    </xf>
    <xf numFmtId="38" fontId="0" fillId="0" borderId="2" xfId="17" applyFont="1" applyFill="1" applyBorder="1" applyAlignment="1">
      <alignment horizontal="right" vertical="center"/>
    </xf>
    <xf numFmtId="0" fontId="0" fillId="0" borderId="3" xfId="0" applyFont="1" applyFill="1" applyBorder="1" applyAlignment="1" applyProtection="1" quotePrefix="1">
      <alignment horizontal="center" vertical="center"/>
      <protection/>
    </xf>
    <xf numFmtId="37" fontId="1" fillId="0" borderId="0" xfId="0" applyNumberFormat="1" applyFont="1" applyFill="1" applyBorder="1" applyAlignment="1">
      <alignment vertical="center"/>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Alignment="1">
      <alignment vertical="center"/>
    </xf>
    <xf numFmtId="0" fontId="0" fillId="0" borderId="0" xfId="0" applyFont="1" applyFill="1" applyAlignment="1">
      <alignment vertical="top"/>
    </xf>
    <xf numFmtId="0" fontId="0" fillId="0" borderId="0" xfId="0" applyFont="1" applyFill="1" applyBorder="1" applyAlignment="1" applyProtection="1">
      <alignment horizontal="centerContinuous" vertical="center"/>
      <protection/>
    </xf>
    <xf numFmtId="0" fontId="0" fillId="0" borderId="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5" xfId="0" applyFont="1" applyFill="1" applyBorder="1" applyAlignment="1" applyProtection="1">
      <alignment horizontal="center" vertical="center"/>
      <protection/>
    </xf>
    <xf numFmtId="0" fontId="0" fillId="0" borderId="1" xfId="0" applyFont="1" applyFill="1" applyBorder="1" applyAlignment="1" applyProtection="1" quotePrefix="1">
      <alignment horizontal="center" vertical="center"/>
      <protection/>
    </xf>
    <xf numFmtId="37" fontId="0" fillId="0" borderId="6" xfId="0" applyNumberFormat="1" applyFont="1" applyFill="1" applyBorder="1" applyAlignment="1" applyProtection="1">
      <alignment vertical="center"/>
      <protection/>
    </xf>
    <xf numFmtId="0" fontId="0" fillId="0" borderId="7" xfId="0" applyFont="1" applyFill="1" applyBorder="1" applyAlignment="1">
      <alignment vertical="center"/>
    </xf>
    <xf numFmtId="0" fontId="0" fillId="0" borderId="7" xfId="0" applyFont="1" applyFill="1" applyBorder="1" applyAlignment="1" applyProtection="1">
      <alignment horizontal="center" vertical="center"/>
      <protection/>
    </xf>
    <xf numFmtId="38" fontId="0" fillId="0" borderId="8" xfId="17" applyFont="1" applyFill="1" applyBorder="1" applyAlignment="1">
      <alignment horizontal="right" vertical="center"/>
    </xf>
    <xf numFmtId="0" fontId="12" fillId="0" borderId="1" xfId="0" applyFont="1" applyFill="1" applyBorder="1" applyAlignment="1" applyProtection="1" quotePrefix="1">
      <alignment horizontal="center" vertical="center"/>
      <protection/>
    </xf>
    <xf numFmtId="37" fontId="12" fillId="0" borderId="0" xfId="0" applyNumberFormat="1" applyFont="1" applyFill="1" applyBorder="1" applyAlignment="1" applyProtection="1">
      <alignment vertical="center"/>
      <protection/>
    </xf>
    <xf numFmtId="38" fontId="12" fillId="0" borderId="0" xfId="17" applyFont="1" applyFill="1" applyBorder="1" applyAlignment="1">
      <alignment horizontal="right" vertical="center"/>
    </xf>
    <xf numFmtId="37" fontId="12" fillId="0" borderId="0" xfId="0" applyNumberFormat="1" applyFont="1" applyFill="1" applyBorder="1" applyAlignment="1" applyProtection="1">
      <alignment horizontal="right" vertical="center"/>
      <protection/>
    </xf>
    <xf numFmtId="0" fontId="12" fillId="0" borderId="0" xfId="0" applyFont="1" applyFill="1" applyAlignment="1">
      <alignment vertical="center"/>
    </xf>
    <xf numFmtId="38" fontId="12" fillId="0" borderId="0" xfId="0" applyNumberFormat="1" applyFont="1" applyFill="1" applyAlignment="1">
      <alignment vertical="center"/>
    </xf>
    <xf numFmtId="0" fontId="12" fillId="0" borderId="0" xfId="0" applyFont="1" applyFill="1" applyBorder="1" applyAlignment="1" applyProtection="1" quotePrefix="1">
      <alignment horizontal="center" vertical="center"/>
      <protection/>
    </xf>
    <xf numFmtId="38" fontId="13" fillId="0" borderId="6" xfId="17" applyFont="1" applyFill="1" applyBorder="1" applyAlignment="1">
      <alignment horizontal="right" vertical="center"/>
    </xf>
    <xf numFmtId="37" fontId="12" fillId="0" borderId="0" xfId="0" applyNumberFormat="1" applyFont="1" applyFill="1" applyAlignment="1">
      <alignment vertical="center"/>
    </xf>
    <xf numFmtId="0" fontId="14" fillId="0" borderId="6" xfId="0" applyFont="1" applyFill="1" applyBorder="1" applyAlignment="1">
      <alignment vertical="center"/>
    </xf>
    <xf numFmtId="0" fontId="14" fillId="0" borderId="0" xfId="0" applyFont="1" applyFill="1" applyBorder="1" applyAlignment="1">
      <alignment vertical="center"/>
    </xf>
    <xf numFmtId="0" fontId="14" fillId="0" borderId="8" xfId="0" applyFont="1" applyFill="1" applyBorder="1" applyAlignment="1">
      <alignment vertical="center"/>
    </xf>
    <xf numFmtId="0" fontId="14" fillId="0" borderId="2" xfId="0" applyFont="1" applyFill="1" applyBorder="1" applyAlignment="1">
      <alignment vertical="center"/>
    </xf>
    <xf numFmtId="37" fontId="0" fillId="0" borderId="2" xfId="0" applyNumberFormat="1"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7" fillId="0" borderId="0" xfId="0" applyFont="1" applyFill="1" applyAlignment="1">
      <alignment vertical="center"/>
    </xf>
    <xf numFmtId="0" fontId="0" fillId="0" borderId="0" xfId="0" applyFont="1" applyFill="1" applyAlignment="1">
      <alignment horizontal="left" vertical="center"/>
    </xf>
    <xf numFmtId="0" fontId="7" fillId="0" borderId="0" xfId="0" applyFont="1" applyFill="1" applyAlignment="1">
      <alignment horizontal="right" vertical="center"/>
    </xf>
    <xf numFmtId="0" fontId="0" fillId="0" borderId="0" xfId="0" applyFont="1" applyFill="1" applyAlignment="1">
      <alignment horizontal="center" vertical="center"/>
    </xf>
    <xf numFmtId="0" fontId="0" fillId="0" borderId="0" xfId="0" applyFont="1" applyFill="1" applyAlignment="1" applyProtection="1">
      <alignment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9" xfId="0" applyFont="1" applyFill="1" applyBorder="1" applyAlignment="1">
      <alignment horizontal="center" vertical="center"/>
    </xf>
    <xf numFmtId="0" fontId="0" fillId="0" borderId="1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11" xfId="0" applyFont="1" applyFill="1" applyBorder="1" applyAlignment="1" applyProtection="1">
      <alignment horizontal="center" vertical="center"/>
      <protection/>
    </xf>
    <xf numFmtId="0" fontId="0" fillId="0" borderId="11"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2"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0" fontId="0" fillId="0" borderId="13" xfId="0" applyFont="1" applyFill="1" applyBorder="1" applyAlignment="1" applyProtection="1">
      <alignment horizontal="center" vertical="center"/>
      <protection/>
    </xf>
    <xf numFmtId="6" fontId="0" fillId="0" borderId="7" xfId="19" applyFont="1" applyFill="1" applyBorder="1" applyAlignment="1">
      <alignment horizontal="center" vertical="center"/>
    </xf>
    <xf numFmtId="37" fontId="0" fillId="0" borderId="6" xfId="0" applyNumberFormat="1" applyFont="1" applyFill="1" applyBorder="1" applyAlignment="1" applyProtection="1">
      <alignment vertical="center"/>
      <protection/>
    </xf>
    <xf numFmtId="0" fontId="0" fillId="0" borderId="6" xfId="0" applyFont="1" applyFill="1" applyBorder="1" applyAlignment="1" applyProtection="1" quotePrefix="1">
      <alignment horizontal="center" vertical="center"/>
      <protection/>
    </xf>
    <xf numFmtId="0" fontId="0" fillId="0" borderId="8" xfId="0" applyFont="1" applyFill="1" applyBorder="1" applyAlignment="1" applyProtection="1">
      <alignment horizontal="center" vertical="center"/>
      <protection/>
    </xf>
    <xf numFmtId="37" fontId="0" fillId="0" borderId="9" xfId="0" applyNumberFormat="1" applyFont="1" applyFill="1" applyBorder="1" applyAlignment="1" applyProtection="1">
      <alignment horizontal="center" vertical="center"/>
      <protection/>
    </xf>
    <xf numFmtId="37" fontId="0" fillId="0" borderId="10" xfId="0" applyNumberFormat="1" applyFont="1" applyFill="1" applyBorder="1" applyAlignment="1" applyProtection="1">
      <alignment horizontal="center" vertical="center"/>
      <protection/>
    </xf>
    <xf numFmtId="38" fontId="0" fillId="0" borderId="0" xfId="17" applyFont="1" applyFill="1" applyBorder="1" applyAlignment="1">
      <alignment vertical="center"/>
    </xf>
    <xf numFmtId="6" fontId="0" fillId="0" borderId="4" xfId="19" applyFont="1" applyFill="1" applyBorder="1" applyAlignment="1" quotePrefix="1">
      <alignment horizontal="center" vertical="center"/>
    </xf>
    <xf numFmtId="6" fontId="0" fillId="0" borderId="0" xfId="19" applyFont="1" applyFill="1" applyBorder="1" applyAlignment="1" quotePrefix="1">
      <alignment horizontal="center" vertical="center"/>
    </xf>
    <xf numFmtId="37" fontId="13" fillId="0" borderId="0" xfId="0" applyNumberFormat="1" applyFont="1" applyFill="1" applyBorder="1" applyAlignment="1" applyProtection="1">
      <alignment vertical="center"/>
      <protection/>
    </xf>
    <xf numFmtId="0" fontId="13" fillId="0" borderId="6" xfId="0" applyFont="1" applyFill="1" applyBorder="1" applyAlignment="1" applyProtection="1" quotePrefix="1">
      <alignment horizontal="center" vertical="center"/>
      <protection/>
    </xf>
    <xf numFmtId="6" fontId="12" fillId="0" borderId="0" xfId="19" applyFont="1" applyFill="1" applyBorder="1" applyAlignment="1" quotePrefix="1">
      <alignment horizontal="center" vertical="center"/>
    </xf>
    <xf numFmtId="37" fontId="12" fillId="0" borderId="14" xfId="0" applyNumberFormat="1" applyFont="1" applyFill="1" applyBorder="1" applyAlignment="1">
      <alignment vertical="center"/>
    </xf>
    <xf numFmtId="38" fontId="12" fillId="0" borderId="0" xfId="17" applyFont="1" applyFill="1" applyBorder="1" applyAlignment="1" quotePrefix="1">
      <alignment horizontal="center" vertical="center"/>
    </xf>
    <xf numFmtId="38" fontId="12" fillId="0" borderId="6" xfId="17" applyFont="1" applyFill="1" applyBorder="1" applyAlignment="1" applyProtection="1" quotePrefix="1">
      <alignment horizontal="center" vertical="center"/>
      <protection/>
    </xf>
    <xf numFmtId="38" fontId="12" fillId="0" borderId="0" xfId="17" applyFont="1" applyFill="1" applyBorder="1" applyAlignment="1">
      <alignment vertical="center"/>
    </xf>
    <xf numFmtId="6" fontId="0" fillId="0" borderId="0" xfId="19" applyFont="1" applyFill="1" applyBorder="1" applyAlignment="1">
      <alignment vertical="center"/>
    </xf>
    <xf numFmtId="38" fontId="0" fillId="0" borderId="14" xfId="0" applyNumberFormat="1" applyFont="1" applyFill="1" applyBorder="1" applyAlignment="1">
      <alignment vertical="center"/>
    </xf>
    <xf numFmtId="0" fontId="0" fillId="0" borderId="0" xfId="0" applyFont="1" applyFill="1" applyBorder="1" applyAlignment="1">
      <alignment/>
    </xf>
    <xf numFmtId="38" fontId="0" fillId="0" borderId="0" xfId="0" applyNumberFormat="1" applyFont="1" applyFill="1" applyBorder="1" applyAlignment="1">
      <alignment vertical="center"/>
    </xf>
    <xf numFmtId="3" fontId="0" fillId="0" borderId="0" xfId="0" applyNumberFormat="1" applyFont="1" applyFill="1" applyBorder="1" applyAlignment="1">
      <alignment vertical="center"/>
    </xf>
    <xf numFmtId="6" fontId="0" fillId="0" borderId="4" xfId="19" applyFont="1" applyFill="1" applyBorder="1" applyAlignment="1">
      <alignment vertical="center"/>
    </xf>
    <xf numFmtId="0" fontId="0" fillId="0" borderId="6" xfId="0" applyFont="1" applyFill="1" applyBorder="1" applyAlignment="1">
      <alignment horizontal="center" vertical="center"/>
    </xf>
    <xf numFmtId="37" fontId="0" fillId="0" borderId="0" xfId="0" applyNumberFormat="1" applyFont="1" applyFill="1" applyBorder="1" applyAlignment="1">
      <alignment vertical="center"/>
    </xf>
    <xf numFmtId="6" fontId="0" fillId="0" borderId="0" xfId="19" applyFont="1" applyFill="1" applyBorder="1" applyAlignment="1">
      <alignment horizontal="center" vertical="center"/>
    </xf>
    <xf numFmtId="37" fontId="0" fillId="0" borderId="14" xfId="0" applyNumberFormat="1" applyFont="1" applyFill="1" applyBorder="1" applyAlignment="1" applyProtection="1">
      <alignment vertical="center"/>
      <protection/>
    </xf>
    <xf numFmtId="0" fontId="0" fillId="0" borderId="6" xfId="0" applyFont="1" applyFill="1" applyBorder="1" applyAlignment="1" applyProtection="1">
      <alignment horizontal="center" vertical="center"/>
      <protection/>
    </xf>
    <xf numFmtId="0" fontId="0" fillId="0" borderId="14" xfId="0" applyFont="1" applyFill="1" applyBorder="1" applyAlignment="1">
      <alignment vertical="center"/>
    </xf>
    <xf numFmtId="38" fontId="0" fillId="0" borderId="0" xfId="0" applyNumberFormat="1" applyFont="1" applyFill="1" applyBorder="1" applyAlignment="1" applyProtection="1">
      <alignment horizontal="center" vertical="center"/>
      <protection/>
    </xf>
    <xf numFmtId="38" fontId="0" fillId="0" borderId="14" xfId="0" applyNumberFormat="1" applyFont="1" applyFill="1" applyBorder="1" applyAlignment="1" applyProtection="1">
      <alignment horizontal="right" vertical="center"/>
      <protection/>
    </xf>
    <xf numFmtId="38" fontId="0" fillId="0" borderId="14" xfId="0" applyNumberFormat="1" applyFont="1" applyFill="1" applyBorder="1" applyAlignment="1" applyProtection="1">
      <alignment horizontal="center" vertical="center"/>
      <protection/>
    </xf>
    <xf numFmtId="6" fontId="0" fillId="0" borderId="2" xfId="19" applyFont="1" applyFill="1" applyBorder="1" applyAlignment="1" quotePrefix="1">
      <alignment horizontal="center" vertical="center"/>
    </xf>
    <xf numFmtId="37" fontId="0" fillId="0" borderId="15" xfId="0" applyNumberFormat="1" applyFont="1" applyFill="1" applyBorder="1" applyAlignment="1" applyProtection="1">
      <alignment vertical="center"/>
      <protection/>
    </xf>
    <xf numFmtId="37" fontId="0" fillId="0" borderId="16" xfId="0" applyNumberFormat="1" applyFont="1" applyFill="1" applyBorder="1" applyAlignment="1" applyProtection="1">
      <alignment vertical="center"/>
      <protection/>
    </xf>
    <xf numFmtId="6" fontId="0" fillId="0" borderId="3" xfId="19" applyFont="1" applyFill="1" applyBorder="1" applyAlignment="1" quotePrefix="1">
      <alignment horizontal="center" vertical="center"/>
    </xf>
    <xf numFmtId="0" fontId="0" fillId="0" borderId="8" xfId="0" applyFont="1" applyFill="1" applyBorder="1" applyAlignment="1" applyProtection="1" quotePrefix="1">
      <alignment horizontal="center" vertical="center"/>
      <protection/>
    </xf>
    <xf numFmtId="0" fontId="0" fillId="0" borderId="7" xfId="0" applyFont="1" applyFill="1" applyBorder="1" applyAlignment="1">
      <alignment horizontal="left" vertical="center"/>
    </xf>
    <xf numFmtId="0" fontId="0" fillId="0" borderId="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lignment horizontal="left" vertical="center"/>
    </xf>
    <xf numFmtId="0" fontId="0" fillId="0" borderId="6" xfId="0" applyFont="1" applyFill="1" applyBorder="1" applyAlignment="1">
      <alignment vertical="center"/>
    </xf>
    <xf numFmtId="38" fontId="13" fillId="0" borderId="0" xfId="17" applyFont="1" applyFill="1" applyBorder="1" applyAlignment="1" applyProtection="1">
      <alignment vertical="center"/>
      <protection/>
    </xf>
    <xf numFmtId="0" fontId="1" fillId="0" borderId="8" xfId="0" applyFont="1" applyFill="1" applyBorder="1" applyAlignment="1">
      <alignment vertical="center"/>
    </xf>
    <xf numFmtId="0" fontId="1" fillId="0" borderId="16"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7" xfId="0" applyFont="1" applyFill="1" applyBorder="1" applyAlignment="1" applyProtection="1">
      <alignment horizontal="center" vertical="center"/>
      <protection/>
    </xf>
    <xf numFmtId="38" fontId="0" fillId="0" borderId="0" xfId="0" applyNumberFormat="1" applyFont="1" applyFill="1" applyBorder="1" applyAlignment="1" applyProtection="1">
      <alignment vertical="center"/>
      <protection/>
    </xf>
    <xf numFmtId="0" fontId="1" fillId="0" borderId="0" xfId="0" applyFont="1" applyFill="1" applyAlignment="1">
      <alignment horizontal="center" vertical="center"/>
    </xf>
    <xf numFmtId="0" fontId="0" fillId="0" borderId="18" xfId="0" applyFont="1" applyFill="1" applyBorder="1" applyAlignment="1" applyProtection="1">
      <alignment horizontal="center" vertical="center"/>
      <protection/>
    </xf>
    <xf numFmtId="6" fontId="0" fillId="0" borderId="19" xfId="19" applyFont="1" applyFill="1" applyBorder="1" applyAlignment="1">
      <alignment horizontal="center" vertical="center"/>
    </xf>
    <xf numFmtId="38" fontId="0" fillId="0" borderId="6" xfId="0" applyNumberFormat="1" applyFont="1" applyFill="1" applyBorder="1" applyAlignment="1" applyProtection="1">
      <alignment vertical="center"/>
      <protection/>
    </xf>
    <xf numFmtId="38" fontId="0" fillId="0" borderId="0" xfId="0" applyNumberFormat="1" applyFont="1" applyFill="1" applyBorder="1" applyAlignment="1" applyProtection="1">
      <alignment horizontal="right" vertical="center"/>
      <protection/>
    </xf>
    <xf numFmtId="38" fontId="13" fillId="0" borderId="0" xfId="17" applyNumberFormat="1" applyFont="1" applyFill="1" applyBorder="1" applyAlignment="1" applyProtection="1">
      <alignment vertical="center"/>
      <protection/>
    </xf>
    <xf numFmtId="6" fontId="12" fillId="0" borderId="4" xfId="19" applyFont="1" applyFill="1" applyBorder="1" applyAlignment="1" quotePrefix="1">
      <alignment horizontal="center" vertical="center"/>
    </xf>
    <xf numFmtId="38" fontId="12" fillId="0" borderId="0" xfId="0" applyNumberFormat="1" applyFont="1" applyFill="1" applyBorder="1" applyAlignment="1" applyProtection="1">
      <alignment vertical="center"/>
      <protection/>
    </xf>
    <xf numFmtId="0" fontId="12" fillId="0" borderId="0" xfId="0" applyFont="1" applyFill="1" applyBorder="1" applyAlignment="1">
      <alignment vertical="center"/>
    </xf>
    <xf numFmtId="191" fontId="12" fillId="0" borderId="0" xfId="0" applyNumberFormat="1" applyFont="1" applyFill="1" applyBorder="1" applyAlignment="1" applyProtection="1">
      <alignment vertical="center"/>
      <protection/>
    </xf>
    <xf numFmtId="191" fontId="12" fillId="0" borderId="0" xfId="0" applyNumberFormat="1" applyFont="1" applyFill="1" applyBorder="1" applyAlignment="1">
      <alignment vertical="center"/>
    </xf>
    <xf numFmtId="6" fontId="12" fillId="0" borderId="16" xfId="19" applyFont="1" applyFill="1" applyBorder="1" applyAlignment="1" quotePrefix="1">
      <alignment horizontal="center" vertical="center"/>
    </xf>
    <xf numFmtId="38" fontId="12" fillId="0" borderId="20" xfId="0" applyNumberFormat="1" applyFont="1" applyFill="1" applyBorder="1" applyAlignment="1" applyProtection="1">
      <alignment vertical="center"/>
      <protection/>
    </xf>
    <xf numFmtId="38" fontId="12" fillId="0" borderId="16" xfId="17" applyFont="1" applyFill="1" applyBorder="1" applyAlignment="1">
      <alignment vertical="center"/>
    </xf>
    <xf numFmtId="38" fontId="12" fillId="0" borderId="16" xfId="0" applyNumberFormat="1" applyFont="1" applyFill="1" applyBorder="1" applyAlignment="1" applyProtection="1">
      <alignment horizontal="right" vertical="center"/>
      <protection/>
    </xf>
    <xf numFmtId="191" fontId="0" fillId="0" borderId="0" xfId="0" applyNumberFormat="1" applyFont="1" applyFill="1" applyBorder="1" applyAlignment="1">
      <alignment vertical="center"/>
    </xf>
    <xf numFmtId="0" fontId="0" fillId="0" borderId="21" xfId="0" applyFont="1" applyFill="1" applyBorder="1" applyAlignment="1">
      <alignment vertical="center"/>
    </xf>
    <xf numFmtId="6" fontId="0" fillId="0" borderId="4" xfId="19" applyFont="1" applyFill="1" applyBorder="1" applyAlignment="1">
      <alignment horizontal="center" vertical="center"/>
    </xf>
    <xf numFmtId="191" fontId="0" fillId="0" borderId="0" xfId="0" applyNumberFormat="1" applyFont="1" applyFill="1" applyBorder="1" applyAlignment="1" applyProtection="1">
      <alignment horizontal="right" vertical="center"/>
      <protection/>
    </xf>
    <xf numFmtId="191" fontId="0" fillId="0" borderId="0" xfId="0" applyNumberFormat="1" applyFont="1" applyFill="1" applyBorder="1" applyAlignment="1">
      <alignment horizontal="right" vertical="center"/>
    </xf>
    <xf numFmtId="6" fontId="0" fillId="0" borderId="5" xfId="19" applyFont="1" applyFill="1" applyBorder="1" applyAlignment="1">
      <alignment horizontal="center" vertical="center"/>
    </xf>
    <xf numFmtId="6" fontId="0" fillId="0" borderId="1" xfId="19" applyFont="1" applyFill="1" applyBorder="1" applyAlignment="1" quotePrefix="1">
      <alignment horizontal="center" vertical="center"/>
    </xf>
    <xf numFmtId="6" fontId="12" fillId="0" borderId="22" xfId="19" applyFont="1" applyFill="1" applyBorder="1" applyAlignment="1" quotePrefix="1">
      <alignment horizontal="center" vertical="center"/>
    </xf>
    <xf numFmtId="0" fontId="16" fillId="0" borderId="0" xfId="0" applyFont="1" applyFill="1" applyBorder="1" applyAlignment="1">
      <alignment horizontal="center" vertical="center"/>
    </xf>
    <xf numFmtId="37" fontId="0" fillId="0" borderId="20" xfId="0" applyNumberFormat="1" applyFont="1" applyFill="1" applyBorder="1" applyAlignment="1" applyProtection="1">
      <alignment vertical="center"/>
      <protection/>
    </xf>
    <xf numFmtId="0" fontId="0" fillId="0" borderId="0" xfId="0" applyAlignment="1">
      <alignment vertical="center"/>
    </xf>
    <xf numFmtId="0" fontId="0" fillId="0" borderId="23" xfId="0" applyFont="1" applyFill="1" applyBorder="1" applyAlignment="1">
      <alignment vertical="center"/>
    </xf>
    <xf numFmtId="38" fontId="0" fillId="0" borderId="14" xfId="0" applyNumberFormat="1" applyFont="1" applyFill="1" applyBorder="1" applyAlignment="1" applyProtection="1">
      <alignment vertical="center"/>
      <protection/>
    </xf>
    <xf numFmtId="38" fontId="12" fillId="0" borderId="15" xfId="17" applyFont="1" applyFill="1" applyBorder="1" applyAlignment="1">
      <alignment vertical="center"/>
    </xf>
    <xf numFmtId="38" fontId="13" fillId="0" borderId="0" xfId="0" applyNumberFormat="1" applyFont="1" applyFill="1" applyBorder="1" applyAlignment="1">
      <alignment vertical="center"/>
    </xf>
    <xf numFmtId="0" fontId="0" fillId="0" borderId="0" xfId="0" applyFont="1" applyFill="1" applyAlignment="1">
      <alignment vertical="top"/>
    </xf>
    <xf numFmtId="0" fontId="18" fillId="0" borderId="0" xfId="0" applyFont="1" applyFill="1" applyBorder="1" applyAlignment="1" applyProtection="1">
      <alignment horizontal="center" vertical="center"/>
      <protection/>
    </xf>
    <xf numFmtId="0" fontId="0" fillId="0" borderId="0" xfId="0" applyFont="1" applyFill="1" applyBorder="1" applyAlignment="1" applyProtection="1" quotePrefix="1">
      <alignment horizontal="right" vertical="center"/>
      <protection/>
    </xf>
    <xf numFmtId="0" fontId="0" fillId="0" borderId="24" xfId="0" applyFont="1" applyFill="1" applyBorder="1" applyAlignment="1" applyProtection="1">
      <alignment horizontal="center" vertical="center"/>
      <protection/>
    </xf>
    <xf numFmtId="37" fontId="12" fillId="0" borderId="7" xfId="0" applyNumberFormat="1" applyFont="1" applyFill="1" applyBorder="1" applyAlignment="1" applyProtection="1">
      <alignment vertical="center"/>
      <protection/>
    </xf>
    <xf numFmtId="176" fontId="12" fillId="0" borderId="7" xfId="0" applyNumberFormat="1" applyFont="1" applyFill="1" applyBorder="1" applyAlignment="1" applyProtection="1">
      <alignment vertical="center"/>
      <protection/>
    </xf>
    <xf numFmtId="193" fontId="12" fillId="0" borderId="7" xfId="0" applyNumberFormat="1" applyFont="1" applyFill="1" applyBorder="1" applyAlignment="1" applyProtection="1">
      <alignment horizontal="right" vertical="center"/>
      <protection/>
    </xf>
    <xf numFmtId="0" fontId="0" fillId="0" borderId="9"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0" fillId="0" borderId="0" xfId="0" applyFont="1" applyFill="1" applyBorder="1" applyAlignment="1" applyProtection="1">
      <alignment horizontal="distributed" vertical="center"/>
      <protection/>
    </xf>
    <xf numFmtId="38" fontId="0" fillId="0" borderId="0" xfId="17" applyFont="1" applyFill="1" applyAlignment="1">
      <alignment vertical="center"/>
    </xf>
    <xf numFmtId="176" fontId="0" fillId="0" borderId="0" xfId="0" applyNumberFormat="1" applyFont="1" applyFill="1" applyBorder="1" applyAlignment="1" applyProtection="1">
      <alignment vertical="center"/>
      <protection/>
    </xf>
    <xf numFmtId="193" fontId="0" fillId="0" borderId="0" xfId="0" applyNumberFormat="1" applyFont="1" applyFill="1" applyBorder="1" applyAlignment="1" applyProtection="1">
      <alignment horizontal="right" vertical="center"/>
      <protection/>
    </xf>
    <xf numFmtId="37" fontId="0" fillId="0" borderId="7" xfId="0" applyNumberFormat="1" applyFont="1" applyFill="1" applyBorder="1" applyAlignment="1" applyProtection="1">
      <alignment vertical="center"/>
      <protection/>
    </xf>
    <xf numFmtId="0" fontId="0" fillId="0" borderId="0" xfId="0" applyFont="1" applyFill="1" applyBorder="1" applyAlignment="1">
      <alignment horizontal="distributed" vertical="center"/>
    </xf>
    <xf numFmtId="0" fontId="0" fillId="0" borderId="1" xfId="0" applyFont="1" applyFill="1" applyBorder="1" applyAlignment="1">
      <alignment horizontal="distributed" vertical="center"/>
    </xf>
    <xf numFmtId="37" fontId="12" fillId="0" borderId="2" xfId="0" applyNumberFormat="1" applyFont="1" applyFill="1" applyBorder="1" applyAlignment="1" applyProtection="1">
      <alignment vertical="center"/>
      <protection/>
    </xf>
    <xf numFmtId="37" fontId="12" fillId="0" borderId="16" xfId="0" applyNumberFormat="1" applyFont="1" applyFill="1" applyBorder="1" applyAlignment="1" applyProtection="1">
      <alignment vertical="center"/>
      <protection/>
    </xf>
    <xf numFmtId="0" fontId="0" fillId="0" borderId="1" xfId="0" applyFont="1" applyFill="1" applyBorder="1" applyAlignment="1" applyProtection="1">
      <alignment vertical="center"/>
      <protection/>
    </xf>
    <xf numFmtId="37" fontId="0" fillId="0" borderId="0" xfId="0" applyNumberFormat="1" applyFont="1" applyFill="1" applyBorder="1" applyAlignment="1" applyProtection="1">
      <alignment horizontal="center" vertical="center"/>
      <protection/>
    </xf>
    <xf numFmtId="176" fontId="0" fillId="0" borderId="0" xfId="0" applyNumberFormat="1" applyFont="1" applyFill="1" applyBorder="1" applyAlignment="1" applyProtection="1">
      <alignment horizontal="center" vertical="center"/>
      <protection/>
    </xf>
    <xf numFmtId="0" fontId="0" fillId="0" borderId="2" xfId="0" applyFont="1" applyFill="1" applyBorder="1" applyAlignment="1" applyProtection="1">
      <alignment horizontal="center" vertical="center"/>
      <protection/>
    </xf>
    <xf numFmtId="0" fontId="0" fillId="0" borderId="3"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7" xfId="0" applyFont="1" applyFill="1" applyBorder="1" applyAlignment="1">
      <alignment horizontal="center" vertical="center"/>
    </xf>
    <xf numFmtId="0" fontId="12" fillId="0" borderId="0" xfId="0" applyFont="1" applyFill="1" applyBorder="1" applyAlignment="1" applyProtection="1">
      <alignment horizontal="distributed" vertical="center"/>
      <protection/>
    </xf>
    <xf numFmtId="176" fontId="12" fillId="0" borderId="0" xfId="0" applyNumberFormat="1" applyFont="1" applyFill="1" applyBorder="1" applyAlignment="1" applyProtection="1">
      <alignment vertical="center"/>
      <protection/>
    </xf>
    <xf numFmtId="193" fontId="12" fillId="0" borderId="0" xfId="0" applyNumberFormat="1" applyFont="1" applyFill="1" applyBorder="1" applyAlignment="1" applyProtection="1">
      <alignment horizontal="right" vertical="center"/>
      <protection/>
    </xf>
    <xf numFmtId="0" fontId="7" fillId="0" borderId="10" xfId="0" applyFont="1" applyFill="1" applyBorder="1" applyAlignment="1" applyProtection="1">
      <alignment horizontal="left" vertical="center"/>
      <protection/>
    </xf>
    <xf numFmtId="0" fontId="0" fillId="0" borderId="25" xfId="0" applyFont="1" applyFill="1" applyBorder="1" applyAlignment="1" applyProtection="1">
      <alignment horizontal="center" vertical="center"/>
      <protection/>
    </xf>
    <xf numFmtId="37" fontId="0" fillId="0" borderId="7" xfId="0" applyNumberFormat="1" applyFont="1" applyFill="1" applyBorder="1" applyAlignment="1" applyProtection="1">
      <alignment horizontal="right" vertical="center"/>
      <protection/>
    </xf>
    <xf numFmtId="193" fontId="0" fillId="0" borderId="7" xfId="0" applyNumberFormat="1" applyFont="1" applyFill="1" applyBorder="1" applyAlignment="1" applyProtection="1">
      <alignment horizontal="right" vertical="center"/>
      <protection/>
    </xf>
    <xf numFmtId="0" fontId="0" fillId="0" borderId="26" xfId="0" applyFont="1" applyFill="1" applyBorder="1" applyAlignment="1" applyProtection="1">
      <alignment horizontal="center" vertical="center"/>
      <protection/>
    </xf>
    <xf numFmtId="193" fontId="0" fillId="0" borderId="0" xfId="0" applyNumberFormat="1" applyFont="1" applyFill="1" applyBorder="1" applyAlignment="1" applyProtection="1">
      <alignment vertical="center"/>
      <protection/>
    </xf>
    <xf numFmtId="37" fontId="0" fillId="0" borderId="2" xfId="0" applyNumberFormat="1" applyFont="1" applyFill="1" applyBorder="1" applyAlignment="1" applyProtection="1">
      <alignment horizontal="right" vertical="center"/>
      <protection/>
    </xf>
    <xf numFmtId="38" fontId="0" fillId="0" borderId="16" xfId="17" applyFont="1" applyFill="1" applyBorder="1" applyAlignment="1">
      <alignment vertical="center"/>
    </xf>
    <xf numFmtId="193" fontId="0" fillId="0" borderId="2" xfId="0" applyNumberFormat="1" applyFont="1" applyFill="1" applyBorder="1" applyAlignment="1" applyProtection="1">
      <alignment horizontal="right" vertical="center"/>
      <protection/>
    </xf>
    <xf numFmtId="176"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left" vertical="center"/>
      <protection/>
    </xf>
    <xf numFmtId="0" fontId="0" fillId="0" borderId="1" xfId="0" applyFont="1" applyFill="1" applyBorder="1" applyAlignment="1" applyProtection="1">
      <alignment horizontal="left" vertical="center"/>
      <protection/>
    </xf>
    <xf numFmtId="37" fontId="0" fillId="0" borderId="2" xfId="0" applyNumberFormat="1" applyFont="1" applyFill="1" applyBorder="1" applyAlignment="1" applyProtection="1">
      <alignment vertical="center"/>
      <protection/>
    </xf>
    <xf numFmtId="176" fontId="0" fillId="0" borderId="2" xfId="0" applyNumberFormat="1" applyFont="1" applyFill="1" applyBorder="1" applyAlignment="1" applyProtection="1">
      <alignment horizontal="right" vertical="center"/>
      <protection/>
    </xf>
    <xf numFmtId="0" fontId="0" fillId="0" borderId="7" xfId="0" applyFont="1" applyFill="1" applyBorder="1" applyAlignment="1">
      <alignment/>
    </xf>
    <xf numFmtId="0" fontId="0" fillId="0" borderId="0" xfId="0" applyFont="1" applyFill="1" applyAlignment="1">
      <alignment/>
    </xf>
    <xf numFmtId="0" fontId="0" fillId="0" borderId="0" xfId="0" applyFont="1" applyFill="1" applyAlignment="1">
      <alignment horizontal="right" vertical="center"/>
    </xf>
    <xf numFmtId="0" fontId="0" fillId="0" borderId="0" xfId="0" applyFont="1" applyFill="1" applyAlignment="1" quotePrefix="1">
      <alignment horizontal="right" vertical="center"/>
    </xf>
    <xf numFmtId="193" fontId="12" fillId="0" borderId="0" xfId="0" applyNumberFormat="1" applyFont="1" applyFill="1" applyBorder="1" applyAlignment="1" applyProtection="1">
      <alignment vertical="center"/>
      <protection/>
    </xf>
    <xf numFmtId="0" fontId="0" fillId="0" borderId="27" xfId="0" applyFont="1" applyFill="1" applyBorder="1" applyAlignment="1" applyProtection="1">
      <alignment horizontal="center" vertical="center"/>
      <protection/>
    </xf>
    <xf numFmtId="0" fontId="0" fillId="0" borderId="28" xfId="0" applyFont="1" applyFill="1" applyBorder="1" applyAlignment="1">
      <alignment horizontal="center" vertical="center"/>
    </xf>
    <xf numFmtId="0" fontId="0" fillId="0" borderId="29"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38" fontId="12" fillId="0" borderId="0" xfId="17" applyFont="1" applyFill="1" applyBorder="1" applyAlignment="1" applyProtection="1">
      <alignment vertical="center"/>
      <protection/>
    </xf>
    <xf numFmtId="176" fontId="1" fillId="0" borderId="0" xfId="0" applyNumberFormat="1" applyFont="1" applyFill="1" applyBorder="1" applyAlignment="1" applyProtection="1">
      <alignment vertical="center"/>
      <protection/>
    </xf>
    <xf numFmtId="193" fontId="1" fillId="0" borderId="0" xfId="0" applyNumberFormat="1" applyFont="1" applyFill="1" applyBorder="1" applyAlignment="1" applyProtection="1">
      <alignment vertical="center"/>
      <protection/>
    </xf>
    <xf numFmtId="38" fontId="12" fillId="0" borderId="2" xfId="17" applyFont="1" applyFill="1" applyBorder="1" applyAlignment="1" applyProtection="1">
      <alignment vertical="center"/>
      <protection/>
    </xf>
    <xf numFmtId="37" fontId="12" fillId="0" borderId="31" xfId="0" applyNumberFormat="1" applyFont="1" applyFill="1" applyBorder="1" applyAlignment="1" applyProtection="1">
      <alignment vertical="center"/>
      <protection/>
    </xf>
    <xf numFmtId="176" fontId="12" fillId="0" borderId="31" xfId="0" applyNumberFormat="1" applyFont="1" applyFill="1" applyBorder="1" applyAlignment="1" applyProtection="1">
      <alignment vertical="center"/>
      <protection/>
    </xf>
    <xf numFmtId="193" fontId="12" fillId="0" borderId="32" xfId="0" applyNumberFormat="1" applyFont="1" applyFill="1" applyBorder="1" applyAlignment="1" applyProtection="1">
      <alignment vertical="center"/>
      <protection/>
    </xf>
    <xf numFmtId="177" fontId="1" fillId="0" borderId="23" xfId="0" applyNumberFormat="1" applyFont="1" applyFill="1" applyBorder="1" applyAlignment="1" applyProtection="1">
      <alignment vertical="center"/>
      <protection/>
    </xf>
    <xf numFmtId="37" fontId="1" fillId="0" borderId="0" xfId="0" applyNumberFormat="1" applyFont="1" applyFill="1" applyBorder="1" applyAlignment="1" applyProtection="1">
      <alignment vertical="center"/>
      <protection/>
    </xf>
    <xf numFmtId="37" fontId="7" fillId="0" borderId="0" xfId="0" applyNumberFormat="1" applyFont="1" applyFill="1" applyAlignment="1" applyProtection="1">
      <alignment vertical="top"/>
      <protection/>
    </xf>
    <xf numFmtId="37" fontId="0" fillId="0" borderId="0" xfId="0" applyNumberFormat="1" applyFont="1" applyFill="1" applyAlignment="1" applyProtection="1">
      <alignment vertical="top"/>
      <protection/>
    </xf>
    <xf numFmtId="37" fontId="0" fillId="0" borderId="0" xfId="0" applyNumberFormat="1" applyFont="1" applyFill="1" applyAlignment="1" applyProtection="1">
      <alignment vertical="center"/>
      <protection/>
    </xf>
    <xf numFmtId="37" fontId="0" fillId="0" borderId="0" xfId="0" applyNumberFormat="1" applyFont="1" applyFill="1" applyBorder="1" applyAlignment="1" applyProtection="1">
      <alignment horizontal="centerContinuous" vertical="center"/>
      <protection/>
    </xf>
    <xf numFmtId="0" fontId="0" fillId="0" borderId="0" xfId="0" applyFont="1" applyFill="1" applyBorder="1" applyAlignment="1">
      <alignment horizontal="centerContinuous" vertical="center"/>
    </xf>
    <xf numFmtId="37" fontId="0" fillId="0" borderId="3" xfId="0" applyNumberFormat="1" applyFont="1" applyFill="1" applyBorder="1" applyAlignment="1" applyProtection="1">
      <alignment horizontal="center" vertical="center"/>
      <protection/>
    </xf>
    <xf numFmtId="0" fontId="0" fillId="0" borderId="3" xfId="0" applyFont="1" applyFill="1" applyBorder="1" applyAlignment="1">
      <alignment horizontal="distributed" vertical="center"/>
    </xf>
    <xf numFmtId="37" fontId="0" fillId="0" borderId="17" xfId="0" applyNumberFormat="1" applyFont="1" applyFill="1" applyBorder="1" applyAlignment="1" applyProtection="1">
      <alignment horizontal="center" vertical="center"/>
      <protection/>
    </xf>
    <xf numFmtId="0" fontId="0" fillId="0" borderId="12" xfId="0" applyFont="1" applyFill="1" applyBorder="1" applyAlignment="1">
      <alignment horizontal="distributed" vertical="center"/>
    </xf>
    <xf numFmtId="38" fontId="12" fillId="0" borderId="7" xfId="0" applyNumberFormat="1" applyFont="1" applyFill="1" applyBorder="1" applyAlignment="1" applyProtection="1">
      <alignment vertical="center"/>
      <protection/>
    </xf>
    <xf numFmtId="189" fontId="12" fillId="0" borderId="7" xfId="0" applyNumberFormat="1" applyFont="1" applyFill="1" applyBorder="1" applyAlignment="1" applyProtection="1">
      <alignment horizontal="right" vertical="center"/>
      <protection/>
    </xf>
    <xf numFmtId="38" fontId="12" fillId="0" borderId="7" xfId="0" applyNumberFormat="1" applyFont="1" applyFill="1" applyBorder="1" applyAlignment="1" applyProtection="1">
      <alignment horizontal="right" vertical="center"/>
      <protection/>
    </xf>
    <xf numFmtId="37" fontId="1" fillId="0" borderId="0" xfId="0" applyNumberFormat="1" applyFont="1" applyFill="1" applyAlignment="1" applyProtection="1">
      <alignment vertical="center"/>
      <protection/>
    </xf>
    <xf numFmtId="37" fontId="0" fillId="0" borderId="1" xfId="0" applyNumberFormat="1" applyFont="1" applyFill="1" applyBorder="1" applyAlignment="1" applyProtection="1">
      <alignment horizontal="distributed" vertical="center"/>
      <protection/>
    </xf>
    <xf numFmtId="189" fontId="13" fillId="0" borderId="0" xfId="0" applyNumberFormat="1" applyFont="1" applyFill="1" applyBorder="1" applyAlignment="1" applyProtection="1">
      <alignment horizontal="right" vertical="center"/>
      <protection/>
    </xf>
    <xf numFmtId="189"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wrapText="1"/>
      <protection/>
    </xf>
    <xf numFmtId="37" fontId="0" fillId="2" borderId="0" xfId="0" applyNumberFormat="1" applyFont="1" applyFill="1" applyBorder="1" applyAlignment="1" applyProtection="1">
      <alignment horizontal="right" vertical="center"/>
      <protection/>
    </xf>
    <xf numFmtId="189" fontId="13" fillId="2" borderId="0" xfId="0" applyNumberFormat="1" applyFont="1" applyFill="1" applyBorder="1" applyAlignment="1" applyProtection="1">
      <alignment horizontal="right" vertical="center"/>
      <protection/>
    </xf>
    <xf numFmtId="189" fontId="0" fillId="2"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left" vertical="center" wrapText="1"/>
      <protection/>
    </xf>
    <xf numFmtId="0" fontId="0" fillId="0" borderId="0" xfId="0" applyFont="1" applyFill="1" applyBorder="1" applyAlignment="1">
      <alignment horizontal="left" vertical="center" wrapText="1"/>
    </xf>
    <xf numFmtId="37" fontId="0" fillId="0" borderId="1" xfId="0" applyNumberFormat="1" applyFont="1" applyFill="1" applyBorder="1" applyAlignment="1" applyProtection="1">
      <alignment vertical="center"/>
      <protection/>
    </xf>
    <xf numFmtId="0" fontId="0" fillId="0" borderId="2" xfId="0" applyFont="1" applyFill="1" applyBorder="1" applyAlignment="1">
      <alignment horizontal="left" vertical="center" wrapText="1"/>
    </xf>
    <xf numFmtId="37" fontId="0" fillId="0" borderId="3" xfId="0" applyNumberFormat="1" applyFont="1" applyFill="1" applyBorder="1" applyAlignment="1" applyProtection="1">
      <alignment horizontal="distributed" vertical="center"/>
      <protection/>
    </xf>
    <xf numFmtId="189" fontId="13" fillId="0" borderId="16" xfId="0" applyNumberFormat="1" applyFont="1" applyFill="1" applyBorder="1" applyAlignment="1" applyProtection="1">
      <alignment horizontal="right" vertical="center"/>
      <protection/>
    </xf>
    <xf numFmtId="189" fontId="0" fillId="0" borderId="16" xfId="0" applyNumberFormat="1" applyFont="1" applyFill="1" applyBorder="1" applyAlignment="1" applyProtection="1">
      <alignment horizontal="right" vertical="center"/>
      <protection/>
    </xf>
    <xf numFmtId="37" fontId="0" fillId="0" borderId="16" xfId="0" applyNumberFormat="1" applyFont="1" applyFill="1" applyBorder="1" applyAlignment="1" applyProtection="1">
      <alignment horizontal="right" vertical="center"/>
      <protection/>
    </xf>
    <xf numFmtId="0" fontId="0" fillId="0" borderId="23"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33" xfId="0" applyFont="1" applyFill="1" applyBorder="1" applyAlignment="1">
      <alignment vertical="center"/>
    </xf>
    <xf numFmtId="0" fontId="0" fillId="0" borderId="34"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12" xfId="0" applyFont="1" applyFill="1" applyBorder="1" applyAlignment="1">
      <alignment horizontal="center" vertical="center" shrinkToFit="1"/>
    </xf>
    <xf numFmtId="0" fontId="17" fillId="0" borderId="31" xfId="0" applyFont="1" applyFill="1" applyBorder="1" applyAlignment="1">
      <alignment horizontal="center" vertical="center" shrinkToFit="1"/>
    </xf>
    <xf numFmtId="0" fontId="0" fillId="0" borderId="7" xfId="0" applyFont="1" applyFill="1" applyBorder="1" applyAlignment="1">
      <alignment horizontal="distributed" vertical="center"/>
    </xf>
    <xf numFmtId="0" fontId="0" fillId="0" borderId="5" xfId="0" applyFont="1" applyFill="1" applyBorder="1" applyAlignment="1">
      <alignment horizontal="distributed" vertical="center"/>
    </xf>
    <xf numFmtId="3" fontId="12" fillId="0" borderId="0" xfId="0" applyNumberFormat="1" applyFont="1" applyFill="1" applyBorder="1" applyAlignment="1">
      <alignment vertical="center"/>
    </xf>
    <xf numFmtId="0" fontId="0" fillId="0" borderId="1" xfId="0" applyFont="1" applyFill="1" applyBorder="1" applyAlignment="1">
      <alignment vertical="center"/>
    </xf>
    <xf numFmtId="38" fontId="0" fillId="0" borderId="0" xfId="0" applyNumberFormat="1" applyFont="1" applyFill="1" applyBorder="1" applyAlignment="1">
      <alignment horizontal="right" vertical="center"/>
    </xf>
    <xf numFmtId="180" fontId="0" fillId="0" borderId="0" xfId="0" applyNumberFormat="1" applyFont="1" applyFill="1" applyBorder="1" applyAlignment="1" applyProtection="1">
      <alignment vertical="center"/>
      <protection/>
    </xf>
    <xf numFmtId="0" fontId="0" fillId="0" borderId="16" xfId="0" applyFont="1" applyFill="1" applyBorder="1" applyAlignment="1">
      <alignment vertical="center"/>
    </xf>
    <xf numFmtId="37" fontId="0" fillId="0" borderId="20" xfId="0" applyNumberFormat="1" applyFont="1" applyFill="1" applyBorder="1" applyAlignment="1" applyProtection="1">
      <alignment horizontal="right" vertical="center"/>
      <protection/>
    </xf>
    <xf numFmtId="37" fontId="0" fillId="0" borderId="22" xfId="0" applyNumberFormat="1" applyFont="1" applyFill="1" applyBorder="1" applyAlignment="1" applyProtection="1">
      <alignment vertical="center"/>
      <protection/>
    </xf>
    <xf numFmtId="0" fontId="0" fillId="0" borderId="16" xfId="0" applyFont="1" applyFill="1" applyBorder="1" applyAlignment="1">
      <alignment horizontal="center" vertical="center"/>
    </xf>
    <xf numFmtId="37" fontId="19" fillId="0" borderId="0" xfId="0" applyNumberFormat="1" applyFont="1" applyFill="1" applyBorder="1" applyAlignment="1" applyProtection="1">
      <alignment/>
      <protection locked="0"/>
    </xf>
    <xf numFmtId="0" fontId="0" fillId="0" borderId="10" xfId="0" applyFont="1" applyFill="1" applyBorder="1" applyAlignment="1">
      <alignment horizontal="center" vertical="center"/>
    </xf>
    <xf numFmtId="0" fontId="0" fillId="0" borderId="35"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35" xfId="0" applyFont="1" applyFill="1" applyBorder="1" applyAlignment="1">
      <alignment horizontal="center" vertical="center"/>
    </xf>
    <xf numFmtId="0" fontId="0" fillId="0" borderId="5" xfId="0" applyFont="1" applyFill="1" applyBorder="1" applyAlignment="1" applyProtection="1">
      <alignment horizontal="center" vertical="center"/>
      <protection/>
    </xf>
    <xf numFmtId="198"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181" fontId="0" fillId="0" borderId="0" xfId="0" applyNumberFormat="1" applyFont="1" applyFill="1" applyAlignment="1">
      <alignment vertical="center"/>
    </xf>
    <xf numFmtId="37" fontId="12" fillId="0" borderId="14" xfId="0" applyNumberFormat="1" applyFont="1" applyFill="1" applyBorder="1" applyAlignment="1" applyProtection="1">
      <alignment vertical="center"/>
      <protection/>
    </xf>
    <xf numFmtId="194" fontId="12" fillId="0" borderId="0" xfId="0" applyNumberFormat="1" applyFont="1" applyFill="1" applyBorder="1" applyAlignment="1" applyProtection="1">
      <alignment vertical="center"/>
      <protection/>
    </xf>
    <xf numFmtId="3" fontId="12" fillId="0" borderId="0" xfId="0" applyNumberFormat="1" applyFont="1" applyFill="1" applyBorder="1" applyAlignment="1" applyProtection="1">
      <alignment vertical="center"/>
      <protection/>
    </xf>
    <xf numFmtId="182" fontId="12" fillId="0" borderId="0" xfId="0" applyNumberFormat="1" applyFont="1" applyFill="1" applyAlignment="1">
      <alignment vertical="center"/>
    </xf>
    <xf numFmtId="0" fontId="0" fillId="0" borderId="14" xfId="0" applyFont="1" applyFill="1" applyBorder="1" applyAlignment="1" applyProtection="1">
      <alignment horizontal="center" vertical="center"/>
      <protection/>
    </xf>
    <xf numFmtId="193" fontId="0" fillId="0" borderId="0" xfId="0" applyNumberFormat="1" applyFont="1" applyFill="1" applyBorder="1" applyAlignment="1" applyProtection="1">
      <alignment horizontal="center" vertical="center"/>
      <protection/>
    </xf>
    <xf numFmtId="198" fontId="0" fillId="0" borderId="0" xfId="0"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horizontal="center" vertical="center"/>
      <protection/>
    </xf>
    <xf numFmtId="38" fontId="0" fillId="0" borderId="14" xfId="17" applyFill="1" applyBorder="1" applyAlignment="1">
      <alignment/>
    </xf>
    <xf numFmtId="38" fontId="0" fillId="0" borderId="0" xfId="17" applyFill="1" applyBorder="1" applyAlignment="1">
      <alignment/>
    </xf>
    <xf numFmtId="193" fontId="0" fillId="0" borderId="0" xfId="17" applyNumberFormat="1" applyFont="1" applyFill="1" applyBorder="1" applyAlignment="1" applyProtection="1">
      <alignment vertical="center"/>
      <protection/>
    </xf>
    <xf numFmtId="198" fontId="0" fillId="0" borderId="0" xfId="17" applyNumberFormat="1" applyFill="1" applyBorder="1" applyAlignment="1">
      <alignment/>
    </xf>
    <xf numFmtId="3" fontId="0" fillId="0" borderId="0" xfId="0" applyNumberFormat="1" applyFill="1" applyBorder="1" applyAlignment="1">
      <alignment/>
    </xf>
    <xf numFmtId="198" fontId="0" fillId="0" borderId="0" xfId="17" applyNumberFormat="1" applyFont="1" applyFill="1" applyBorder="1" applyAlignment="1">
      <alignment horizontal="right"/>
    </xf>
    <xf numFmtId="3" fontId="0" fillId="0" borderId="0" xfId="0" applyNumberFormat="1" applyFill="1" applyBorder="1" applyAlignment="1">
      <alignment horizontal="right"/>
    </xf>
    <xf numFmtId="198" fontId="0" fillId="0" borderId="0" xfId="17" applyNumberFormat="1" applyFill="1" applyBorder="1" applyAlignment="1">
      <alignment horizontal="right"/>
    </xf>
    <xf numFmtId="38" fontId="12" fillId="0" borderId="14" xfId="17" applyFont="1" applyFill="1" applyBorder="1" applyAlignment="1">
      <alignment/>
    </xf>
    <xf numFmtId="38" fontId="12" fillId="0" borderId="0" xfId="17" applyFont="1" applyFill="1" applyBorder="1" applyAlignment="1">
      <alignment/>
    </xf>
    <xf numFmtId="193" fontId="12" fillId="0" borderId="0" xfId="0" applyNumberFormat="1" applyFont="1" applyFill="1" applyBorder="1" applyAlignment="1">
      <alignment vertical="center"/>
    </xf>
    <xf numFmtId="194" fontId="12" fillId="0" borderId="0" xfId="0" applyNumberFormat="1" applyFont="1" applyFill="1" applyBorder="1" applyAlignment="1">
      <alignment vertical="center"/>
    </xf>
    <xf numFmtId="3" fontId="12" fillId="0" borderId="0" xfId="17" applyNumberFormat="1" applyFont="1" applyFill="1" applyBorder="1" applyAlignment="1">
      <alignment/>
    </xf>
    <xf numFmtId="181" fontId="12" fillId="0" borderId="0" xfId="0" applyNumberFormat="1" applyFont="1" applyFill="1" applyAlignment="1">
      <alignment vertical="center"/>
    </xf>
    <xf numFmtId="0" fontId="1" fillId="0" borderId="0" xfId="0" applyFont="1" applyFill="1" applyBorder="1" applyAlignment="1" applyProtection="1">
      <alignment horizontal="distributed" vertical="center"/>
      <protection/>
    </xf>
    <xf numFmtId="38" fontId="1" fillId="0" borderId="14" xfId="17" applyFont="1" applyFill="1" applyBorder="1" applyAlignment="1">
      <alignment/>
    </xf>
    <xf numFmtId="38" fontId="1" fillId="0" borderId="0" xfId="17" applyFont="1" applyFill="1" applyBorder="1" applyAlignment="1">
      <alignment/>
    </xf>
    <xf numFmtId="0" fontId="0" fillId="0" borderId="9" xfId="0" applyFont="1" applyFill="1" applyBorder="1" applyAlignment="1">
      <alignment horizontal="center" vertical="center"/>
    </xf>
    <xf numFmtId="177" fontId="1" fillId="0" borderId="0" xfId="17" applyNumberFormat="1" applyFont="1" applyFill="1" applyBorder="1" applyAlignment="1">
      <alignment/>
    </xf>
    <xf numFmtId="193" fontId="1" fillId="0" borderId="0" xfId="17" applyNumberFormat="1" applyFont="1" applyFill="1" applyBorder="1" applyAlignment="1">
      <alignment/>
    </xf>
    <xf numFmtId="198" fontId="1" fillId="0" borderId="0" xfId="17" applyNumberFormat="1" applyFont="1" applyFill="1" applyBorder="1" applyAlignment="1">
      <alignment/>
    </xf>
    <xf numFmtId="3" fontId="1" fillId="0" borderId="0" xfId="17" applyNumberFormat="1" applyFont="1" applyFill="1" applyBorder="1" applyAlignment="1">
      <alignment/>
    </xf>
    <xf numFmtId="0" fontId="1" fillId="0" borderId="0" xfId="0" applyFont="1" applyFill="1" applyAlignment="1">
      <alignment vertical="center"/>
    </xf>
    <xf numFmtId="181" fontId="1" fillId="0" borderId="0" xfId="0" applyNumberFormat="1" applyFont="1" applyFill="1" applyAlignment="1">
      <alignment vertical="center"/>
    </xf>
    <xf numFmtId="38" fontId="0" fillId="0" borderId="14" xfId="17" applyFont="1" applyFill="1" applyBorder="1" applyAlignment="1">
      <alignment/>
    </xf>
    <xf numFmtId="0" fontId="12" fillId="0" borderId="16" xfId="0" applyFont="1" applyFill="1" applyBorder="1" applyAlignment="1" applyProtection="1">
      <alignment horizontal="distributed" vertical="center"/>
      <protection/>
    </xf>
    <xf numFmtId="38" fontId="12" fillId="0" borderId="15" xfId="17" applyFont="1" applyFill="1" applyBorder="1" applyAlignment="1">
      <alignment/>
    </xf>
    <xf numFmtId="38" fontId="12" fillId="0" borderId="16" xfId="17" applyFont="1" applyFill="1" applyBorder="1" applyAlignment="1">
      <alignment/>
    </xf>
    <xf numFmtId="193" fontId="12" fillId="0" borderId="16" xfId="0" applyNumberFormat="1" applyFont="1" applyFill="1" applyBorder="1" applyAlignment="1">
      <alignment vertical="center"/>
    </xf>
    <xf numFmtId="194" fontId="12" fillId="0" borderId="16" xfId="0" applyNumberFormat="1" applyFont="1" applyFill="1" applyBorder="1" applyAlignment="1">
      <alignment vertical="center"/>
    </xf>
    <xf numFmtId="3" fontId="12" fillId="0" borderId="16" xfId="17" applyNumberFormat="1" applyFont="1" applyFill="1" applyBorder="1" applyAlignment="1">
      <alignment/>
    </xf>
    <xf numFmtId="3" fontId="13" fillId="0" borderId="16" xfId="0" applyNumberFormat="1" applyFont="1" applyFill="1" applyBorder="1" applyAlignment="1">
      <alignment horizontal="right"/>
    </xf>
    <xf numFmtId="0" fontId="13" fillId="0" borderId="0" xfId="0" applyFont="1" applyFill="1" applyAlignment="1">
      <alignment vertical="center"/>
    </xf>
    <xf numFmtId="181" fontId="13" fillId="0" borderId="0" xfId="0" applyNumberFormat="1" applyFont="1" applyFill="1" applyAlignment="1">
      <alignment vertical="center"/>
    </xf>
    <xf numFmtId="177" fontId="0" fillId="0" borderId="0" xfId="0" applyNumberFormat="1" applyFont="1" applyFill="1" applyAlignment="1">
      <alignment vertical="center"/>
    </xf>
    <xf numFmtId="38" fontId="0" fillId="0" borderId="6" xfId="0" applyNumberFormat="1" applyFont="1" applyFill="1" applyBorder="1" applyAlignment="1" applyProtection="1">
      <alignment horizontal="right" vertical="center"/>
      <protection/>
    </xf>
    <xf numFmtId="38" fontId="0" fillId="0" borderId="6" xfId="0" applyNumberFormat="1" applyFont="1" applyFill="1" applyBorder="1" applyAlignment="1" applyProtection="1" quotePrefix="1">
      <alignment horizontal="right" vertical="center"/>
      <protection/>
    </xf>
    <xf numFmtId="38" fontId="12" fillId="0" borderId="14" xfId="0" applyNumberFormat="1" applyFont="1" applyFill="1" applyBorder="1" applyAlignment="1" applyProtection="1" quotePrefix="1">
      <alignment horizontal="right" vertical="center"/>
      <protection/>
    </xf>
    <xf numFmtId="38" fontId="12" fillId="0" borderId="0" xfId="0" applyNumberFormat="1" applyFont="1" applyFill="1" applyBorder="1" applyAlignment="1" applyProtection="1" quotePrefix="1">
      <alignment horizontal="right" vertical="center"/>
      <protection/>
    </xf>
    <xf numFmtId="184" fontId="1" fillId="0" borderId="0" xfId="0" applyNumberFormat="1" applyFont="1" applyFill="1" applyAlignment="1">
      <alignment vertical="center"/>
    </xf>
    <xf numFmtId="182" fontId="1" fillId="0" borderId="0" xfId="0" applyNumberFormat="1" applyFont="1" applyFill="1" applyAlignment="1">
      <alignment vertical="center"/>
    </xf>
    <xf numFmtId="3" fontId="0" fillId="0" borderId="14" xfId="0" applyNumberFormat="1" applyFill="1" applyBorder="1" applyAlignment="1">
      <alignment/>
    </xf>
    <xf numFmtId="3" fontId="12" fillId="0" borderId="14" xfId="17" applyNumberFormat="1" applyFont="1" applyFill="1" applyBorder="1" applyAlignment="1">
      <alignment/>
    </xf>
    <xf numFmtId="3" fontId="0" fillId="0" borderId="14" xfId="17" applyNumberFormat="1" applyFill="1" applyBorder="1" applyAlignment="1">
      <alignment/>
    </xf>
    <xf numFmtId="3" fontId="0" fillId="0" borderId="0" xfId="17" applyNumberFormat="1" applyFill="1" applyBorder="1" applyAlignment="1">
      <alignment/>
    </xf>
    <xf numFmtId="0" fontId="12" fillId="0" borderId="2" xfId="0" applyFont="1" applyFill="1" applyBorder="1" applyAlignment="1" applyProtection="1">
      <alignment horizontal="distributed" vertical="center"/>
      <protection/>
    </xf>
    <xf numFmtId="3" fontId="12" fillId="0" borderId="15" xfId="17" applyNumberFormat="1" applyFont="1" applyFill="1" applyBorder="1" applyAlignment="1">
      <alignment/>
    </xf>
    <xf numFmtId="3" fontId="0" fillId="0" borderId="16" xfId="0" applyNumberFormat="1" applyFill="1" applyBorder="1" applyAlignment="1">
      <alignment horizontal="right"/>
    </xf>
    <xf numFmtId="0" fontId="12" fillId="0" borderId="4" xfId="0" applyFont="1" applyFill="1" applyBorder="1" applyAlignment="1" applyProtection="1" quotePrefix="1">
      <alignment horizontal="center" vertical="center"/>
      <protection/>
    </xf>
    <xf numFmtId="182" fontId="0" fillId="0" borderId="0" xfId="0" applyNumberFormat="1" applyFont="1" applyFill="1" applyBorder="1" applyAlignment="1">
      <alignment vertical="center"/>
    </xf>
    <xf numFmtId="38" fontId="0" fillId="0" borderId="0" xfId="17" applyFont="1" applyFill="1" applyBorder="1" applyAlignment="1">
      <alignment/>
    </xf>
    <xf numFmtId="37" fontId="12" fillId="0" borderId="16" xfId="0" applyNumberFormat="1" applyFont="1" applyFill="1" applyBorder="1" applyAlignment="1" applyProtection="1">
      <alignment horizontal="right" vertical="center"/>
      <protection/>
    </xf>
    <xf numFmtId="0" fontId="0" fillId="0" borderId="30" xfId="0" applyFont="1" applyFill="1" applyBorder="1" applyAlignment="1" applyProtection="1">
      <alignment horizontal="center" vertical="center"/>
      <protection/>
    </xf>
    <xf numFmtId="0" fontId="0" fillId="0" borderId="3"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18" xfId="0" applyFont="1" applyFill="1" applyBorder="1" applyAlignment="1" applyProtection="1">
      <alignment horizontal="center" vertical="center"/>
      <protection/>
    </xf>
    <xf numFmtId="0" fontId="0" fillId="0" borderId="8" xfId="0" applyFont="1" applyFill="1" applyBorder="1" applyAlignment="1" applyProtection="1">
      <alignment horizontal="center" vertical="center"/>
      <protection/>
    </xf>
    <xf numFmtId="0" fontId="0" fillId="0" borderId="3"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7" xfId="0" applyFont="1" applyFill="1" applyBorder="1" applyAlignment="1">
      <alignment horizontal="center" vertical="center"/>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18" xfId="0" applyFont="1" applyFill="1" applyBorder="1" applyAlignment="1" applyProtection="1">
      <alignment horizontal="center" vertical="center" wrapText="1"/>
      <protection/>
    </xf>
    <xf numFmtId="0" fontId="0" fillId="0" borderId="8" xfId="0" applyFont="1" applyFill="1" applyBorder="1" applyAlignment="1" applyProtection="1">
      <alignment horizontal="center" vertical="center" wrapText="1"/>
      <protection/>
    </xf>
    <xf numFmtId="0" fontId="0" fillId="0" borderId="36"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0" fillId="0" borderId="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pplyProtection="1">
      <alignment horizontal="center" vertical="center" wrapText="1"/>
      <protection/>
    </xf>
    <xf numFmtId="0" fontId="0" fillId="0" borderId="1" xfId="0" applyFont="1" applyFill="1" applyBorder="1" applyAlignment="1" applyProtection="1">
      <alignment horizontal="center" vertical="center" wrapText="1"/>
      <protection/>
    </xf>
    <xf numFmtId="0" fontId="0" fillId="0" borderId="3" xfId="0" applyFont="1" applyFill="1" applyBorder="1" applyAlignment="1" applyProtection="1">
      <alignment horizontal="center" vertical="center" wrapText="1"/>
      <protection/>
    </xf>
    <xf numFmtId="37" fontId="0" fillId="0" borderId="24" xfId="0" applyNumberFormat="1" applyFont="1" applyFill="1" applyBorder="1" applyAlignment="1" applyProtection="1">
      <alignment horizontal="center" vertical="center"/>
      <protection/>
    </xf>
    <xf numFmtId="0" fontId="0" fillId="0" borderId="3" xfId="0" applyFont="1" applyFill="1" applyBorder="1" applyAlignment="1">
      <alignment horizontal="center" vertical="center"/>
    </xf>
    <xf numFmtId="0" fontId="0" fillId="0" borderId="36" xfId="0" applyFont="1" applyFill="1" applyBorder="1" applyAlignment="1" applyProtection="1">
      <alignment horizontal="center" vertical="center"/>
      <protection/>
    </xf>
    <xf numFmtId="0" fontId="0" fillId="0" borderId="3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 xfId="0" applyFont="1" applyFill="1" applyBorder="1" applyAlignment="1" applyProtection="1">
      <alignment horizontal="center" vertical="center"/>
      <protection/>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3" xfId="0" applyFont="1" applyFill="1" applyBorder="1" applyAlignment="1" applyProtection="1">
      <alignment horizontal="center" vertical="center"/>
      <protection/>
    </xf>
    <xf numFmtId="0" fontId="0" fillId="0" borderId="2"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7" xfId="0" applyFont="1" applyFill="1" applyBorder="1" applyAlignment="1" applyProtection="1">
      <alignment horizontal="center" vertical="center"/>
      <protection/>
    </xf>
    <xf numFmtId="0" fontId="0" fillId="0" borderId="5" xfId="0" applyFont="1" applyFill="1" applyBorder="1" applyAlignment="1">
      <alignment horizontal="center" vertical="center"/>
    </xf>
    <xf numFmtId="0" fontId="0" fillId="0" borderId="7" xfId="0" applyFont="1" applyFill="1" applyBorder="1" applyAlignment="1" applyProtection="1">
      <alignment horizontal="center" vertical="center"/>
      <protection/>
    </xf>
    <xf numFmtId="0" fontId="0" fillId="0" borderId="7" xfId="0" applyFont="1" applyFill="1" applyBorder="1" applyAlignment="1">
      <alignment horizontal="center" vertical="center"/>
    </xf>
    <xf numFmtId="0" fontId="0" fillId="0" borderId="12"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0"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1" xfId="0" applyFont="1" applyFill="1" applyBorder="1" applyAlignment="1" applyProtection="1">
      <alignment horizontal="distributed" vertical="center"/>
      <protection/>
    </xf>
    <xf numFmtId="0" fontId="12" fillId="0" borderId="31" xfId="0" applyFont="1" applyFill="1" applyBorder="1" applyAlignment="1" applyProtection="1">
      <alignment horizontal="center" vertical="center"/>
      <protection/>
    </xf>
    <xf numFmtId="0" fontId="12" fillId="0" borderId="35" xfId="0" applyFont="1" applyFill="1" applyBorder="1" applyAlignment="1" applyProtection="1">
      <alignment horizontal="center" vertical="center"/>
      <protection/>
    </xf>
    <xf numFmtId="0" fontId="12" fillId="0" borderId="2" xfId="0" applyFont="1" applyFill="1" applyBorder="1" applyAlignment="1" applyProtection="1">
      <alignment horizontal="center" vertical="center"/>
      <protection/>
    </xf>
    <xf numFmtId="0" fontId="12" fillId="0" borderId="3"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 xfId="0" applyFont="1" applyFill="1" applyBorder="1" applyAlignment="1" applyProtection="1">
      <alignment horizontal="center" vertical="center"/>
      <protection/>
    </xf>
    <xf numFmtId="0" fontId="12" fillId="0" borderId="0" xfId="0" applyFont="1" applyFill="1" applyBorder="1" applyAlignment="1" applyProtection="1">
      <alignment horizontal="distributed" vertical="center"/>
      <protection/>
    </xf>
    <xf numFmtId="0" fontId="12" fillId="0" borderId="1" xfId="0" applyFont="1" applyFill="1" applyBorder="1" applyAlignment="1" applyProtection="1">
      <alignment horizontal="distributed" vertical="center"/>
      <protection/>
    </xf>
    <xf numFmtId="0" fontId="0" fillId="0" borderId="7" xfId="0" applyFont="1" applyFill="1" applyBorder="1" applyAlignment="1" applyProtection="1">
      <alignment horizontal="distributed" vertical="center"/>
      <protection/>
    </xf>
    <xf numFmtId="0" fontId="0" fillId="0" borderId="5" xfId="0" applyFont="1" applyFill="1" applyBorder="1" applyAlignment="1" applyProtection="1">
      <alignment horizontal="distributed" vertical="center"/>
      <protection/>
    </xf>
    <xf numFmtId="0" fontId="0" fillId="0" borderId="9"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distributed" vertical="center"/>
      <protection/>
    </xf>
    <xf numFmtId="0" fontId="12" fillId="0" borderId="5" xfId="0" applyFont="1" applyFill="1" applyBorder="1" applyAlignment="1" applyProtection="1">
      <alignment horizontal="distributed" vertical="center"/>
      <protection/>
    </xf>
    <xf numFmtId="0" fontId="0" fillId="0" borderId="2" xfId="0" applyFont="1" applyFill="1" applyBorder="1" applyAlignment="1" applyProtection="1">
      <alignment horizontal="distributed" vertical="center"/>
      <protection/>
    </xf>
    <xf numFmtId="0" fontId="0" fillId="0" borderId="3" xfId="0" applyFont="1" applyFill="1" applyBorder="1" applyAlignment="1" applyProtection="1">
      <alignment horizontal="distributed" vertical="center"/>
      <protection/>
    </xf>
    <xf numFmtId="0" fontId="9" fillId="0" borderId="0" xfId="0" applyFont="1" applyFill="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1" xfId="0" applyFont="1" applyFill="1" applyBorder="1" applyAlignment="1" applyProtection="1">
      <alignment horizontal="center" vertical="center"/>
      <protection/>
    </xf>
    <xf numFmtId="0" fontId="11" fillId="0" borderId="0" xfId="0" applyFont="1" applyFill="1" applyAlignment="1">
      <alignment horizontal="center" vertical="center"/>
    </xf>
    <xf numFmtId="0" fontId="0" fillId="0" borderId="1"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0" xfId="0" applyFont="1" applyFill="1" applyAlignment="1" applyProtection="1">
      <alignment horizontal="center" vertical="center"/>
      <protection/>
    </xf>
    <xf numFmtId="37" fontId="11" fillId="0" borderId="0" xfId="0" applyNumberFormat="1" applyFont="1" applyFill="1" applyBorder="1" applyAlignment="1" applyProtection="1">
      <alignment horizontal="center" vertical="center"/>
      <protection/>
    </xf>
    <xf numFmtId="37" fontId="0" fillId="0" borderId="29" xfId="0" applyNumberFormat="1" applyFont="1" applyFill="1" applyBorder="1" applyAlignment="1" applyProtection="1">
      <alignment horizontal="center" vertical="center"/>
      <protection/>
    </xf>
    <xf numFmtId="37" fontId="0" fillId="0" borderId="38" xfId="0" applyNumberFormat="1" applyFont="1" applyFill="1" applyBorder="1" applyAlignment="1" applyProtection="1">
      <alignment horizontal="center" vertical="center"/>
      <protection/>
    </xf>
    <xf numFmtId="37" fontId="0" fillId="0" borderId="34" xfId="0" applyNumberFormat="1" applyFont="1" applyFill="1" applyBorder="1" applyAlignment="1" applyProtection="1">
      <alignment horizontal="center" vertical="center"/>
      <protection/>
    </xf>
    <xf numFmtId="0" fontId="0" fillId="0" borderId="12" xfId="0" applyFont="1" applyFill="1" applyBorder="1" applyAlignment="1">
      <alignment horizontal="distributed" vertical="center"/>
    </xf>
    <xf numFmtId="0" fontId="0" fillId="0" borderId="35" xfId="0" applyFont="1" applyFill="1" applyBorder="1" applyAlignment="1">
      <alignment horizontal="distributed" vertical="center"/>
    </xf>
    <xf numFmtId="37" fontId="0" fillId="0" borderId="0"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wrapText="1"/>
      <protection/>
    </xf>
    <xf numFmtId="37" fontId="0" fillId="0" borderId="1" xfId="0" applyNumberFormat="1" applyFont="1" applyFill="1" applyBorder="1" applyAlignment="1" applyProtection="1">
      <alignment horizontal="distributed" vertical="center"/>
      <protection/>
    </xf>
    <xf numFmtId="37" fontId="12" fillId="0" borderId="7" xfId="0" applyNumberFormat="1" applyFont="1" applyFill="1" applyBorder="1" applyAlignment="1" applyProtection="1">
      <alignment horizontal="distributed" vertical="center"/>
      <protection/>
    </xf>
    <xf numFmtId="0" fontId="12" fillId="0" borderId="5" xfId="0" applyFont="1" applyFill="1" applyBorder="1" applyAlignment="1">
      <alignment horizontal="distributed" vertical="center"/>
    </xf>
    <xf numFmtId="37" fontId="0" fillId="2" borderId="0" xfId="0" applyNumberFormat="1" applyFont="1" applyFill="1" applyBorder="1" applyAlignment="1" applyProtection="1">
      <alignment horizontal="distributed" vertical="center"/>
      <protection/>
    </xf>
    <xf numFmtId="37" fontId="0" fillId="2" borderId="1" xfId="0" applyNumberFormat="1" applyFont="1" applyFill="1" applyBorder="1" applyAlignment="1" applyProtection="1">
      <alignment horizontal="distributed" vertical="center"/>
      <protection/>
    </xf>
    <xf numFmtId="0" fontId="0" fillId="0" borderId="0" xfId="0" applyFont="1" applyFill="1" applyBorder="1" applyAlignment="1">
      <alignment horizontal="distributed" vertical="center" wrapText="1"/>
    </xf>
    <xf numFmtId="0" fontId="0" fillId="0" borderId="2" xfId="0" applyFont="1" applyFill="1" applyBorder="1" applyAlignment="1">
      <alignment horizontal="distributed" vertical="center" wrapText="1"/>
    </xf>
    <xf numFmtId="0" fontId="11"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0" xfId="0" applyFont="1" applyFill="1" applyBorder="1" applyAlignment="1">
      <alignment horizontal="distributed" vertical="center"/>
    </xf>
    <xf numFmtId="0" fontId="0" fillId="0" borderId="24" xfId="0" applyFont="1" applyFill="1" applyBorder="1" applyAlignment="1">
      <alignment horizontal="distributed" vertical="center"/>
    </xf>
    <xf numFmtId="0" fontId="12" fillId="0" borderId="0" xfId="0" applyFont="1" applyFill="1" applyAlignment="1">
      <alignment horizontal="distributed" vertical="center"/>
    </xf>
    <xf numFmtId="0" fontId="13" fillId="0" borderId="0" xfId="0" applyFont="1" applyAlignment="1">
      <alignment vertical="center"/>
    </xf>
    <xf numFmtId="0" fontId="13" fillId="0" borderId="1" xfId="0" applyFont="1" applyBorder="1" applyAlignment="1">
      <alignment vertical="center"/>
    </xf>
    <xf numFmtId="0" fontId="0" fillId="0" borderId="1" xfId="0" applyBorder="1" applyAlignment="1">
      <alignment horizontal="distributed" vertical="center"/>
    </xf>
    <xf numFmtId="0" fontId="0" fillId="0" borderId="0" xfId="0" applyFont="1" applyFill="1" applyAlignment="1">
      <alignment horizontal="distributed" vertical="center"/>
    </xf>
    <xf numFmtId="0" fontId="0" fillId="0" borderId="0" xfId="0" applyAlignment="1">
      <alignment vertical="center"/>
    </xf>
    <xf numFmtId="0" fontId="0" fillId="0" borderId="1" xfId="0" applyBorder="1" applyAlignment="1">
      <alignment vertical="center"/>
    </xf>
    <xf numFmtId="0" fontId="0" fillId="0" borderId="16" xfId="0" applyFont="1" applyFill="1" applyBorder="1" applyAlignment="1">
      <alignment horizontal="distributed" vertical="center"/>
    </xf>
    <xf numFmtId="0" fontId="0" fillId="0" borderId="22" xfId="0" applyBorder="1" applyAlignment="1">
      <alignment horizontal="distributed" vertical="center"/>
    </xf>
    <xf numFmtId="0" fontId="0" fillId="0" borderId="1" xfId="0" applyFont="1" applyBorder="1" applyAlignment="1">
      <alignment horizontal="distributed" vertical="center"/>
    </xf>
    <xf numFmtId="0" fontId="0" fillId="0" borderId="3" xfId="0" applyFont="1" applyFill="1" applyBorder="1" applyAlignment="1">
      <alignment horizontal="center" vertical="center" wrapText="1"/>
    </xf>
    <xf numFmtId="0" fontId="0" fillId="0" borderId="36" xfId="0" applyFont="1" applyFill="1" applyBorder="1" applyAlignment="1" applyProtection="1">
      <alignment horizontal="center" vertical="center" wrapText="1"/>
      <protection/>
    </xf>
    <xf numFmtId="0" fontId="0" fillId="0" borderId="17" xfId="0" applyFont="1" applyFill="1" applyBorder="1" applyAlignment="1">
      <alignment horizontal="center" vertical="center" wrapText="1"/>
    </xf>
    <xf numFmtId="0" fontId="16" fillId="0" borderId="36" xfId="0" applyFont="1" applyFill="1" applyBorder="1" applyAlignment="1" applyProtection="1">
      <alignment horizontal="distributed" vertical="center" wrapText="1"/>
      <protection/>
    </xf>
    <xf numFmtId="0" fontId="16" fillId="0" borderId="17" xfId="0" applyFont="1" applyFill="1" applyBorder="1" applyAlignment="1">
      <alignment horizontal="distributed" vertical="center" wrapText="1"/>
    </xf>
    <xf numFmtId="0" fontId="0" fillId="0" borderId="18" xfId="0" applyFont="1" applyFill="1" applyBorder="1" applyAlignment="1" applyProtection="1">
      <alignment horizontal="distributed" vertical="center" wrapText="1"/>
      <protection/>
    </xf>
    <xf numFmtId="0" fontId="0" fillId="0" borderId="8" xfId="0" applyFont="1" applyFill="1" applyBorder="1" applyAlignment="1">
      <alignment horizontal="distributed" vertical="center" wrapText="1"/>
    </xf>
    <xf numFmtId="0" fontId="0" fillId="0" borderId="36" xfId="0" applyFont="1" applyFill="1" applyBorder="1" applyAlignment="1" applyProtection="1">
      <alignment horizontal="distributed" vertical="center" wrapText="1"/>
      <protection/>
    </xf>
    <xf numFmtId="0" fontId="0" fillId="0" borderId="17" xfId="0" applyFont="1" applyFill="1" applyBorder="1" applyAlignment="1">
      <alignment horizontal="distributed" vertical="center" wrapText="1"/>
    </xf>
    <xf numFmtId="0" fontId="0" fillId="0" borderId="39" xfId="0" applyFont="1" applyFill="1" applyBorder="1" applyAlignment="1">
      <alignment horizontal="center" vertical="center" wrapText="1"/>
    </xf>
    <xf numFmtId="0" fontId="16" fillId="0" borderId="36" xfId="0" applyFont="1" applyFill="1" applyBorder="1" applyAlignment="1" applyProtection="1">
      <alignment horizontal="center" vertical="center" wrapText="1"/>
      <protection/>
    </xf>
    <xf numFmtId="0" fontId="16" fillId="0" borderId="17"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0" fillId="0" borderId="8"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161925</xdr:rowOff>
    </xdr:from>
    <xdr:to>
      <xdr:col>1</xdr:col>
      <xdr:colOff>104775</xdr:colOff>
      <xdr:row>8</xdr:row>
      <xdr:rowOff>190500</xdr:rowOff>
    </xdr:to>
    <xdr:sp>
      <xdr:nvSpPr>
        <xdr:cNvPr id="1" name="AutoShape 1"/>
        <xdr:cNvSpPr>
          <a:spLocks/>
        </xdr:cNvSpPr>
      </xdr:nvSpPr>
      <xdr:spPr>
        <a:xfrm>
          <a:off x="828675" y="1714500"/>
          <a:ext cx="95250" cy="581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9</xdr:row>
      <xdr:rowOff>161925</xdr:rowOff>
    </xdr:from>
    <xdr:to>
      <xdr:col>1</xdr:col>
      <xdr:colOff>95250</xdr:colOff>
      <xdr:row>10</xdr:row>
      <xdr:rowOff>190500</xdr:rowOff>
    </xdr:to>
    <xdr:sp>
      <xdr:nvSpPr>
        <xdr:cNvPr id="2" name="AutoShape 2"/>
        <xdr:cNvSpPr>
          <a:spLocks/>
        </xdr:cNvSpPr>
      </xdr:nvSpPr>
      <xdr:spPr>
        <a:xfrm>
          <a:off x="819150" y="2543175"/>
          <a:ext cx="95250"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11</xdr:row>
      <xdr:rowOff>152400</xdr:rowOff>
    </xdr:from>
    <xdr:to>
      <xdr:col>1</xdr:col>
      <xdr:colOff>104775</xdr:colOff>
      <xdr:row>12</xdr:row>
      <xdr:rowOff>142875</xdr:rowOff>
    </xdr:to>
    <xdr:sp>
      <xdr:nvSpPr>
        <xdr:cNvPr id="3" name="AutoShape 3"/>
        <xdr:cNvSpPr>
          <a:spLocks/>
        </xdr:cNvSpPr>
      </xdr:nvSpPr>
      <xdr:spPr>
        <a:xfrm>
          <a:off x="828675" y="3086100"/>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25</xdr:row>
      <xdr:rowOff>161925</xdr:rowOff>
    </xdr:from>
    <xdr:to>
      <xdr:col>1</xdr:col>
      <xdr:colOff>85725</xdr:colOff>
      <xdr:row>27</xdr:row>
      <xdr:rowOff>142875</xdr:rowOff>
    </xdr:to>
    <xdr:sp>
      <xdr:nvSpPr>
        <xdr:cNvPr id="4" name="AutoShape 4"/>
        <xdr:cNvSpPr>
          <a:spLocks/>
        </xdr:cNvSpPr>
      </xdr:nvSpPr>
      <xdr:spPr>
        <a:xfrm>
          <a:off x="819150" y="6962775"/>
          <a:ext cx="85725"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65"/>
  <sheetViews>
    <sheetView tabSelected="1" zoomScale="75" zoomScaleNormal="75" zoomScaleSheetLayoutView="50" workbookViewId="0" topLeftCell="A1">
      <selection activeCell="A1" sqref="A1"/>
    </sheetView>
  </sheetViews>
  <sheetFormatPr defaultColWidth="8.796875" defaultRowHeight="15"/>
  <cols>
    <col min="1" max="1" width="17.3984375" style="4" customWidth="1"/>
    <col min="2" max="11" width="15.59765625" style="4" customWidth="1"/>
    <col min="12" max="15" width="12.59765625" style="4" customWidth="1"/>
    <col min="16" max="17" width="10.59765625" style="4" customWidth="1"/>
    <col min="18" max="16384" width="9" style="4" customWidth="1"/>
  </cols>
  <sheetData>
    <row r="1" spans="1:11" s="23" customFormat="1" ht="19.5" customHeight="1">
      <c r="A1" s="1" t="s">
        <v>15</v>
      </c>
      <c r="K1" s="2" t="s">
        <v>16</v>
      </c>
    </row>
    <row r="2" spans="1:15" s="22" customFormat="1" ht="24.75" customHeight="1">
      <c r="A2" s="336" t="s">
        <v>21</v>
      </c>
      <c r="B2" s="336"/>
      <c r="C2" s="336"/>
      <c r="D2" s="336"/>
      <c r="E2" s="336"/>
      <c r="F2" s="336"/>
      <c r="G2" s="336"/>
      <c r="H2" s="336"/>
      <c r="I2" s="336"/>
      <c r="J2" s="336"/>
      <c r="K2" s="336"/>
      <c r="L2" s="47"/>
      <c r="M2" s="47"/>
      <c r="N2" s="47"/>
      <c r="O2" s="3"/>
    </row>
    <row r="3" spans="1:15" s="22" customFormat="1" ht="18" customHeight="1">
      <c r="A3" s="335" t="s">
        <v>13</v>
      </c>
      <c r="B3" s="335"/>
      <c r="C3" s="335"/>
      <c r="D3" s="335"/>
      <c r="E3" s="335"/>
      <c r="F3" s="335"/>
      <c r="G3" s="335"/>
      <c r="H3" s="335"/>
      <c r="I3" s="335"/>
      <c r="J3" s="335"/>
      <c r="K3" s="335"/>
      <c r="L3" s="48"/>
      <c r="M3" s="48"/>
      <c r="N3" s="48"/>
      <c r="O3" s="5"/>
    </row>
    <row r="4" spans="2:14" s="22" customFormat="1" ht="18" customHeight="1" thickBot="1">
      <c r="B4" s="24"/>
      <c r="C4" s="24"/>
      <c r="D4" s="24"/>
      <c r="E4" s="24"/>
      <c r="F4" s="24"/>
      <c r="G4" s="24"/>
      <c r="H4" s="24"/>
      <c r="J4" s="24"/>
      <c r="K4" s="26" t="s">
        <v>0</v>
      </c>
      <c r="L4" s="25"/>
      <c r="N4" s="26"/>
    </row>
    <row r="5" spans="1:12" s="22" customFormat="1" ht="15" customHeight="1">
      <c r="A5" s="319" t="s">
        <v>18</v>
      </c>
      <c r="B5" s="323" t="s">
        <v>22</v>
      </c>
      <c r="C5" s="319"/>
      <c r="D5" s="323" t="s">
        <v>1</v>
      </c>
      <c r="E5" s="319"/>
      <c r="F5" s="326" t="s">
        <v>23</v>
      </c>
      <c r="G5" s="326" t="s">
        <v>2</v>
      </c>
      <c r="H5" s="326" t="s">
        <v>3</v>
      </c>
      <c r="I5" s="326" t="s">
        <v>4</v>
      </c>
      <c r="J5" s="326" t="s">
        <v>5</v>
      </c>
      <c r="K5" s="323" t="s">
        <v>6</v>
      </c>
      <c r="L5" s="321"/>
    </row>
    <row r="6" spans="1:12" s="22" customFormat="1" ht="15" customHeight="1">
      <c r="A6" s="320"/>
      <c r="B6" s="324"/>
      <c r="C6" s="325"/>
      <c r="D6" s="324"/>
      <c r="E6" s="325"/>
      <c r="F6" s="327"/>
      <c r="G6" s="327"/>
      <c r="H6" s="327"/>
      <c r="I6" s="328"/>
      <c r="J6" s="328"/>
      <c r="K6" s="337"/>
      <c r="L6" s="322"/>
    </row>
    <row r="7" spans="1:12" s="22" customFormat="1" ht="15" customHeight="1">
      <c r="A7" s="27" t="s">
        <v>19</v>
      </c>
      <c r="C7" s="20">
        <f>SUM(E7:K7)</f>
        <v>6741725</v>
      </c>
      <c r="E7" s="20">
        <v>3799749</v>
      </c>
      <c r="F7" s="20">
        <v>1260483</v>
      </c>
      <c r="G7" s="20">
        <v>55828</v>
      </c>
      <c r="H7" s="20">
        <v>203056</v>
      </c>
      <c r="I7" s="20">
        <v>973938</v>
      </c>
      <c r="J7" s="20">
        <v>429298</v>
      </c>
      <c r="K7" s="20">
        <v>19373</v>
      </c>
      <c r="L7" s="20"/>
    </row>
    <row r="8" spans="1:12" s="22" customFormat="1" ht="15" customHeight="1">
      <c r="A8" s="28" t="s">
        <v>24</v>
      </c>
      <c r="C8" s="20">
        <f aca="true" t="shared" si="0" ref="C8:C26">SUM(E8:K8)</f>
        <v>6692715</v>
      </c>
      <c r="E8" s="20">
        <v>3775239</v>
      </c>
      <c r="F8" s="20">
        <v>1282186</v>
      </c>
      <c r="G8" s="20">
        <v>46962</v>
      </c>
      <c r="H8" s="20">
        <v>212993</v>
      </c>
      <c r="I8" s="20">
        <v>976404</v>
      </c>
      <c r="J8" s="20">
        <v>383491</v>
      </c>
      <c r="K8" s="20">
        <v>15440</v>
      </c>
      <c r="L8" s="20"/>
    </row>
    <row r="9" spans="1:14" ht="15" customHeight="1">
      <c r="A9" s="28" t="s">
        <v>25</v>
      </c>
      <c r="C9" s="20">
        <f t="shared" si="0"/>
        <v>6689324</v>
      </c>
      <c r="E9" s="20">
        <v>3776849</v>
      </c>
      <c r="F9" s="7">
        <v>1284937</v>
      </c>
      <c r="G9" s="7">
        <v>45928</v>
      </c>
      <c r="H9" s="7">
        <v>214064</v>
      </c>
      <c r="I9" s="7">
        <v>983987</v>
      </c>
      <c r="J9" s="7">
        <v>369093</v>
      </c>
      <c r="K9" s="7">
        <v>14466</v>
      </c>
      <c r="L9" s="7"/>
      <c r="N9" s="10"/>
    </row>
    <row r="10" spans="1:14" ht="15" customHeight="1">
      <c r="A10" s="8" t="s">
        <v>26</v>
      </c>
      <c r="C10" s="20">
        <f t="shared" si="0"/>
        <v>6847973</v>
      </c>
      <c r="E10" s="7">
        <v>3894194</v>
      </c>
      <c r="F10" s="7">
        <v>1306582</v>
      </c>
      <c r="G10" s="7">
        <v>47200</v>
      </c>
      <c r="H10" s="7">
        <v>215782</v>
      </c>
      <c r="I10" s="7">
        <v>999803</v>
      </c>
      <c r="J10" s="7">
        <v>367896</v>
      </c>
      <c r="K10" s="7">
        <v>16516</v>
      </c>
      <c r="L10" s="7"/>
      <c r="N10" s="10"/>
    </row>
    <row r="11" spans="1:14" s="37" customFormat="1" ht="15" customHeight="1">
      <c r="A11" s="33" t="s">
        <v>20</v>
      </c>
      <c r="C11" s="34">
        <f t="shared" si="0"/>
        <v>6985323</v>
      </c>
      <c r="E11" s="34">
        <v>3966583</v>
      </c>
      <c r="F11" s="34">
        <v>1323769</v>
      </c>
      <c r="G11" s="34">
        <v>47277</v>
      </c>
      <c r="H11" s="34">
        <v>220375</v>
      </c>
      <c r="I11" s="34">
        <v>1031467</v>
      </c>
      <c r="J11" s="34">
        <v>380465</v>
      </c>
      <c r="K11" s="34">
        <v>15387</v>
      </c>
      <c r="L11" s="34"/>
      <c r="N11" s="38"/>
    </row>
    <row r="12" spans="1:14" ht="15" customHeight="1">
      <c r="A12" s="12"/>
      <c r="C12" s="19"/>
      <c r="E12" s="6"/>
      <c r="F12" s="6"/>
      <c r="G12" s="6"/>
      <c r="H12" s="6"/>
      <c r="I12" s="6"/>
      <c r="J12" s="6"/>
      <c r="K12" s="6"/>
      <c r="L12" s="6"/>
      <c r="N12" s="10"/>
    </row>
    <row r="13" spans="1:14" ht="15" customHeight="1">
      <c r="A13" s="14" t="s">
        <v>27</v>
      </c>
      <c r="C13" s="20">
        <f t="shared" si="0"/>
        <v>6884141</v>
      </c>
      <c r="E13" s="15">
        <v>3915270</v>
      </c>
      <c r="F13" s="15">
        <v>1314487</v>
      </c>
      <c r="G13" s="15">
        <v>47239</v>
      </c>
      <c r="H13" s="15">
        <v>218601</v>
      </c>
      <c r="I13" s="15">
        <v>1005497</v>
      </c>
      <c r="J13" s="15">
        <v>368312</v>
      </c>
      <c r="K13" s="15">
        <v>14735</v>
      </c>
      <c r="L13" s="15"/>
      <c r="N13" s="10"/>
    </row>
    <row r="14" spans="1:14" ht="15" customHeight="1">
      <c r="A14" s="8" t="s">
        <v>41</v>
      </c>
      <c r="C14" s="20">
        <f t="shared" si="0"/>
        <v>6836303</v>
      </c>
      <c r="E14" s="15">
        <v>3873523</v>
      </c>
      <c r="F14" s="15">
        <v>1308441</v>
      </c>
      <c r="G14" s="15">
        <v>46976</v>
      </c>
      <c r="H14" s="15">
        <v>218368</v>
      </c>
      <c r="I14" s="15">
        <v>1008137</v>
      </c>
      <c r="J14" s="15">
        <v>366609</v>
      </c>
      <c r="K14" s="15">
        <v>14249</v>
      </c>
      <c r="L14" s="15"/>
      <c r="N14" s="10"/>
    </row>
    <row r="15" spans="1:14" ht="15" customHeight="1">
      <c r="A15" s="8" t="s">
        <v>50</v>
      </c>
      <c r="C15" s="20">
        <f t="shared" si="0"/>
        <v>6960911</v>
      </c>
      <c r="E15" s="15">
        <v>3938311</v>
      </c>
      <c r="F15" s="15">
        <v>1336256</v>
      </c>
      <c r="G15" s="15">
        <v>46499</v>
      </c>
      <c r="H15" s="15">
        <v>224647</v>
      </c>
      <c r="I15" s="15">
        <v>1032857</v>
      </c>
      <c r="J15" s="15">
        <v>366536</v>
      </c>
      <c r="K15" s="15">
        <v>15805</v>
      </c>
      <c r="L15" s="15"/>
      <c r="N15" s="10"/>
    </row>
    <row r="16" spans="1:14" ht="15" customHeight="1">
      <c r="A16" s="8" t="s">
        <v>51</v>
      </c>
      <c r="C16" s="20">
        <f t="shared" si="0"/>
        <v>6886009</v>
      </c>
      <c r="E16" s="15">
        <v>3887124</v>
      </c>
      <c r="F16" s="15">
        <v>1323400</v>
      </c>
      <c r="G16" s="15">
        <v>46372</v>
      </c>
      <c r="H16" s="15">
        <v>221995</v>
      </c>
      <c r="I16" s="15">
        <v>1028100</v>
      </c>
      <c r="J16" s="15">
        <v>365396</v>
      </c>
      <c r="K16" s="15">
        <v>13622</v>
      </c>
      <c r="L16" s="15"/>
      <c r="N16" s="10"/>
    </row>
    <row r="17" spans="1:14" ht="15" customHeight="1">
      <c r="A17" s="14"/>
      <c r="C17" s="20"/>
      <c r="G17" s="15"/>
      <c r="H17" s="15"/>
      <c r="I17" s="15"/>
      <c r="J17" s="15"/>
      <c r="K17" s="15"/>
      <c r="L17" s="15"/>
      <c r="N17" s="10"/>
    </row>
    <row r="18" spans="1:14" ht="15" customHeight="1">
      <c r="A18" s="8" t="s">
        <v>28</v>
      </c>
      <c r="C18" s="20">
        <f t="shared" si="0"/>
        <v>6901954</v>
      </c>
      <c r="E18" s="15">
        <v>3893770</v>
      </c>
      <c r="F18" s="15">
        <v>1324814</v>
      </c>
      <c r="G18" s="15">
        <v>47365</v>
      </c>
      <c r="H18" s="15">
        <v>220518</v>
      </c>
      <c r="I18" s="15">
        <v>1031297</v>
      </c>
      <c r="J18" s="15">
        <v>370273</v>
      </c>
      <c r="K18" s="15">
        <v>13917</v>
      </c>
      <c r="L18" s="15"/>
      <c r="N18" s="10"/>
    </row>
    <row r="19" spans="1:14" ht="15" customHeight="1">
      <c r="A19" s="8" t="s">
        <v>29</v>
      </c>
      <c r="C19" s="20">
        <f t="shared" si="0"/>
        <v>6920096</v>
      </c>
      <c r="E19" s="15">
        <v>3902612</v>
      </c>
      <c r="F19" s="15">
        <v>1324955</v>
      </c>
      <c r="G19" s="15">
        <v>47497</v>
      </c>
      <c r="H19" s="15">
        <v>220826</v>
      </c>
      <c r="I19" s="15">
        <v>1028303</v>
      </c>
      <c r="J19" s="15">
        <v>380031</v>
      </c>
      <c r="K19" s="15">
        <v>15872</v>
      </c>
      <c r="L19" s="15"/>
      <c r="N19" s="10"/>
    </row>
    <row r="20" spans="1:14" ht="15" customHeight="1">
      <c r="A20" s="8" t="s">
        <v>30</v>
      </c>
      <c r="C20" s="20">
        <f t="shared" si="0"/>
        <v>6849621</v>
      </c>
      <c r="E20" s="15">
        <v>3843895</v>
      </c>
      <c r="F20" s="15">
        <v>1315758</v>
      </c>
      <c r="G20" s="15">
        <v>46721</v>
      </c>
      <c r="H20" s="15">
        <v>219589</v>
      </c>
      <c r="I20" s="15">
        <v>1033458</v>
      </c>
      <c r="J20" s="15">
        <v>375771</v>
      </c>
      <c r="K20" s="15">
        <v>14429</v>
      </c>
      <c r="L20" s="15"/>
      <c r="N20" s="10"/>
    </row>
    <row r="21" spans="1:14" ht="15" customHeight="1">
      <c r="A21" s="8" t="s">
        <v>31</v>
      </c>
      <c r="C21" s="20">
        <f t="shared" si="0"/>
        <v>6910898</v>
      </c>
      <c r="E21" s="15">
        <v>3871473</v>
      </c>
      <c r="F21" s="15">
        <v>1357191</v>
      </c>
      <c r="G21" s="15">
        <v>47952</v>
      </c>
      <c r="H21" s="15">
        <v>218445</v>
      </c>
      <c r="I21" s="15">
        <v>1025104</v>
      </c>
      <c r="J21" s="15">
        <v>375906</v>
      </c>
      <c r="K21" s="15">
        <v>14827</v>
      </c>
      <c r="L21" s="15"/>
      <c r="N21" s="10"/>
    </row>
    <row r="22" spans="1:14" ht="15" customHeight="1">
      <c r="A22" s="14"/>
      <c r="C22" s="20"/>
      <c r="L22" s="15"/>
      <c r="N22" s="10"/>
    </row>
    <row r="23" spans="1:14" ht="15" customHeight="1">
      <c r="A23" s="8" t="s">
        <v>32</v>
      </c>
      <c r="C23" s="20">
        <f t="shared" si="0"/>
        <v>6981053</v>
      </c>
      <c r="E23" s="15">
        <v>3947382</v>
      </c>
      <c r="F23" s="15">
        <v>1329788</v>
      </c>
      <c r="G23" s="15">
        <v>47924</v>
      </c>
      <c r="H23" s="15">
        <v>224713</v>
      </c>
      <c r="I23" s="15">
        <v>1037857</v>
      </c>
      <c r="J23" s="15">
        <v>375564</v>
      </c>
      <c r="K23" s="15">
        <v>17825</v>
      </c>
      <c r="L23" s="15"/>
      <c r="N23" s="10"/>
    </row>
    <row r="24" spans="1:14" ht="15" customHeight="1">
      <c r="A24" s="14" t="s">
        <v>33</v>
      </c>
      <c r="C24" s="20">
        <f t="shared" si="0"/>
        <v>6924522</v>
      </c>
      <c r="E24" s="15">
        <v>3915204</v>
      </c>
      <c r="F24" s="15">
        <v>1313457</v>
      </c>
      <c r="G24" s="15">
        <v>46969</v>
      </c>
      <c r="H24" s="15">
        <v>221754</v>
      </c>
      <c r="I24" s="15">
        <v>1031479</v>
      </c>
      <c r="J24" s="15">
        <v>380172</v>
      </c>
      <c r="K24" s="15">
        <v>15487</v>
      </c>
      <c r="L24" s="15"/>
      <c r="N24" s="10"/>
    </row>
    <row r="25" spans="1:14" ht="15" customHeight="1">
      <c r="A25" s="8" t="s">
        <v>34</v>
      </c>
      <c r="B25" s="42"/>
      <c r="C25" s="20">
        <f t="shared" si="0"/>
        <v>6953357</v>
      </c>
      <c r="D25" s="43"/>
      <c r="E25" s="15">
        <v>3936402</v>
      </c>
      <c r="F25" s="15">
        <v>1318410</v>
      </c>
      <c r="G25" s="15">
        <v>47516</v>
      </c>
      <c r="H25" s="15">
        <v>221757</v>
      </c>
      <c r="I25" s="15">
        <v>1033364</v>
      </c>
      <c r="J25" s="15">
        <v>380879</v>
      </c>
      <c r="K25" s="15">
        <v>15029</v>
      </c>
      <c r="L25" s="15"/>
      <c r="N25" s="10"/>
    </row>
    <row r="26" spans="1:14" ht="15" customHeight="1">
      <c r="A26" s="18" t="s">
        <v>35</v>
      </c>
      <c r="B26" s="44"/>
      <c r="C26" s="46">
        <f t="shared" si="0"/>
        <v>6985323</v>
      </c>
      <c r="D26" s="45"/>
      <c r="E26" s="17">
        <v>3966583</v>
      </c>
      <c r="F26" s="17">
        <v>1323769</v>
      </c>
      <c r="G26" s="17">
        <v>47277</v>
      </c>
      <c r="H26" s="17">
        <v>220375</v>
      </c>
      <c r="I26" s="17">
        <v>1031467</v>
      </c>
      <c r="J26" s="17">
        <v>380465</v>
      </c>
      <c r="K26" s="17">
        <v>15387</v>
      </c>
      <c r="L26" s="15"/>
      <c r="N26" s="10"/>
    </row>
    <row r="27" ht="15" customHeight="1"/>
    <row r="28" ht="15" customHeight="1"/>
    <row r="29" spans="1:15" s="22" customFormat="1" ht="15" customHeight="1">
      <c r="A29" s="335" t="s">
        <v>10</v>
      </c>
      <c r="B29" s="335"/>
      <c r="C29" s="335"/>
      <c r="D29" s="335"/>
      <c r="E29" s="335"/>
      <c r="F29" s="335"/>
      <c r="G29" s="335"/>
      <c r="H29" s="335"/>
      <c r="I29" s="335"/>
      <c r="J29" s="335"/>
      <c r="K29" s="335"/>
      <c r="L29" s="48"/>
      <c r="M29" s="48"/>
      <c r="N29" s="48"/>
      <c r="O29" s="48"/>
    </row>
    <row r="30" spans="2:15" s="22" customFormat="1" ht="15" customHeight="1" thickBot="1">
      <c r="B30" s="24"/>
      <c r="C30" s="24"/>
      <c r="D30" s="24"/>
      <c r="E30" s="24"/>
      <c r="F30" s="24"/>
      <c r="G30" s="24"/>
      <c r="H30" s="24"/>
      <c r="I30" s="24"/>
      <c r="J30" s="24"/>
      <c r="K30" s="26" t="s">
        <v>0</v>
      </c>
      <c r="M30" s="26"/>
      <c r="N30" s="24"/>
      <c r="O30" s="26"/>
    </row>
    <row r="31" spans="1:14" s="22" customFormat="1" ht="15" customHeight="1">
      <c r="A31" s="319" t="s">
        <v>18</v>
      </c>
      <c r="B31" s="326" t="s">
        <v>7</v>
      </c>
      <c r="C31" s="326" t="s">
        <v>8</v>
      </c>
      <c r="D31" s="326" t="s">
        <v>9</v>
      </c>
      <c r="E31" s="326" t="s">
        <v>2</v>
      </c>
      <c r="F31" s="326" t="s">
        <v>3</v>
      </c>
      <c r="G31" s="326" t="s">
        <v>4</v>
      </c>
      <c r="H31" s="326" t="s">
        <v>14</v>
      </c>
      <c r="I31" s="326" t="s">
        <v>5</v>
      </c>
      <c r="J31" s="333" t="s">
        <v>61</v>
      </c>
      <c r="K31" s="331" t="s">
        <v>55</v>
      </c>
      <c r="L31" s="321"/>
      <c r="M31" s="329"/>
      <c r="N31" s="329"/>
    </row>
    <row r="32" spans="1:14" s="22" customFormat="1" ht="15" customHeight="1">
      <c r="A32" s="320"/>
      <c r="B32" s="328"/>
      <c r="C32" s="328"/>
      <c r="D32" s="328"/>
      <c r="E32" s="327"/>
      <c r="F32" s="327"/>
      <c r="G32" s="327"/>
      <c r="H32" s="327"/>
      <c r="I32" s="327"/>
      <c r="J32" s="334"/>
      <c r="K32" s="332"/>
      <c r="L32" s="322"/>
      <c r="M32" s="330"/>
      <c r="N32" s="330"/>
    </row>
    <row r="33" spans="1:14" s="22" customFormat="1" ht="19.5" customHeight="1">
      <c r="A33" s="27" t="s">
        <v>19</v>
      </c>
      <c r="B33" s="29">
        <f>SUM(C33:K33)</f>
        <v>4979589</v>
      </c>
      <c r="C33" s="20">
        <v>2690703</v>
      </c>
      <c r="D33" s="20">
        <v>781670</v>
      </c>
      <c r="E33" s="20">
        <v>23459</v>
      </c>
      <c r="F33" s="20">
        <v>113942</v>
      </c>
      <c r="G33" s="20">
        <v>266577</v>
      </c>
      <c r="H33" s="21">
        <v>337839</v>
      </c>
      <c r="I33" s="20">
        <v>187376</v>
      </c>
      <c r="J33" s="20">
        <v>147624</v>
      </c>
      <c r="K33" s="20">
        <v>430399</v>
      </c>
      <c r="L33" s="20"/>
      <c r="M33" s="20"/>
      <c r="N33" s="20"/>
    </row>
    <row r="34" spans="1:14" s="22" customFormat="1" ht="18" customHeight="1">
      <c r="A34" s="28" t="s">
        <v>36</v>
      </c>
      <c r="B34" s="29">
        <f>SUM(C34:K34)</f>
        <v>4827715</v>
      </c>
      <c r="C34" s="20">
        <v>2615442</v>
      </c>
      <c r="D34" s="20">
        <v>785966</v>
      </c>
      <c r="E34" s="20">
        <v>20695</v>
      </c>
      <c r="F34" s="20">
        <v>118936</v>
      </c>
      <c r="G34" s="20">
        <v>265595</v>
      </c>
      <c r="H34" s="21">
        <v>322856</v>
      </c>
      <c r="I34" s="20">
        <v>182849</v>
      </c>
      <c r="J34" s="20">
        <v>131738</v>
      </c>
      <c r="K34" s="21">
        <v>383638</v>
      </c>
      <c r="L34" s="20"/>
      <c r="M34" s="20"/>
      <c r="N34" s="21"/>
    </row>
    <row r="35" spans="1:16" ht="15" customHeight="1">
      <c r="A35" s="28" t="s">
        <v>37</v>
      </c>
      <c r="B35" s="29">
        <f>SUM(C35:K35)</f>
        <v>4723990</v>
      </c>
      <c r="C35" s="20">
        <v>2589045</v>
      </c>
      <c r="D35" s="7">
        <v>789597</v>
      </c>
      <c r="E35" s="7">
        <v>19231</v>
      </c>
      <c r="F35" s="7">
        <v>121944</v>
      </c>
      <c r="G35" s="7">
        <v>264399</v>
      </c>
      <c r="H35" s="9">
        <v>305649</v>
      </c>
      <c r="I35" s="7">
        <v>181201</v>
      </c>
      <c r="J35" s="7">
        <v>115566</v>
      </c>
      <c r="K35" s="9">
        <v>337358</v>
      </c>
      <c r="L35" s="7"/>
      <c r="M35" s="7"/>
      <c r="N35" s="9"/>
      <c r="P35" s="10"/>
    </row>
    <row r="36" spans="1:16" ht="15" customHeight="1">
      <c r="A36" s="8" t="s">
        <v>38</v>
      </c>
      <c r="B36" s="15" t="s">
        <v>39</v>
      </c>
      <c r="C36" s="7">
        <v>2578771</v>
      </c>
      <c r="D36" s="7">
        <v>783569</v>
      </c>
      <c r="E36" s="7">
        <v>18459</v>
      </c>
      <c r="F36" s="7">
        <v>124238</v>
      </c>
      <c r="G36" s="7">
        <v>278956</v>
      </c>
      <c r="H36" s="9">
        <v>290310</v>
      </c>
      <c r="I36" s="7">
        <v>154985</v>
      </c>
      <c r="J36" s="7">
        <v>103122</v>
      </c>
      <c r="K36" s="15" t="s">
        <v>39</v>
      </c>
      <c r="L36" s="7"/>
      <c r="M36" s="7"/>
      <c r="N36" s="9"/>
      <c r="P36" s="16"/>
    </row>
    <row r="37" spans="1:16" s="37" customFormat="1" ht="15" customHeight="1">
      <c r="A37" s="39" t="s">
        <v>20</v>
      </c>
      <c r="B37" s="40" t="s">
        <v>12</v>
      </c>
      <c r="C37" s="34">
        <v>2616614</v>
      </c>
      <c r="D37" s="34">
        <v>797193</v>
      </c>
      <c r="E37" s="34">
        <v>18417</v>
      </c>
      <c r="F37" s="34">
        <v>125511</v>
      </c>
      <c r="G37" s="34">
        <v>294698</v>
      </c>
      <c r="H37" s="34">
        <v>266459</v>
      </c>
      <c r="I37" s="34">
        <v>134523</v>
      </c>
      <c r="J37" s="34">
        <v>91704</v>
      </c>
      <c r="K37" s="35" t="s">
        <v>12</v>
      </c>
      <c r="L37" s="34"/>
      <c r="M37" s="34"/>
      <c r="N37" s="36"/>
      <c r="P37" s="41"/>
    </row>
    <row r="38" spans="1:14" ht="15" customHeight="1">
      <c r="A38" s="12"/>
      <c r="B38" s="9"/>
      <c r="C38" s="6"/>
      <c r="D38" s="6"/>
      <c r="E38" s="6"/>
      <c r="F38" s="6"/>
      <c r="G38" s="6"/>
      <c r="H38" s="9"/>
      <c r="I38" s="11"/>
      <c r="J38" s="11"/>
      <c r="K38" s="9"/>
      <c r="L38" s="11"/>
      <c r="M38" s="11"/>
      <c r="N38" s="9"/>
    </row>
    <row r="39" spans="1:16" ht="15" customHeight="1">
      <c r="A39" s="14" t="s">
        <v>40</v>
      </c>
      <c r="B39" s="15" t="s">
        <v>39</v>
      </c>
      <c r="C39" s="15">
        <v>2521231</v>
      </c>
      <c r="D39" s="15">
        <v>781861</v>
      </c>
      <c r="E39" s="15">
        <v>18291</v>
      </c>
      <c r="F39" s="15">
        <v>124192</v>
      </c>
      <c r="G39" s="15">
        <v>280009</v>
      </c>
      <c r="H39" s="9">
        <v>284273</v>
      </c>
      <c r="I39" s="15">
        <v>156227</v>
      </c>
      <c r="J39" s="15">
        <v>101100</v>
      </c>
      <c r="K39" s="15" t="s">
        <v>39</v>
      </c>
      <c r="L39" s="15"/>
      <c r="M39" s="15"/>
      <c r="N39" s="9"/>
      <c r="P39" s="10"/>
    </row>
    <row r="40" spans="1:16" ht="15" customHeight="1">
      <c r="A40" s="8" t="s">
        <v>41</v>
      </c>
      <c r="B40" s="15" t="s">
        <v>39</v>
      </c>
      <c r="C40" s="15">
        <v>2533802</v>
      </c>
      <c r="D40" s="15">
        <v>779853</v>
      </c>
      <c r="E40" s="15">
        <v>18014</v>
      </c>
      <c r="F40" s="15">
        <v>124174</v>
      </c>
      <c r="G40" s="15">
        <v>286850</v>
      </c>
      <c r="H40" s="9">
        <v>283380</v>
      </c>
      <c r="I40" s="15">
        <v>150180</v>
      </c>
      <c r="J40" s="15">
        <v>100577</v>
      </c>
      <c r="K40" s="15" t="s">
        <v>39</v>
      </c>
      <c r="L40" s="15"/>
      <c r="M40" s="15"/>
      <c r="N40" s="9"/>
      <c r="P40" s="10"/>
    </row>
    <row r="41" spans="1:16" ht="15" customHeight="1">
      <c r="A41" s="8" t="s">
        <v>50</v>
      </c>
      <c r="B41" s="15" t="s">
        <v>39</v>
      </c>
      <c r="C41" s="15">
        <v>2544258</v>
      </c>
      <c r="D41" s="15">
        <v>782726</v>
      </c>
      <c r="E41" s="15">
        <v>17510</v>
      </c>
      <c r="F41" s="15">
        <v>124293</v>
      </c>
      <c r="G41" s="15">
        <v>286192</v>
      </c>
      <c r="H41" s="9">
        <v>285779</v>
      </c>
      <c r="I41" s="15">
        <v>150907</v>
      </c>
      <c r="J41" s="15">
        <v>99986</v>
      </c>
      <c r="K41" s="15" t="s">
        <v>39</v>
      </c>
      <c r="L41" s="15"/>
      <c r="M41" s="15"/>
      <c r="N41" s="9"/>
      <c r="P41" s="10"/>
    </row>
    <row r="42" spans="1:16" ht="15" customHeight="1">
      <c r="A42" s="8" t="s">
        <v>51</v>
      </c>
      <c r="B42" s="15" t="s">
        <v>39</v>
      </c>
      <c r="C42" s="15">
        <v>2538937</v>
      </c>
      <c r="D42" s="15">
        <v>784257</v>
      </c>
      <c r="E42" s="15">
        <v>17164</v>
      </c>
      <c r="F42" s="15">
        <v>124130</v>
      </c>
      <c r="G42" s="15">
        <v>286236</v>
      </c>
      <c r="H42" s="9">
        <v>280538</v>
      </c>
      <c r="I42" s="15">
        <v>149581</v>
      </c>
      <c r="J42" s="15">
        <v>99414</v>
      </c>
      <c r="K42" s="15" t="s">
        <v>39</v>
      </c>
      <c r="L42" s="15"/>
      <c r="M42" s="15"/>
      <c r="N42" s="9"/>
      <c r="P42" s="10"/>
    </row>
    <row r="43" spans="1:16" ht="15" customHeight="1">
      <c r="A43" s="14"/>
      <c r="B43" s="15"/>
      <c r="C43" s="13"/>
      <c r="D43" s="13"/>
      <c r="E43" s="13"/>
      <c r="F43" s="13"/>
      <c r="G43" s="13"/>
      <c r="H43" s="9"/>
      <c r="I43" s="13"/>
      <c r="J43" s="13"/>
      <c r="K43" s="15" t="s">
        <v>39</v>
      </c>
      <c r="L43" s="13"/>
      <c r="M43" s="13"/>
      <c r="N43" s="9"/>
      <c r="P43" s="10"/>
    </row>
    <row r="44" spans="1:16" ht="15" customHeight="1">
      <c r="A44" s="8" t="s">
        <v>42</v>
      </c>
      <c r="B44" s="15" t="s">
        <v>39</v>
      </c>
      <c r="C44" s="15">
        <v>2558816</v>
      </c>
      <c r="D44" s="15">
        <v>785355</v>
      </c>
      <c r="E44" s="15">
        <v>17697</v>
      </c>
      <c r="F44" s="15">
        <v>124356</v>
      </c>
      <c r="G44" s="15">
        <v>286406</v>
      </c>
      <c r="H44" s="9">
        <v>278587</v>
      </c>
      <c r="I44" s="15">
        <v>149202</v>
      </c>
      <c r="J44" s="15">
        <v>98504</v>
      </c>
      <c r="K44" s="15" t="s">
        <v>39</v>
      </c>
      <c r="L44" s="15"/>
      <c r="M44" s="15"/>
      <c r="N44" s="9"/>
      <c r="P44" s="10"/>
    </row>
    <row r="45" spans="1:16" ht="15" customHeight="1">
      <c r="A45" s="8" t="s">
        <v>43</v>
      </c>
      <c r="B45" s="15" t="s">
        <v>39</v>
      </c>
      <c r="C45" s="15">
        <v>2570910</v>
      </c>
      <c r="D45" s="15">
        <v>789013</v>
      </c>
      <c r="E45" s="15">
        <v>17781</v>
      </c>
      <c r="F45" s="15">
        <v>124905</v>
      </c>
      <c r="G45" s="15">
        <v>287262</v>
      </c>
      <c r="H45" s="9">
        <v>277053</v>
      </c>
      <c r="I45" s="15">
        <v>148858</v>
      </c>
      <c r="J45" s="15">
        <v>97164</v>
      </c>
      <c r="K45" s="15" t="s">
        <v>39</v>
      </c>
      <c r="L45" s="15"/>
      <c r="M45" s="15"/>
      <c r="N45" s="9"/>
      <c r="P45" s="10"/>
    </row>
    <row r="46" spans="1:16" ht="15" customHeight="1">
      <c r="A46" s="8" t="s">
        <v>44</v>
      </c>
      <c r="B46" s="15" t="s">
        <v>39</v>
      </c>
      <c r="C46" s="15">
        <v>2567959</v>
      </c>
      <c r="D46" s="15">
        <v>783267</v>
      </c>
      <c r="E46" s="15">
        <v>17797</v>
      </c>
      <c r="F46" s="15">
        <v>125271</v>
      </c>
      <c r="G46" s="15">
        <v>285688</v>
      </c>
      <c r="H46" s="9">
        <v>273607</v>
      </c>
      <c r="I46" s="15">
        <v>149032</v>
      </c>
      <c r="J46" s="15">
        <v>95187</v>
      </c>
      <c r="K46" s="15" t="s">
        <v>39</v>
      </c>
      <c r="L46" s="15"/>
      <c r="M46" s="15"/>
      <c r="N46" s="9"/>
      <c r="P46" s="10"/>
    </row>
    <row r="47" spans="1:16" ht="15" customHeight="1">
      <c r="A47" s="8" t="s">
        <v>45</v>
      </c>
      <c r="B47" s="15" t="s">
        <v>39</v>
      </c>
      <c r="C47" s="15">
        <v>2579383</v>
      </c>
      <c r="D47" s="15">
        <v>783030</v>
      </c>
      <c r="E47" s="15">
        <v>17742</v>
      </c>
      <c r="F47" s="15">
        <v>125680</v>
      </c>
      <c r="G47" s="15">
        <v>286157</v>
      </c>
      <c r="H47" s="9">
        <v>272934</v>
      </c>
      <c r="I47" s="15">
        <v>134334</v>
      </c>
      <c r="J47" s="15">
        <v>95773</v>
      </c>
      <c r="K47" s="15" t="s">
        <v>39</v>
      </c>
      <c r="L47" s="15"/>
      <c r="M47" s="15"/>
      <c r="N47" s="9"/>
      <c r="P47" s="10"/>
    </row>
    <row r="48" spans="1:16" ht="15" customHeight="1">
      <c r="A48" s="14"/>
      <c r="B48" s="15"/>
      <c r="C48" s="13"/>
      <c r="D48" s="13"/>
      <c r="E48" s="13"/>
      <c r="F48" s="13"/>
      <c r="G48" s="13"/>
      <c r="H48" s="9"/>
      <c r="I48" s="13"/>
      <c r="J48" s="13"/>
      <c r="K48" s="15" t="s">
        <v>39</v>
      </c>
      <c r="L48" s="13"/>
      <c r="M48" s="13"/>
      <c r="N48" s="9"/>
      <c r="P48" s="10"/>
    </row>
    <row r="49" spans="1:16" ht="15" customHeight="1">
      <c r="A49" s="8" t="s">
        <v>46</v>
      </c>
      <c r="B49" s="15" t="s">
        <v>39</v>
      </c>
      <c r="C49" s="15">
        <v>2633622</v>
      </c>
      <c r="D49" s="15">
        <v>788932</v>
      </c>
      <c r="E49" s="15">
        <v>18217</v>
      </c>
      <c r="F49" s="15">
        <v>125894</v>
      </c>
      <c r="G49" s="15">
        <v>285904</v>
      </c>
      <c r="H49" s="9">
        <v>276154</v>
      </c>
      <c r="I49" s="15">
        <v>133865</v>
      </c>
      <c r="J49" s="15">
        <v>95380</v>
      </c>
      <c r="K49" s="15" t="s">
        <v>39</v>
      </c>
      <c r="L49" s="15"/>
      <c r="M49" s="15"/>
      <c r="N49" s="9"/>
      <c r="P49" s="10"/>
    </row>
    <row r="50" spans="1:16" ht="15" customHeight="1">
      <c r="A50" s="14" t="s">
        <v>47</v>
      </c>
      <c r="B50" s="15" t="s">
        <v>39</v>
      </c>
      <c r="C50" s="15">
        <v>2607906</v>
      </c>
      <c r="D50" s="15">
        <v>782625</v>
      </c>
      <c r="E50" s="15">
        <v>18305</v>
      </c>
      <c r="F50" s="15">
        <v>125033</v>
      </c>
      <c r="G50" s="15">
        <v>285055</v>
      </c>
      <c r="H50" s="9">
        <v>270220</v>
      </c>
      <c r="I50" s="15">
        <v>134477</v>
      </c>
      <c r="J50" s="15">
        <v>94946</v>
      </c>
      <c r="K50" s="15" t="s">
        <v>39</v>
      </c>
      <c r="L50" s="15"/>
      <c r="M50" s="15"/>
      <c r="N50" s="9"/>
      <c r="P50" s="10"/>
    </row>
    <row r="51" spans="1:16" ht="15" customHeight="1">
      <c r="A51" s="8" t="s">
        <v>48</v>
      </c>
      <c r="B51" s="15" t="s">
        <v>39</v>
      </c>
      <c r="C51" s="15">
        <v>2591681</v>
      </c>
      <c r="D51" s="15">
        <v>781206</v>
      </c>
      <c r="E51" s="15">
        <v>18353</v>
      </c>
      <c r="F51" s="15">
        <v>125387</v>
      </c>
      <c r="G51" s="15">
        <v>283129</v>
      </c>
      <c r="H51" s="9">
        <v>267979</v>
      </c>
      <c r="I51" s="15">
        <v>134385</v>
      </c>
      <c r="J51" s="15">
        <v>94195</v>
      </c>
      <c r="K51" s="15" t="s">
        <v>39</v>
      </c>
      <c r="L51" s="15"/>
      <c r="M51" s="15"/>
      <c r="N51" s="9"/>
      <c r="P51" s="10"/>
    </row>
    <row r="52" spans="1:16" ht="15" customHeight="1">
      <c r="A52" s="18" t="s">
        <v>49</v>
      </c>
      <c r="B52" s="32" t="s">
        <v>39</v>
      </c>
      <c r="C52" s="15">
        <v>2616614</v>
      </c>
      <c r="D52" s="17">
        <v>797193</v>
      </c>
      <c r="E52" s="17">
        <v>18417</v>
      </c>
      <c r="F52" s="15">
        <v>125511</v>
      </c>
      <c r="G52" s="15">
        <v>294698</v>
      </c>
      <c r="H52" s="17">
        <v>266459</v>
      </c>
      <c r="I52" s="15">
        <v>134523</v>
      </c>
      <c r="J52" s="17">
        <v>91704</v>
      </c>
      <c r="K52" s="17" t="s">
        <v>39</v>
      </c>
      <c r="L52" s="15"/>
      <c r="M52" s="15"/>
      <c r="N52" s="15"/>
      <c r="O52" s="6"/>
      <c r="P52" s="10"/>
    </row>
    <row r="53" spans="1:16" s="6" customFormat="1" ht="15" customHeight="1">
      <c r="A53" s="30" t="s">
        <v>56</v>
      </c>
      <c r="B53" s="13"/>
      <c r="C53" s="31"/>
      <c r="D53" s="13"/>
      <c r="F53" s="31"/>
      <c r="G53" s="31"/>
      <c r="H53" s="31"/>
      <c r="I53" s="31"/>
      <c r="J53" s="31"/>
      <c r="K53" s="31"/>
      <c r="L53" s="13"/>
      <c r="M53" s="13"/>
      <c r="N53" s="13"/>
      <c r="O53" s="13"/>
      <c r="P53" s="13"/>
    </row>
    <row r="54" spans="1:16" s="6" customFormat="1" ht="15" customHeight="1">
      <c r="A54" s="6" t="s">
        <v>58</v>
      </c>
      <c r="B54" s="13"/>
      <c r="C54" s="13"/>
      <c r="D54" s="13"/>
      <c r="F54" s="13"/>
      <c r="G54" s="13"/>
      <c r="H54" s="13"/>
      <c r="I54" s="13"/>
      <c r="J54" s="13"/>
      <c r="K54" s="13"/>
      <c r="L54" s="13"/>
      <c r="M54" s="13"/>
      <c r="N54" s="13"/>
      <c r="O54" s="13"/>
      <c r="P54" s="13"/>
    </row>
    <row r="55" spans="1:16" s="6" customFormat="1" ht="15" customHeight="1">
      <c r="A55" s="6" t="s">
        <v>59</v>
      </c>
      <c r="B55" s="13"/>
      <c r="C55" s="13"/>
      <c r="D55" s="13"/>
      <c r="F55" s="13"/>
      <c r="G55" s="13"/>
      <c r="H55" s="13"/>
      <c r="I55" s="13"/>
      <c r="J55" s="13"/>
      <c r="K55" s="13"/>
      <c r="L55" s="13"/>
      <c r="M55" s="13"/>
      <c r="N55" s="13"/>
      <c r="O55" s="13"/>
      <c r="P55" s="13"/>
    </row>
    <row r="56" spans="1:15" s="6" customFormat="1" ht="15" customHeight="1">
      <c r="A56" s="6" t="s">
        <v>60</v>
      </c>
      <c r="B56" s="13"/>
      <c r="C56" s="13"/>
      <c r="D56" s="13"/>
      <c r="E56" s="13"/>
      <c r="F56" s="13"/>
      <c r="G56" s="13"/>
      <c r="H56" s="13"/>
      <c r="I56" s="13"/>
      <c r="J56" s="13"/>
      <c r="K56" s="13"/>
      <c r="L56" s="13"/>
      <c r="M56" s="13"/>
      <c r="N56" s="13"/>
      <c r="O56" s="13"/>
    </row>
    <row r="57" spans="1:12" s="6" customFormat="1" ht="15" customHeight="1">
      <c r="A57" s="6" t="s">
        <v>52</v>
      </c>
      <c r="L57" s="13"/>
    </row>
    <row r="58" s="6" customFormat="1" ht="15" customHeight="1">
      <c r="A58" s="6" t="s">
        <v>17</v>
      </c>
    </row>
    <row r="59" spans="1:10" s="6" customFormat="1" ht="15" customHeight="1">
      <c r="A59" s="6" t="s">
        <v>57</v>
      </c>
      <c r="B59" s="13"/>
      <c r="C59" s="13"/>
      <c r="D59" s="13"/>
      <c r="F59" s="13"/>
      <c r="G59" s="13"/>
      <c r="H59" s="13"/>
      <c r="I59" s="13"/>
      <c r="J59" s="13"/>
    </row>
    <row r="60" spans="1:10" s="6" customFormat="1" ht="15" customHeight="1">
      <c r="A60" s="6" t="s">
        <v>53</v>
      </c>
      <c r="B60" s="13"/>
      <c r="C60" s="13"/>
      <c r="D60" s="13"/>
      <c r="F60" s="13"/>
      <c r="G60" s="13"/>
      <c r="H60" s="13"/>
      <c r="I60" s="13"/>
      <c r="J60" s="13"/>
    </row>
    <row r="61" s="6" customFormat="1" ht="15" customHeight="1">
      <c r="A61" s="6" t="s">
        <v>54</v>
      </c>
    </row>
    <row r="62" s="6" customFormat="1" ht="15" customHeight="1">
      <c r="A62" s="6" t="s">
        <v>11</v>
      </c>
    </row>
    <row r="63" s="6" customFormat="1" ht="14.25"/>
    <row r="64" s="6" customFormat="1" ht="14.25"/>
    <row r="65" spans="2:6" s="6" customFormat="1" ht="14.25">
      <c r="B65" s="13"/>
      <c r="C65" s="13"/>
      <c r="D65" s="13"/>
      <c r="E65" s="13"/>
      <c r="F65" s="13"/>
    </row>
    <row r="66" s="6" customFormat="1" ht="14.25"/>
  </sheetData>
  <mergeCells count="27">
    <mergeCell ref="A29:K29"/>
    <mergeCell ref="A2:K2"/>
    <mergeCell ref="A3:K3"/>
    <mergeCell ref="M31:M32"/>
    <mergeCell ref="E31:E32"/>
    <mergeCell ref="F31:F32"/>
    <mergeCell ref="A5:A6"/>
    <mergeCell ref="H5:H6"/>
    <mergeCell ref="K5:K6"/>
    <mergeCell ref="J5:J6"/>
    <mergeCell ref="D31:D32"/>
    <mergeCell ref="N31:N32"/>
    <mergeCell ref="H31:H32"/>
    <mergeCell ref="I31:I32"/>
    <mergeCell ref="K31:K32"/>
    <mergeCell ref="L31:L32"/>
    <mergeCell ref="J31:J32"/>
    <mergeCell ref="A31:A32"/>
    <mergeCell ref="L5:L6"/>
    <mergeCell ref="B5:C6"/>
    <mergeCell ref="D5:E6"/>
    <mergeCell ref="F5:F6"/>
    <mergeCell ref="G5:G6"/>
    <mergeCell ref="I5:I6"/>
    <mergeCell ref="B31:B32"/>
    <mergeCell ref="G31:G32"/>
    <mergeCell ref="C31:C32"/>
  </mergeCells>
  <printOptions/>
  <pageMargins left="1.4960629921259843" right="0.31496062992125984" top="0.5118110236220472" bottom="0.5118110236220472" header="0.5118110236220472" footer="0.5118110236220472"/>
  <pageSetup fitToHeight="1" fitToWidth="1" horizontalDpi="600" verticalDpi="600" orientation="landscape" paperSize="8" scale="86" r:id="rId1"/>
</worksheet>
</file>

<file path=xl/worksheets/sheet2.xml><?xml version="1.0" encoding="utf-8"?>
<worksheet xmlns="http://schemas.openxmlformats.org/spreadsheetml/2006/main" xmlns:r="http://schemas.openxmlformats.org/officeDocument/2006/relationships">
  <dimension ref="A1:AD104"/>
  <sheetViews>
    <sheetView zoomScale="75" zoomScaleNormal="75" zoomScaleSheetLayoutView="75" workbookViewId="0" topLeftCell="A1">
      <selection activeCell="A1" sqref="A1"/>
    </sheetView>
  </sheetViews>
  <sheetFormatPr defaultColWidth="10.59765625" defaultRowHeight="15"/>
  <cols>
    <col min="1" max="1" width="15.09765625" style="4" customWidth="1"/>
    <col min="2" max="2" width="5.59765625" style="4" customWidth="1"/>
    <col min="3" max="3" width="11.59765625" style="4" customWidth="1"/>
    <col min="4" max="4" width="5.59765625" style="4" customWidth="1"/>
    <col min="5" max="5" width="12.59765625" style="4" customWidth="1"/>
    <col min="6" max="6" width="5.59765625" style="4" customWidth="1"/>
    <col min="7" max="7" width="12.59765625" style="4" customWidth="1"/>
    <col min="8" max="8" width="5.59765625" style="4" customWidth="1"/>
    <col min="9" max="9" width="13.09765625" style="4" customWidth="1"/>
    <col min="10" max="10" width="5.59765625" style="4" customWidth="1"/>
    <col min="11" max="11" width="11.59765625" style="4" customWidth="1"/>
    <col min="12" max="12" width="5.59765625" style="4" customWidth="1"/>
    <col min="13" max="13" width="12.5" style="4" customWidth="1"/>
    <col min="14" max="14" width="16.59765625" style="4" customWidth="1"/>
    <col min="15" max="15" width="15.59765625" style="4" customWidth="1"/>
    <col min="16" max="20" width="10.59765625" style="4" customWidth="1"/>
    <col min="21" max="21" width="11.8984375" style="4" customWidth="1"/>
    <col min="22" max="22" width="10.59765625" style="4" customWidth="1"/>
    <col min="23" max="23" width="13.09765625" style="4" customWidth="1"/>
    <col min="24" max="16384" width="10.59765625" style="4" customWidth="1"/>
  </cols>
  <sheetData>
    <row r="1" spans="1:23" ht="19.5" customHeight="1">
      <c r="A1" s="49" t="s">
        <v>72</v>
      </c>
      <c r="B1" s="49"/>
      <c r="E1" s="50"/>
      <c r="W1" s="51" t="s">
        <v>73</v>
      </c>
    </row>
    <row r="2" spans="1:23" ht="19.5" customHeight="1">
      <c r="A2" s="335" t="s">
        <v>74</v>
      </c>
      <c r="B2" s="335"/>
      <c r="C2" s="335"/>
      <c r="D2" s="335"/>
      <c r="E2" s="335"/>
      <c r="F2" s="335"/>
      <c r="G2" s="335"/>
      <c r="H2" s="335"/>
      <c r="I2" s="335"/>
      <c r="J2" s="335"/>
      <c r="K2" s="335"/>
      <c r="L2" s="335"/>
      <c r="M2" s="335"/>
      <c r="N2" s="52"/>
      <c r="O2" s="335" t="s">
        <v>75</v>
      </c>
      <c r="P2" s="335"/>
      <c r="Q2" s="335"/>
      <c r="R2" s="335"/>
      <c r="S2" s="335"/>
      <c r="T2" s="112"/>
      <c r="U2" s="112"/>
      <c r="V2" s="112"/>
      <c r="W2" s="112"/>
    </row>
    <row r="3" spans="1:23" ht="18" customHeight="1" thickBot="1">
      <c r="A3" s="53"/>
      <c r="B3" s="53"/>
      <c r="C3" s="53"/>
      <c r="D3" s="53"/>
      <c r="E3" s="53"/>
      <c r="F3" s="53"/>
      <c r="G3" s="53"/>
      <c r="H3" s="53"/>
      <c r="I3" s="53"/>
      <c r="J3" s="53"/>
      <c r="K3" s="53"/>
      <c r="L3" s="53"/>
      <c r="M3" s="53"/>
      <c r="N3" s="53"/>
      <c r="P3" s="54"/>
      <c r="Q3" s="54"/>
      <c r="R3" s="54"/>
      <c r="W3" s="55" t="s">
        <v>76</v>
      </c>
    </row>
    <row r="4" spans="1:30" ht="15" customHeight="1">
      <c r="A4" s="360" t="s">
        <v>77</v>
      </c>
      <c r="B4" s="113" t="s">
        <v>62</v>
      </c>
      <c r="C4" s="363"/>
      <c r="D4" s="363"/>
      <c r="E4" s="364"/>
      <c r="F4" s="56"/>
      <c r="G4" s="365" t="s">
        <v>63</v>
      </c>
      <c r="H4" s="250"/>
      <c r="I4" s="250"/>
      <c r="J4" s="250"/>
      <c r="K4" s="250"/>
      <c r="L4" s="250"/>
      <c r="M4" s="250"/>
      <c r="N4" s="58"/>
      <c r="O4" s="192" t="s">
        <v>78</v>
      </c>
      <c r="P4" s="348" t="s">
        <v>79</v>
      </c>
      <c r="Q4" s="349"/>
      <c r="R4" s="348" t="s">
        <v>80</v>
      </c>
      <c r="S4" s="348"/>
      <c r="T4" s="349" t="s">
        <v>81</v>
      </c>
      <c r="U4" s="284"/>
      <c r="V4" s="284" t="s">
        <v>82</v>
      </c>
      <c r="W4" s="250"/>
      <c r="Y4" s="354"/>
      <c r="Z4" s="354"/>
      <c r="AA4" s="354"/>
      <c r="AB4" s="354"/>
      <c r="AC4" s="354"/>
      <c r="AD4" s="354"/>
    </row>
    <row r="5" spans="1:23" ht="15" customHeight="1">
      <c r="A5" s="361"/>
      <c r="B5" s="355" t="s">
        <v>83</v>
      </c>
      <c r="C5" s="356"/>
      <c r="D5" s="357" t="s">
        <v>84</v>
      </c>
      <c r="E5" s="358"/>
      <c r="F5" s="355" t="s">
        <v>83</v>
      </c>
      <c r="G5" s="356"/>
      <c r="H5" s="355" t="s">
        <v>84</v>
      </c>
      <c r="I5" s="356"/>
      <c r="J5" s="359" t="s">
        <v>85</v>
      </c>
      <c r="K5" s="339"/>
      <c r="L5" s="339"/>
      <c r="M5" s="339"/>
      <c r="N5" s="58"/>
      <c r="O5" s="344"/>
      <c r="P5" s="63" t="s">
        <v>86</v>
      </c>
      <c r="Q5" s="64" t="s">
        <v>87</v>
      </c>
      <c r="R5" s="64" t="s">
        <v>64</v>
      </c>
      <c r="S5" s="64" t="s">
        <v>65</v>
      </c>
      <c r="T5" s="64" t="s">
        <v>64</v>
      </c>
      <c r="U5" s="64" t="s">
        <v>65</v>
      </c>
      <c r="V5" s="64" t="s">
        <v>64</v>
      </c>
      <c r="W5" s="62" t="s">
        <v>65</v>
      </c>
    </row>
    <row r="6" spans="1:23" ht="15" customHeight="1">
      <c r="A6" s="362"/>
      <c r="B6" s="353" t="s">
        <v>88</v>
      </c>
      <c r="C6" s="344"/>
      <c r="D6" s="352" t="s">
        <v>89</v>
      </c>
      <c r="E6" s="352"/>
      <c r="F6" s="353" t="s">
        <v>90</v>
      </c>
      <c r="G6" s="344"/>
      <c r="H6" s="353" t="s">
        <v>91</v>
      </c>
      <c r="I6" s="344"/>
      <c r="J6" s="68" t="s">
        <v>92</v>
      </c>
      <c r="K6" s="344"/>
      <c r="L6" s="68" t="s">
        <v>93</v>
      </c>
      <c r="M6" s="352"/>
      <c r="N6" s="58"/>
      <c r="O6" s="65" t="s">
        <v>94</v>
      </c>
      <c r="P6" s="66">
        <v>13566</v>
      </c>
      <c r="Q6" s="7">
        <v>224052</v>
      </c>
      <c r="R6" s="7">
        <v>12909</v>
      </c>
      <c r="S6" s="7">
        <v>201044</v>
      </c>
      <c r="T6" s="7">
        <v>39421</v>
      </c>
      <c r="U6" s="7">
        <v>421860</v>
      </c>
      <c r="V6" s="7">
        <v>1079</v>
      </c>
      <c r="W6" s="7">
        <v>11676</v>
      </c>
    </row>
    <row r="7" spans="1:23" ht="15" customHeight="1">
      <c r="A7" s="65" t="s">
        <v>94</v>
      </c>
      <c r="B7" s="67"/>
      <c r="C7" s="7">
        <v>1999</v>
      </c>
      <c r="D7" s="71"/>
      <c r="E7" s="7">
        <v>1979655</v>
      </c>
      <c r="F7" s="6"/>
      <c r="G7" s="7">
        <v>916</v>
      </c>
      <c r="H7" s="71"/>
      <c r="I7" s="7">
        <v>832</v>
      </c>
      <c r="J7" s="71"/>
      <c r="K7" s="7">
        <v>92</v>
      </c>
      <c r="L7" s="71"/>
      <c r="M7" s="7">
        <v>292442</v>
      </c>
      <c r="N7" s="7"/>
      <c r="O7" s="72" t="s">
        <v>95</v>
      </c>
      <c r="P7" s="7">
        <v>11282</v>
      </c>
      <c r="Q7" s="7">
        <v>166501.184</v>
      </c>
      <c r="R7" s="7">
        <v>10489</v>
      </c>
      <c r="S7" s="7">
        <v>147776.378</v>
      </c>
      <c r="T7" s="7">
        <v>39281</v>
      </c>
      <c r="U7" s="7">
        <v>419992.537</v>
      </c>
      <c r="V7" s="7">
        <v>980</v>
      </c>
      <c r="W7" s="7">
        <v>10689.188999999998</v>
      </c>
    </row>
    <row r="8" spans="1:23" ht="15" customHeight="1">
      <c r="A8" s="73" t="s">
        <v>95</v>
      </c>
      <c r="B8" s="67"/>
      <c r="C8" s="7">
        <v>1865</v>
      </c>
      <c r="D8" s="74"/>
      <c r="E8" s="7">
        <v>1837169</v>
      </c>
      <c r="F8" s="6"/>
      <c r="G8" s="7">
        <v>800</v>
      </c>
      <c r="H8" s="74"/>
      <c r="I8" s="7">
        <v>849</v>
      </c>
      <c r="J8" s="74"/>
      <c r="K8" s="7">
        <v>82</v>
      </c>
      <c r="L8" s="74"/>
      <c r="M8" s="7">
        <v>243607</v>
      </c>
      <c r="N8" s="6"/>
      <c r="O8" s="72" t="s">
        <v>66</v>
      </c>
      <c r="P8" s="7">
        <v>10390</v>
      </c>
      <c r="Q8" s="7">
        <v>154637</v>
      </c>
      <c r="R8" s="7">
        <v>9599</v>
      </c>
      <c r="S8" s="7">
        <v>134972</v>
      </c>
      <c r="T8" s="7">
        <v>38063</v>
      </c>
      <c r="U8" s="7">
        <v>408554</v>
      </c>
      <c r="V8" s="7">
        <v>756</v>
      </c>
      <c r="W8" s="7">
        <v>9146</v>
      </c>
    </row>
    <row r="9" spans="1:23" ht="15" customHeight="1">
      <c r="A9" s="73" t="s">
        <v>66</v>
      </c>
      <c r="B9" s="75"/>
      <c r="C9" s="7">
        <v>1742</v>
      </c>
      <c r="D9" s="74"/>
      <c r="E9" s="7">
        <v>1745268</v>
      </c>
      <c r="F9" s="6"/>
      <c r="G9" s="7">
        <v>690</v>
      </c>
      <c r="H9" s="74"/>
      <c r="I9" s="7">
        <v>542</v>
      </c>
      <c r="J9" s="74"/>
      <c r="K9" s="7">
        <v>68</v>
      </c>
      <c r="L9" s="74"/>
      <c r="M9" s="7">
        <v>170796</v>
      </c>
      <c r="N9" s="6"/>
      <c r="O9" s="72" t="s">
        <v>67</v>
      </c>
      <c r="P9" s="7">
        <v>11236</v>
      </c>
      <c r="Q9" s="7">
        <v>178674</v>
      </c>
      <c r="R9" s="7">
        <v>10383</v>
      </c>
      <c r="S9" s="7">
        <v>156544</v>
      </c>
      <c r="T9" s="7">
        <v>38778</v>
      </c>
      <c r="U9" s="7">
        <v>418999</v>
      </c>
      <c r="V9" s="7">
        <v>695</v>
      </c>
      <c r="W9" s="7">
        <v>8807</v>
      </c>
    </row>
    <row r="10" spans="1:23" ht="15" customHeight="1">
      <c r="A10" s="73" t="s">
        <v>67</v>
      </c>
      <c r="B10" s="75"/>
      <c r="C10" s="7">
        <v>1588</v>
      </c>
      <c r="D10" s="74"/>
      <c r="E10" s="7">
        <v>1646042</v>
      </c>
      <c r="F10" s="6"/>
      <c r="G10" s="7">
        <v>714</v>
      </c>
      <c r="H10" s="74"/>
      <c r="I10" s="7">
        <v>726</v>
      </c>
      <c r="J10" s="74"/>
      <c r="K10" s="7">
        <v>69</v>
      </c>
      <c r="L10" s="74"/>
      <c r="M10" s="7">
        <v>195768</v>
      </c>
      <c r="N10" s="6"/>
      <c r="O10" s="76" t="s">
        <v>20</v>
      </c>
      <c r="P10" s="77">
        <f>SUM(P12:P25)</f>
        <v>10721</v>
      </c>
      <c r="Q10" s="77">
        <f>SUM(Q12:Q25)</f>
        <v>170788</v>
      </c>
      <c r="R10" s="77">
        <f>SUM(R12:R25)</f>
        <v>9962</v>
      </c>
      <c r="S10" s="77">
        <f>SUM(S12:S25)</f>
        <v>152938</v>
      </c>
      <c r="T10" s="77">
        <v>38868</v>
      </c>
      <c r="U10" s="77">
        <v>421343</v>
      </c>
      <c r="V10" s="77">
        <f>SUM(V12:V25)</f>
        <v>990</v>
      </c>
      <c r="W10" s="77">
        <f>SUM(W12:W25)</f>
        <v>12617</v>
      </c>
    </row>
    <row r="11" spans="1:23" ht="15" customHeight="1">
      <c r="A11" s="78" t="s">
        <v>20</v>
      </c>
      <c r="B11" s="79"/>
      <c r="C11" s="80">
        <f>SUM(C13:C26)</f>
        <v>1483</v>
      </c>
      <c r="D11" s="80"/>
      <c r="E11" s="80">
        <f>SUM(E13:E26)</f>
        <v>1605602</v>
      </c>
      <c r="F11" s="80"/>
      <c r="G11" s="80">
        <f>SUM(G13:G26)</f>
        <v>888</v>
      </c>
      <c r="H11" s="80"/>
      <c r="I11" s="80">
        <f>SUM(I13:I26)</f>
        <v>2787</v>
      </c>
      <c r="J11" s="80"/>
      <c r="K11" s="80">
        <v>84</v>
      </c>
      <c r="L11" s="80"/>
      <c r="M11" s="80">
        <f>SUM(M13:M26)</f>
        <v>1884408</v>
      </c>
      <c r="N11" s="6"/>
      <c r="O11" s="81"/>
      <c r="P11" s="82"/>
      <c r="Q11" s="83"/>
      <c r="R11" s="84"/>
      <c r="S11" s="84"/>
      <c r="T11" s="85"/>
      <c r="U11" s="85"/>
      <c r="V11" s="85"/>
      <c r="W11" s="85"/>
    </row>
    <row r="12" spans="1:23" ht="15" customHeight="1">
      <c r="A12" s="86"/>
      <c r="B12" s="87"/>
      <c r="C12" s="88"/>
      <c r="D12" s="88"/>
      <c r="E12" s="88"/>
      <c r="F12" s="88"/>
      <c r="G12" s="88"/>
      <c r="H12" s="88"/>
      <c r="I12" s="88"/>
      <c r="J12" s="88"/>
      <c r="K12" s="88"/>
      <c r="L12" s="88"/>
      <c r="M12" s="88"/>
      <c r="N12" s="6"/>
      <c r="O12" s="89" t="s">
        <v>96</v>
      </c>
      <c r="P12" s="90">
        <v>639</v>
      </c>
      <c r="Q12" s="7">
        <v>8394</v>
      </c>
      <c r="R12" s="7">
        <v>690</v>
      </c>
      <c r="S12" s="7">
        <v>8948</v>
      </c>
      <c r="T12" s="7">
        <v>38881</v>
      </c>
      <c r="U12" s="7">
        <v>419053</v>
      </c>
      <c r="V12" s="7">
        <v>64</v>
      </c>
      <c r="W12" s="7">
        <v>887</v>
      </c>
    </row>
    <row r="13" spans="1:23" ht="15" customHeight="1">
      <c r="A13" s="89" t="s">
        <v>96</v>
      </c>
      <c r="B13" s="91"/>
      <c r="C13" s="7">
        <v>122</v>
      </c>
      <c r="D13" s="7"/>
      <c r="E13" s="7">
        <v>144048</v>
      </c>
      <c r="F13" s="7"/>
      <c r="G13" s="7">
        <v>77</v>
      </c>
      <c r="H13" s="7"/>
      <c r="I13" s="7">
        <v>46</v>
      </c>
      <c r="J13" s="7"/>
      <c r="K13" s="7">
        <v>6</v>
      </c>
      <c r="L13" s="7"/>
      <c r="M13" s="7">
        <v>8612</v>
      </c>
      <c r="N13" s="7"/>
      <c r="O13" s="73" t="s">
        <v>97</v>
      </c>
      <c r="P13" s="90">
        <v>935</v>
      </c>
      <c r="Q13" s="7">
        <v>15423</v>
      </c>
      <c r="R13" s="7">
        <v>759</v>
      </c>
      <c r="S13" s="7">
        <v>11691</v>
      </c>
      <c r="T13" s="7">
        <v>38895</v>
      </c>
      <c r="U13" s="7">
        <v>417541</v>
      </c>
      <c r="V13" s="7">
        <v>55</v>
      </c>
      <c r="W13" s="7">
        <v>618</v>
      </c>
    </row>
    <row r="14" spans="1:23" ht="15" customHeight="1">
      <c r="A14" s="73" t="s">
        <v>97</v>
      </c>
      <c r="B14" s="67"/>
      <c r="C14" s="7">
        <v>150</v>
      </c>
      <c r="D14" s="7"/>
      <c r="E14" s="7">
        <v>169915</v>
      </c>
      <c r="F14" s="7"/>
      <c r="G14" s="7">
        <v>206</v>
      </c>
      <c r="H14" s="7"/>
      <c r="I14" s="7">
        <v>179</v>
      </c>
      <c r="J14" s="7"/>
      <c r="K14" s="7">
        <v>11</v>
      </c>
      <c r="L14" s="7"/>
      <c r="M14" s="7">
        <v>10559</v>
      </c>
      <c r="N14" s="7"/>
      <c r="O14" s="73" t="s">
        <v>98</v>
      </c>
      <c r="P14" s="90">
        <v>1132</v>
      </c>
      <c r="Q14" s="7">
        <v>19132</v>
      </c>
      <c r="R14" s="7">
        <v>1080</v>
      </c>
      <c r="S14" s="7">
        <v>17650</v>
      </c>
      <c r="T14" s="7">
        <v>38935</v>
      </c>
      <c r="U14" s="7">
        <v>419631</v>
      </c>
      <c r="V14" s="7">
        <v>78</v>
      </c>
      <c r="W14" s="7">
        <v>1163</v>
      </c>
    </row>
    <row r="15" spans="1:23" ht="15" customHeight="1">
      <c r="A15" s="73" t="s">
        <v>98</v>
      </c>
      <c r="B15" s="67"/>
      <c r="C15" s="7">
        <v>107</v>
      </c>
      <c r="D15" s="7"/>
      <c r="E15" s="7">
        <v>95775</v>
      </c>
      <c r="F15" s="7"/>
      <c r="G15" s="7">
        <v>28</v>
      </c>
      <c r="H15" s="7"/>
      <c r="I15" s="7">
        <v>24</v>
      </c>
      <c r="J15" s="7"/>
      <c r="K15" s="7">
        <v>5</v>
      </c>
      <c r="L15" s="7"/>
      <c r="M15" s="7">
        <v>5693</v>
      </c>
      <c r="N15" s="7"/>
      <c r="O15" s="73" t="s">
        <v>99</v>
      </c>
      <c r="P15" s="90">
        <v>946</v>
      </c>
      <c r="Q15" s="7">
        <v>15748</v>
      </c>
      <c r="R15" s="7">
        <v>966</v>
      </c>
      <c r="S15" s="7">
        <v>15769</v>
      </c>
      <c r="T15" s="7">
        <v>39069</v>
      </c>
      <c r="U15" s="7">
        <v>423554</v>
      </c>
      <c r="V15" s="7">
        <v>91</v>
      </c>
      <c r="W15" s="7">
        <v>1066</v>
      </c>
    </row>
    <row r="16" spans="1:23" ht="15" customHeight="1">
      <c r="A16" s="73" t="s">
        <v>99</v>
      </c>
      <c r="B16" s="67"/>
      <c r="C16" s="7">
        <v>153</v>
      </c>
      <c r="D16" s="7"/>
      <c r="E16" s="7">
        <v>162088</v>
      </c>
      <c r="F16" s="7"/>
      <c r="G16" s="7">
        <v>66</v>
      </c>
      <c r="H16" s="7"/>
      <c r="I16" s="7">
        <v>35</v>
      </c>
      <c r="J16" s="7"/>
      <c r="K16" s="7">
        <v>6</v>
      </c>
      <c r="L16" s="7"/>
      <c r="M16" s="7">
        <v>3269</v>
      </c>
      <c r="N16" s="7"/>
      <c r="O16" s="89" t="s">
        <v>68</v>
      </c>
      <c r="P16" s="92"/>
      <c r="Q16" s="93"/>
      <c r="R16" s="93"/>
      <c r="S16" s="93"/>
      <c r="T16" s="93"/>
      <c r="U16" s="93"/>
      <c r="V16" s="93"/>
      <c r="W16" s="93"/>
    </row>
    <row r="17" spans="1:23" ht="15" customHeight="1">
      <c r="A17" s="89" t="s">
        <v>68</v>
      </c>
      <c r="B17" s="91"/>
      <c r="C17" s="13"/>
      <c r="D17" s="13"/>
      <c r="E17" s="13"/>
      <c r="F17" s="13"/>
      <c r="G17" s="13"/>
      <c r="H17" s="13"/>
      <c r="I17" s="13"/>
      <c r="J17" s="13"/>
      <c r="K17" s="13"/>
      <c r="L17" s="13"/>
      <c r="M17" s="13"/>
      <c r="N17" s="13"/>
      <c r="O17" s="73" t="s">
        <v>100</v>
      </c>
      <c r="P17" s="94">
        <v>991</v>
      </c>
      <c r="Q17" s="7">
        <v>16553</v>
      </c>
      <c r="R17" s="7">
        <v>898</v>
      </c>
      <c r="S17" s="7">
        <v>14359</v>
      </c>
      <c r="T17" s="7">
        <v>39069</v>
      </c>
      <c r="U17" s="7">
        <v>424851</v>
      </c>
      <c r="V17" s="7">
        <v>88</v>
      </c>
      <c r="W17" s="7">
        <v>960</v>
      </c>
    </row>
    <row r="18" spans="1:23" ht="15" customHeight="1">
      <c r="A18" s="73" t="s">
        <v>100</v>
      </c>
      <c r="B18" s="67"/>
      <c r="C18" s="7">
        <v>123</v>
      </c>
      <c r="D18" s="7"/>
      <c r="E18" s="7">
        <v>129190</v>
      </c>
      <c r="F18" s="7"/>
      <c r="G18" s="7">
        <v>59</v>
      </c>
      <c r="H18" s="7"/>
      <c r="I18" s="7">
        <v>36</v>
      </c>
      <c r="J18" s="7"/>
      <c r="K18" s="7">
        <v>7</v>
      </c>
      <c r="L18" s="7"/>
      <c r="M18" s="7">
        <v>12537</v>
      </c>
      <c r="N18" s="7"/>
      <c r="O18" s="73" t="s">
        <v>101</v>
      </c>
      <c r="P18" s="90">
        <v>1169</v>
      </c>
      <c r="Q18" s="7">
        <v>18311</v>
      </c>
      <c r="R18" s="7">
        <v>911</v>
      </c>
      <c r="S18" s="7">
        <v>13909</v>
      </c>
      <c r="T18" s="7">
        <v>39103</v>
      </c>
      <c r="U18" s="7">
        <v>425828</v>
      </c>
      <c r="V18" s="7">
        <v>76</v>
      </c>
      <c r="W18" s="7">
        <v>960</v>
      </c>
    </row>
    <row r="19" spans="1:23" ht="15" customHeight="1">
      <c r="A19" s="73" t="s">
        <v>101</v>
      </c>
      <c r="B19" s="67"/>
      <c r="C19" s="7">
        <v>97</v>
      </c>
      <c r="D19" s="7"/>
      <c r="E19" s="7">
        <v>101466</v>
      </c>
      <c r="F19" s="7"/>
      <c r="G19" s="7">
        <v>53</v>
      </c>
      <c r="H19" s="7"/>
      <c r="I19" s="7">
        <v>60</v>
      </c>
      <c r="J19" s="7"/>
      <c r="K19" s="7">
        <v>7</v>
      </c>
      <c r="L19" s="7"/>
      <c r="M19" s="7">
        <v>10626</v>
      </c>
      <c r="N19" s="7"/>
      <c r="O19" s="73" t="s">
        <v>102</v>
      </c>
      <c r="P19" s="90">
        <v>629</v>
      </c>
      <c r="Q19" s="7">
        <v>8094</v>
      </c>
      <c r="R19" s="7">
        <v>826</v>
      </c>
      <c r="S19" s="7">
        <v>11049</v>
      </c>
      <c r="T19" s="7">
        <v>39150</v>
      </c>
      <c r="U19" s="7">
        <v>426469</v>
      </c>
      <c r="V19" s="7">
        <v>90</v>
      </c>
      <c r="W19" s="7">
        <v>793</v>
      </c>
    </row>
    <row r="20" spans="1:23" ht="15" customHeight="1">
      <c r="A20" s="73" t="s">
        <v>102</v>
      </c>
      <c r="B20" s="67"/>
      <c r="C20" s="7">
        <v>137</v>
      </c>
      <c r="D20" s="7"/>
      <c r="E20" s="7">
        <v>159027</v>
      </c>
      <c r="F20" s="7"/>
      <c r="G20" s="7">
        <v>78</v>
      </c>
      <c r="H20" s="7"/>
      <c r="I20" s="7">
        <v>59</v>
      </c>
      <c r="J20" s="7"/>
      <c r="K20" s="7">
        <v>10</v>
      </c>
      <c r="L20" s="7"/>
      <c r="M20" s="7">
        <v>20646</v>
      </c>
      <c r="N20" s="7"/>
      <c r="O20" s="73" t="s">
        <v>103</v>
      </c>
      <c r="P20" s="90">
        <v>812</v>
      </c>
      <c r="Q20" s="7">
        <v>11812</v>
      </c>
      <c r="R20" s="7">
        <v>656</v>
      </c>
      <c r="S20" s="7">
        <v>9435</v>
      </c>
      <c r="T20" s="7">
        <v>39061</v>
      </c>
      <c r="U20" s="7">
        <v>423944</v>
      </c>
      <c r="V20" s="7">
        <v>99</v>
      </c>
      <c r="W20" s="7">
        <v>1325</v>
      </c>
    </row>
    <row r="21" spans="1:23" ht="15" customHeight="1">
      <c r="A21" s="73" t="s">
        <v>103</v>
      </c>
      <c r="B21" s="67"/>
      <c r="C21" s="7">
        <v>117</v>
      </c>
      <c r="D21" s="7"/>
      <c r="E21" s="7">
        <v>122930</v>
      </c>
      <c r="F21" s="7"/>
      <c r="G21" s="7">
        <v>66</v>
      </c>
      <c r="H21" s="7"/>
      <c r="I21" s="7">
        <v>54</v>
      </c>
      <c r="J21" s="7"/>
      <c r="K21" s="7">
        <v>8</v>
      </c>
      <c r="L21" s="7"/>
      <c r="M21" s="7">
        <v>18287</v>
      </c>
      <c r="N21" s="7"/>
      <c r="O21" s="89" t="s">
        <v>104</v>
      </c>
      <c r="P21" s="95"/>
      <c r="Q21" s="93"/>
      <c r="R21" s="93"/>
      <c r="S21" s="93"/>
      <c r="T21" s="93"/>
      <c r="U21" s="93"/>
      <c r="V21" s="93"/>
      <c r="W21" s="93"/>
    </row>
    <row r="22" spans="1:23" ht="15" customHeight="1">
      <c r="A22" s="89" t="s">
        <v>104</v>
      </c>
      <c r="B22" s="91"/>
      <c r="C22" s="13"/>
      <c r="D22" s="13"/>
      <c r="E22" s="13"/>
      <c r="F22" s="13"/>
      <c r="G22" s="13"/>
      <c r="H22" s="13"/>
      <c r="I22" s="13"/>
      <c r="J22" s="13"/>
      <c r="K22" s="13"/>
      <c r="L22" s="13"/>
      <c r="M22" s="13"/>
      <c r="N22" s="13"/>
      <c r="O22" s="73" t="s">
        <v>105</v>
      </c>
      <c r="P22" s="90">
        <v>906</v>
      </c>
      <c r="Q22" s="7">
        <v>14385</v>
      </c>
      <c r="R22" s="7">
        <v>900</v>
      </c>
      <c r="S22" s="7">
        <v>13317</v>
      </c>
      <c r="T22" s="7">
        <v>39020</v>
      </c>
      <c r="U22" s="7">
        <v>423346</v>
      </c>
      <c r="V22" s="7">
        <v>104</v>
      </c>
      <c r="W22" s="7">
        <v>1342</v>
      </c>
    </row>
    <row r="23" spans="1:23" ht="15" customHeight="1">
      <c r="A23" s="73" t="s">
        <v>105</v>
      </c>
      <c r="B23" s="67"/>
      <c r="C23" s="7">
        <v>112</v>
      </c>
      <c r="D23" s="7"/>
      <c r="E23" s="7">
        <v>105892</v>
      </c>
      <c r="F23" s="7"/>
      <c r="G23" s="7">
        <v>45</v>
      </c>
      <c r="H23" s="7"/>
      <c r="I23" s="7">
        <v>61</v>
      </c>
      <c r="J23" s="7"/>
      <c r="K23" s="7">
        <v>4</v>
      </c>
      <c r="L23" s="7"/>
      <c r="M23" s="7">
        <v>3760</v>
      </c>
      <c r="N23" s="7"/>
      <c r="O23" s="89" t="s">
        <v>106</v>
      </c>
      <c r="P23" s="90">
        <v>653</v>
      </c>
      <c r="Q23" s="7">
        <v>10795</v>
      </c>
      <c r="R23" s="7">
        <v>566</v>
      </c>
      <c r="S23" s="7">
        <v>8614</v>
      </c>
      <c r="T23" s="7">
        <v>39027</v>
      </c>
      <c r="U23" s="7">
        <v>421970</v>
      </c>
      <c r="V23" s="7">
        <v>87</v>
      </c>
      <c r="W23" s="7">
        <v>1131</v>
      </c>
    </row>
    <row r="24" spans="1:23" ht="15" customHeight="1">
      <c r="A24" s="89" t="s">
        <v>106</v>
      </c>
      <c r="B24" s="67"/>
      <c r="C24" s="7">
        <v>134</v>
      </c>
      <c r="D24" s="7"/>
      <c r="E24" s="7">
        <v>148707</v>
      </c>
      <c r="F24" s="7"/>
      <c r="G24" s="7">
        <v>32</v>
      </c>
      <c r="H24" s="7"/>
      <c r="I24" s="7">
        <v>11</v>
      </c>
      <c r="J24" s="7"/>
      <c r="K24" s="7">
        <v>4</v>
      </c>
      <c r="L24" s="7"/>
      <c r="M24" s="7">
        <v>4761</v>
      </c>
      <c r="N24" s="7"/>
      <c r="O24" s="73" t="s">
        <v>107</v>
      </c>
      <c r="P24" s="90">
        <v>893</v>
      </c>
      <c r="Q24" s="7">
        <v>16074</v>
      </c>
      <c r="R24" s="7">
        <v>703</v>
      </c>
      <c r="S24" s="7">
        <v>11501</v>
      </c>
      <c r="T24" s="7">
        <v>38884</v>
      </c>
      <c r="U24" s="7">
        <v>420076</v>
      </c>
      <c r="V24" s="7">
        <v>90</v>
      </c>
      <c r="W24" s="7">
        <v>1307</v>
      </c>
    </row>
    <row r="25" spans="1:23" ht="15" customHeight="1">
      <c r="A25" s="73" t="s">
        <v>107</v>
      </c>
      <c r="B25" s="67"/>
      <c r="C25" s="7">
        <v>115</v>
      </c>
      <c r="D25" s="7"/>
      <c r="E25" s="7">
        <v>120460</v>
      </c>
      <c r="F25" s="7"/>
      <c r="G25" s="7">
        <v>76</v>
      </c>
      <c r="H25" s="7"/>
      <c r="I25" s="7">
        <v>53</v>
      </c>
      <c r="J25" s="7"/>
      <c r="K25" s="7">
        <v>5</v>
      </c>
      <c r="L25" s="7"/>
      <c r="M25" s="7">
        <v>2743</v>
      </c>
      <c r="N25" s="7"/>
      <c r="O25" s="96" t="s">
        <v>108</v>
      </c>
      <c r="P25" s="97">
        <v>1016</v>
      </c>
      <c r="Q25" s="98">
        <v>16067</v>
      </c>
      <c r="R25" s="98">
        <v>1007</v>
      </c>
      <c r="S25" s="98">
        <v>16696</v>
      </c>
      <c r="T25" s="98">
        <v>38868</v>
      </c>
      <c r="U25" s="98">
        <v>421343</v>
      </c>
      <c r="V25" s="98">
        <v>68</v>
      </c>
      <c r="W25" s="98">
        <v>1065</v>
      </c>
    </row>
    <row r="26" spans="1:17" ht="15" customHeight="1">
      <c r="A26" s="99" t="s">
        <v>108</v>
      </c>
      <c r="B26" s="100"/>
      <c r="C26" s="98">
        <v>116</v>
      </c>
      <c r="D26" s="98"/>
      <c r="E26" s="98">
        <v>146104</v>
      </c>
      <c r="F26" s="98"/>
      <c r="G26" s="98">
        <v>102</v>
      </c>
      <c r="H26" s="98"/>
      <c r="I26" s="98">
        <v>2169</v>
      </c>
      <c r="J26" s="98"/>
      <c r="K26" s="98">
        <v>11</v>
      </c>
      <c r="L26" s="98"/>
      <c r="M26" s="98">
        <v>1782915</v>
      </c>
      <c r="N26" s="7"/>
      <c r="O26" s="101" t="s">
        <v>109</v>
      </c>
      <c r="P26" s="6"/>
      <c r="Q26" s="6"/>
    </row>
    <row r="27" spans="1:16" ht="15" customHeight="1">
      <c r="A27" s="102" t="s">
        <v>110</v>
      </c>
      <c r="B27" s="103"/>
      <c r="C27" s="103"/>
      <c r="D27" s="103"/>
      <c r="E27" s="53"/>
      <c r="F27" s="53"/>
      <c r="G27" s="53"/>
      <c r="H27" s="53"/>
      <c r="I27" s="53"/>
      <c r="J27" s="53"/>
      <c r="K27" s="53"/>
      <c r="L27" s="53"/>
      <c r="M27" s="53"/>
      <c r="N27" s="53"/>
      <c r="O27" s="104" t="s">
        <v>111</v>
      </c>
      <c r="P27" s="6"/>
    </row>
    <row r="28" spans="1:13" ht="15" customHeight="1">
      <c r="A28" s="103"/>
      <c r="B28" s="103"/>
      <c r="C28" s="103"/>
      <c r="D28" s="103"/>
      <c r="E28" s="53"/>
      <c r="F28" s="53"/>
      <c r="G28" s="53"/>
      <c r="H28" s="53"/>
      <c r="I28" s="53"/>
      <c r="J28" s="53"/>
      <c r="K28" s="53"/>
      <c r="L28" s="53"/>
      <c r="M28" s="53"/>
    </row>
    <row r="29" spans="1:13" ht="15" customHeight="1">
      <c r="A29" s="103"/>
      <c r="B29" s="103"/>
      <c r="C29" s="103"/>
      <c r="D29" s="103"/>
      <c r="E29" s="53"/>
      <c r="F29" s="53"/>
      <c r="G29" s="53"/>
      <c r="H29" s="53"/>
      <c r="I29" s="53"/>
      <c r="J29" s="53"/>
      <c r="K29" s="53"/>
      <c r="L29" s="53"/>
      <c r="M29" s="53"/>
    </row>
    <row r="30" spans="1:13" ht="19.5" customHeight="1">
      <c r="A30" s="335" t="s">
        <v>112</v>
      </c>
      <c r="B30" s="335"/>
      <c r="C30" s="335"/>
      <c r="D30" s="335"/>
      <c r="E30" s="335"/>
      <c r="F30" s="335"/>
      <c r="G30" s="335"/>
      <c r="H30" s="335"/>
      <c r="I30" s="335"/>
      <c r="J30" s="335"/>
      <c r="K30" s="335"/>
      <c r="L30" s="53"/>
      <c r="M30" s="53"/>
    </row>
    <row r="31" spans="1:13" ht="18" customHeight="1">
      <c r="A31" s="13"/>
      <c r="B31" s="13"/>
      <c r="C31" s="13"/>
      <c r="D31" s="13"/>
      <c r="E31" s="13"/>
      <c r="F31" s="13"/>
      <c r="G31" s="13"/>
      <c r="H31" s="13"/>
      <c r="I31" s="13"/>
      <c r="J31" s="13"/>
      <c r="K31" s="13"/>
      <c r="L31" s="53"/>
      <c r="M31" s="53"/>
    </row>
    <row r="32" spans="2:13" ht="18" customHeight="1" thickBot="1">
      <c r="B32" s="54"/>
      <c r="C32" s="54"/>
      <c r="D32" s="54"/>
      <c r="E32" s="54"/>
      <c r="F32" s="54"/>
      <c r="G32" s="54"/>
      <c r="H32" s="54"/>
      <c r="I32" s="54"/>
      <c r="J32" s="54"/>
      <c r="K32" s="55" t="s">
        <v>113</v>
      </c>
      <c r="L32" s="53"/>
      <c r="M32" s="53"/>
    </row>
    <row r="33" spans="1:13" ht="15" customHeight="1">
      <c r="A33" s="192" t="s">
        <v>114</v>
      </c>
      <c r="B33" s="348" t="s">
        <v>115</v>
      </c>
      <c r="C33" s="349"/>
      <c r="D33" s="348" t="s">
        <v>116</v>
      </c>
      <c r="E33" s="349"/>
      <c r="F33" s="348" t="s">
        <v>117</v>
      </c>
      <c r="G33" s="349"/>
      <c r="H33" s="349"/>
      <c r="I33" s="349"/>
      <c r="J33" s="349"/>
      <c r="K33" s="284"/>
      <c r="L33" s="53"/>
      <c r="M33" s="53"/>
    </row>
    <row r="34" spans="1:13" ht="15" customHeight="1">
      <c r="A34" s="344"/>
      <c r="B34" s="350"/>
      <c r="C34" s="350"/>
      <c r="D34" s="350"/>
      <c r="E34" s="350"/>
      <c r="F34" s="351" t="s">
        <v>69</v>
      </c>
      <c r="G34" s="350"/>
      <c r="H34" s="351" t="s">
        <v>70</v>
      </c>
      <c r="I34" s="350"/>
      <c r="J34" s="351" t="s">
        <v>118</v>
      </c>
      <c r="K34" s="338"/>
      <c r="L34" s="53"/>
      <c r="M34" s="53"/>
    </row>
    <row r="35" spans="1:13" ht="15" customHeight="1">
      <c r="A35" s="65" t="s">
        <v>94</v>
      </c>
      <c r="B35" s="105"/>
      <c r="C35" s="7">
        <v>1902961</v>
      </c>
      <c r="D35" s="6"/>
      <c r="E35" s="7">
        <v>1969357</v>
      </c>
      <c r="F35" s="7"/>
      <c r="G35" s="7">
        <v>1094</v>
      </c>
      <c r="H35" s="7"/>
      <c r="I35" s="7">
        <v>4932</v>
      </c>
      <c r="J35" s="6"/>
      <c r="K35" s="7">
        <v>2202988</v>
      </c>
      <c r="L35" s="53"/>
      <c r="M35" s="53"/>
    </row>
    <row r="36" spans="1:13" ht="15" customHeight="1">
      <c r="A36" s="73" t="s">
        <v>95</v>
      </c>
      <c r="B36" s="105"/>
      <c r="C36" s="7">
        <v>2177626</v>
      </c>
      <c r="D36" s="6"/>
      <c r="E36" s="7">
        <v>2318438</v>
      </c>
      <c r="F36" s="106"/>
      <c r="G36" s="7">
        <v>1091</v>
      </c>
      <c r="H36" s="106"/>
      <c r="I36" s="7">
        <v>4498</v>
      </c>
      <c r="J36" s="6"/>
      <c r="K36" s="7">
        <v>2062177</v>
      </c>
      <c r="L36" s="53"/>
      <c r="M36" s="53"/>
    </row>
    <row r="37" spans="1:13" ht="15" customHeight="1">
      <c r="A37" s="73" t="s">
        <v>66</v>
      </c>
      <c r="B37" s="105"/>
      <c r="C37" s="7">
        <v>2580010</v>
      </c>
      <c r="D37" s="6"/>
      <c r="E37" s="7">
        <v>2719234</v>
      </c>
      <c r="F37" s="106"/>
      <c r="G37" s="7">
        <v>1065</v>
      </c>
      <c r="H37" s="106"/>
      <c r="I37" s="7">
        <v>4058</v>
      </c>
      <c r="J37" s="6"/>
      <c r="K37" s="7">
        <v>1922952</v>
      </c>
      <c r="L37" s="53"/>
      <c r="M37" s="53"/>
    </row>
    <row r="38" spans="1:13" ht="15" customHeight="1">
      <c r="A38" s="73" t="s">
        <v>67</v>
      </c>
      <c r="B38" s="105"/>
      <c r="C38" s="7">
        <v>2648703</v>
      </c>
      <c r="D38" s="6"/>
      <c r="E38" s="7">
        <v>2786183</v>
      </c>
      <c r="F38" s="106"/>
      <c r="G38" s="7">
        <v>1046</v>
      </c>
      <c r="H38" s="106"/>
      <c r="I38" s="7">
        <v>3391</v>
      </c>
      <c r="J38" s="6"/>
      <c r="K38" s="7">
        <v>1785472</v>
      </c>
      <c r="L38" s="53"/>
      <c r="M38" s="53"/>
    </row>
    <row r="39" spans="1:13" ht="15" customHeight="1">
      <c r="A39" s="76" t="s">
        <v>20</v>
      </c>
      <c r="B39" s="107"/>
      <c r="C39" s="108" t="s">
        <v>119</v>
      </c>
      <c r="D39" s="108"/>
      <c r="E39" s="108" t="s">
        <v>119</v>
      </c>
      <c r="F39" s="108"/>
      <c r="G39" s="108" t="s">
        <v>119</v>
      </c>
      <c r="H39" s="108"/>
      <c r="I39" s="108" t="s">
        <v>119</v>
      </c>
      <c r="J39" s="108"/>
      <c r="K39" s="108" t="s">
        <v>119</v>
      </c>
      <c r="L39" s="53"/>
      <c r="M39" s="53"/>
    </row>
    <row r="40" spans="1:13" ht="15" customHeight="1">
      <c r="A40" s="30" t="s">
        <v>120</v>
      </c>
      <c r="B40" s="6"/>
      <c r="C40" s="6"/>
      <c r="L40" s="53"/>
      <c r="M40" s="53"/>
    </row>
    <row r="41" spans="1:13" ht="15" customHeight="1">
      <c r="A41" s="6" t="s">
        <v>121</v>
      </c>
      <c r="B41" s="6"/>
      <c r="C41" s="6"/>
      <c r="D41" s="6"/>
      <c r="E41" s="6"/>
      <c r="F41" s="6"/>
      <c r="G41" s="6"/>
      <c r="H41" s="6"/>
      <c r="I41" s="6"/>
      <c r="L41" s="53"/>
      <c r="M41" s="53"/>
    </row>
    <row r="42" ht="15" customHeight="1"/>
    <row r="43" spans="14:15" ht="15" customHeight="1">
      <c r="N43" s="5"/>
      <c r="O43" s="50"/>
    </row>
    <row r="44" spans="1:23" ht="19.5" customHeight="1">
      <c r="A44" s="335" t="s">
        <v>122</v>
      </c>
      <c r="B44" s="335"/>
      <c r="C44" s="335"/>
      <c r="D44" s="335"/>
      <c r="E44" s="335"/>
      <c r="F44" s="335"/>
      <c r="G44" s="335"/>
      <c r="H44" s="335"/>
      <c r="I44" s="335"/>
      <c r="J44" s="335"/>
      <c r="K44" s="335"/>
      <c r="L44" s="335"/>
      <c r="M44" s="335"/>
      <c r="N44" s="52"/>
      <c r="O44" s="335" t="s">
        <v>123</v>
      </c>
      <c r="P44" s="335"/>
      <c r="Q44" s="335"/>
      <c r="R44" s="335"/>
      <c r="S44" s="335"/>
      <c r="T44" s="112"/>
      <c r="U44" s="112"/>
      <c r="V44" s="112"/>
      <c r="W44" s="112"/>
    </row>
    <row r="45" spans="1:23" ht="18" customHeight="1" thickBot="1">
      <c r="A45" s="103"/>
      <c r="B45" s="103"/>
      <c r="C45" s="103"/>
      <c r="D45" s="103"/>
      <c r="E45" s="103"/>
      <c r="F45" s="7"/>
      <c r="G45" s="7"/>
      <c r="H45" s="7"/>
      <c r="I45" s="6"/>
      <c r="J45" s="6"/>
      <c r="K45" s="6"/>
      <c r="L45" s="6"/>
      <c r="M45" s="109" t="s">
        <v>124</v>
      </c>
      <c r="O45" s="50"/>
      <c r="P45" s="54"/>
      <c r="Q45" s="54"/>
      <c r="R45" s="54"/>
      <c r="W45" s="55" t="s">
        <v>125</v>
      </c>
    </row>
    <row r="46" spans="1:23" ht="15" customHeight="1">
      <c r="A46" s="340" t="s">
        <v>126</v>
      </c>
      <c r="B46" s="113" t="s">
        <v>127</v>
      </c>
      <c r="C46" s="192"/>
      <c r="D46" s="69" t="s">
        <v>128</v>
      </c>
      <c r="E46" s="70"/>
      <c r="F46" s="70"/>
      <c r="G46" s="70"/>
      <c r="H46" s="70"/>
      <c r="I46" s="343"/>
      <c r="J46" s="69" t="s">
        <v>129</v>
      </c>
      <c r="K46" s="70"/>
      <c r="L46" s="70"/>
      <c r="M46" s="70"/>
      <c r="O46" s="192" t="s">
        <v>130</v>
      </c>
      <c r="P46" s="191" t="s">
        <v>131</v>
      </c>
      <c r="Q46" s="192"/>
      <c r="R46" s="191" t="s">
        <v>132</v>
      </c>
      <c r="S46" s="192"/>
      <c r="T46" s="345" t="s">
        <v>133</v>
      </c>
      <c r="U46" s="346"/>
      <c r="V46" s="346"/>
      <c r="W46" s="347"/>
    </row>
    <row r="47" spans="1:23" ht="15" customHeight="1">
      <c r="A47" s="341"/>
      <c r="B47" s="68"/>
      <c r="C47" s="164"/>
      <c r="D47" s="252" t="s">
        <v>134</v>
      </c>
      <c r="E47" s="253"/>
      <c r="F47" s="235" t="s">
        <v>135</v>
      </c>
      <c r="G47" s="236"/>
      <c r="H47" s="252" t="s">
        <v>136</v>
      </c>
      <c r="I47" s="253"/>
      <c r="J47" s="338" t="s">
        <v>137</v>
      </c>
      <c r="K47" s="251"/>
      <c r="L47" s="338" t="s">
        <v>138</v>
      </c>
      <c r="M47" s="339"/>
      <c r="O47" s="344"/>
      <c r="P47" s="163"/>
      <c r="Q47" s="164"/>
      <c r="R47" s="163"/>
      <c r="S47" s="164"/>
      <c r="T47" s="165"/>
      <c r="U47" s="166"/>
      <c r="V47" s="189" t="s">
        <v>139</v>
      </c>
      <c r="W47" s="190"/>
    </row>
    <row r="48" spans="1:23" ht="15" customHeight="1">
      <c r="A48" s="342"/>
      <c r="B48" s="64" t="s">
        <v>140</v>
      </c>
      <c r="C48" s="64" t="s">
        <v>141</v>
      </c>
      <c r="D48" s="64" t="s">
        <v>140</v>
      </c>
      <c r="E48" s="64" t="s">
        <v>141</v>
      </c>
      <c r="F48" s="64" t="s">
        <v>140</v>
      </c>
      <c r="G48" s="64" t="s">
        <v>141</v>
      </c>
      <c r="H48" s="64" t="s">
        <v>140</v>
      </c>
      <c r="I48" s="64" t="s">
        <v>141</v>
      </c>
      <c r="J48" s="64" t="s">
        <v>140</v>
      </c>
      <c r="K48" s="64" t="s">
        <v>141</v>
      </c>
      <c r="L48" s="64" t="s">
        <v>140</v>
      </c>
      <c r="M48" s="62" t="s">
        <v>141</v>
      </c>
      <c r="N48" s="111"/>
      <c r="O48" s="114" t="s">
        <v>142</v>
      </c>
      <c r="P48" s="111"/>
      <c r="Q48" s="111">
        <v>12489</v>
      </c>
      <c r="R48" s="111"/>
      <c r="S48" s="111">
        <v>13434</v>
      </c>
      <c r="T48" s="30"/>
      <c r="U48" s="111">
        <v>945</v>
      </c>
      <c r="V48" s="6"/>
      <c r="W48" s="111">
        <v>1128</v>
      </c>
    </row>
    <row r="49" spans="1:23" ht="15" customHeight="1">
      <c r="A49" s="65" t="s">
        <v>94</v>
      </c>
      <c r="B49" s="115">
        <f aca="true" t="shared" si="0" ref="B49:C53">SUM(D49,F49,H49,J49,L49,,B58,D58,F58,H58,J58,L58,B67,D67,F67,H67)</f>
        <v>150</v>
      </c>
      <c r="C49" s="115">
        <f t="shared" si="0"/>
        <v>5664100</v>
      </c>
      <c r="D49" s="111">
        <v>6</v>
      </c>
      <c r="E49" s="111">
        <v>171200</v>
      </c>
      <c r="F49" s="111">
        <v>6</v>
      </c>
      <c r="G49" s="111">
        <v>151000</v>
      </c>
      <c r="H49" s="111">
        <v>10</v>
      </c>
      <c r="I49" s="111">
        <v>93100</v>
      </c>
      <c r="J49" s="111">
        <v>11</v>
      </c>
      <c r="K49" s="111">
        <v>198500</v>
      </c>
      <c r="L49" s="111">
        <v>4</v>
      </c>
      <c r="M49" s="111">
        <v>60400</v>
      </c>
      <c r="N49" s="111"/>
      <c r="O49" s="72" t="s">
        <v>95</v>
      </c>
      <c r="P49" s="111"/>
      <c r="Q49" s="111">
        <v>12041</v>
      </c>
      <c r="R49" s="111"/>
      <c r="S49" s="111">
        <v>13409</v>
      </c>
      <c r="T49" s="6"/>
      <c r="U49" s="111">
        <v>1368</v>
      </c>
      <c r="V49" s="6"/>
      <c r="W49" s="111">
        <v>945</v>
      </c>
    </row>
    <row r="50" spans="1:23" ht="15" customHeight="1">
      <c r="A50" s="73" t="s">
        <v>95</v>
      </c>
      <c r="B50" s="115">
        <f t="shared" si="0"/>
        <v>139</v>
      </c>
      <c r="C50" s="115">
        <f t="shared" si="0"/>
        <v>9703800</v>
      </c>
      <c r="D50" s="116" t="s">
        <v>71</v>
      </c>
      <c r="E50" s="116" t="s">
        <v>71</v>
      </c>
      <c r="F50" s="111">
        <v>7</v>
      </c>
      <c r="G50" s="111">
        <v>409500</v>
      </c>
      <c r="H50" s="111">
        <v>5</v>
      </c>
      <c r="I50" s="111">
        <v>38900</v>
      </c>
      <c r="J50" s="111">
        <v>11</v>
      </c>
      <c r="K50" s="111">
        <v>423000</v>
      </c>
      <c r="L50" s="111">
        <v>5</v>
      </c>
      <c r="M50" s="111">
        <v>64100</v>
      </c>
      <c r="N50" s="6"/>
      <c r="O50" s="72" t="s">
        <v>66</v>
      </c>
      <c r="P50" s="111"/>
      <c r="Q50" s="111">
        <v>11758</v>
      </c>
      <c r="R50" s="111"/>
      <c r="S50" s="111">
        <v>13557</v>
      </c>
      <c r="T50" s="6"/>
      <c r="U50" s="111">
        <v>1799</v>
      </c>
      <c r="V50" s="6"/>
      <c r="W50" s="111">
        <v>1368</v>
      </c>
    </row>
    <row r="51" spans="1:23" ht="15" customHeight="1">
      <c r="A51" s="73" t="s">
        <v>66</v>
      </c>
      <c r="B51" s="115">
        <f t="shared" si="0"/>
        <v>123</v>
      </c>
      <c r="C51" s="115">
        <f t="shared" si="0"/>
        <v>3157300</v>
      </c>
      <c r="D51" s="116">
        <v>1</v>
      </c>
      <c r="E51" s="116">
        <v>16000</v>
      </c>
      <c r="F51" s="111">
        <v>4</v>
      </c>
      <c r="G51" s="111">
        <v>21700</v>
      </c>
      <c r="H51" s="111">
        <v>5</v>
      </c>
      <c r="I51" s="111">
        <v>67000</v>
      </c>
      <c r="J51" s="111">
        <v>4</v>
      </c>
      <c r="K51" s="111">
        <v>99000</v>
      </c>
      <c r="L51" s="111">
        <v>3</v>
      </c>
      <c r="M51" s="111">
        <v>14300</v>
      </c>
      <c r="N51" s="111"/>
      <c r="O51" s="72" t="s">
        <v>67</v>
      </c>
      <c r="P51" s="111"/>
      <c r="Q51" s="111">
        <v>10135</v>
      </c>
      <c r="R51" s="111"/>
      <c r="S51" s="111">
        <v>11436</v>
      </c>
      <c r="T51" s="6"/>
      <c r="U51" s="111">
        <v>1301</v>
      </c>
      <c r="V51" s="6"/>
      <c r="W51" s="111">
        <v>1799</v>
      </c>
    </row>
    <row r="52" spans="1:23" ht="15" customHeight="1">
      <c r="A52" s="73" t="s">
        <v>67</v>
      </c>
      <c r="B52" s="115">
        <f t="shared" si="0"/>
        <v>133</v>
      </c>
      <c r="C52" s="115">
        <f t="shared" si="0"/>
        <v>4348079</v>
      </c>
      <c r="D52" s="116" t="s">
        <v>71</v>
      </c>
      <c r="E52" s="116" t="s">
        <v>71</v>
      </c>
      <c r="F52" s="111">
        <v>3</v>
      </c>
      <c r="G52" s="111">
        <v>97900</v>
      </c>
      <c r="H52" s="111">
        <v>3</v>
      </c>
      <c r="I52" s="111">
        <v>60500</v>
      </c>
      <c r="J52" s="111">
        <v>10</v>
      </c>
      <c r="K52" s="111">
        <v>288200</v>
      </c>
      <c r="L52" s="111">
        <v>7</v>
      </c>
      <c r="M52" s="111">
        <v>150000</v>
      </c>
      <c r="N52" s="117"/>
      <c r="O52" s="118" t="s">
        <v>20</v>
      </c>
      <c r="P52" s="119"/>
      <c r="Q52" s="119">
        <v>9652</v>
      </c>
      <c r="R52" s="119"/>
      <c r="S52" s="119">
        <v>11198</v>
      </c>
      <c r="T52" s="120"/>
      <c r="U52" s="121">
        <v>1545</v>
      </c>
      <c r="V52" s="122"/>
      <c r="W52" s="121">
        <v>1301</v>
      </c>
    </row>
    <row r="53" spans="1:23" ht="15" customHeight="1">
      <c r="A53" s="123" t="s">
        <v>20</v>
      </c>
      <c r="B53" s="124">
        <f t="shared" si="0"/>
        <v>131</v>
      </c>
      <c r="C53" s="124">
        <f t="shared" si="0"/>
        <v>6412900</v>
      </c>
      <c r="D53" s="125">
        <v>2</v>
      </c>
      <c r="E53" s="125">
        <v>85000</v>
      </c>
      <c r="F53" s="126" t="s">
        <v>71</v>
      </c>
      <c r="G53" s="126" t="s">
        <v>71</v>
      </c>
      <c r="H53" s="125">
        <v>5</v>
      </c>
      <c r="I53" s="125">
        <v>52000</v>
      </c>
      <c r="J53" s="125">
        <v>2</v>
      </c>
      <c r="K53" s="125">
        <v>15000</v>
      </c>
      <c r="L53" s="125">
        <v>9</v>
      </c>
      <c r="M53" s="125">
        <v>160700</v>
      </c>
      <c r="N53" s="6"/>
      <c r="O53" s="86"/>
      <c r="P53" s="88"/>
      <c r="Q53" s="88"/>
      <c r="R53" s="88"/>
      <c r="S53" s="88"/>
      <c r="T53" s="6"/>
      <c r="U53" s="127"/>
      <c r="V53" s="127"/>
      <c r="W53" s="127"/>
    </row>
    <row r="54" spans="1:23" ht="15" customHeight="1" thickBot="1">
      <c r="A54" s="13"/>
      <c r="B54" s="13"/>
      <c r="C54" s="6"/>
      <c r="D54" s="128"/>
      <c r="E54" s="6"/>
      <c r="F54" s="6"/>
      <c r="G54" s="6"/>
      <c r="H54" s="6"/>
      <c r="I54" s="6"/>
      <c r="J54" s="6"/>
      <c r="K54" s="6"/>
      <c r="L54" s="6"/>
      <c r="M54" s="6"/>
      <c r="N54" s="103"/>
      <c r="O54" s="129" t="s">
        <v>143</v>
      </c>
      <c r="P54" s="7"/>
      <c r="Q54" s="7">
        <v>1514</v>
      </c>
      <c r="R54" s="7"/>
      <c r="S54" s="7">
        <v>437</v>
      </c>
      <c r="T54" s="6"/>
      <c r="U54" s="130">
        <v>-1076</v>
      </c>
      <c r="V54" s="131"/>
      <c r="W54" s="130">
        <v>-1166</v>
      </c>
    </row>
    <row r="55" spans="1:23" ht="15" customHeight="1">
      <c r="A55" s="340" t="s">
        <v>126</v>
      </c>
      <c r="B55" s="284" t="s">
        <v>144</v>
      </c>
      <c r="C55" s="250"/>
      <c r="D55" s="250"/>
      <c r="E55" s="250"/>
      <c r="F55" s="250"/>
      <c r="G55" s="250"/>
      <c r="H55" s="250"/>
      <c r="I55" s="250"/>
      <c r="J55" s="250"/>
      <c r="K55" s="250"/>
      <c r="L55" s="250"/>
      <c r="M55" s="250"/>
      <c r="N55" s="103"/>
      <c r="O55" s="72" t="s">
        <v>145</v>
      </c>
      <c r="P55" s="7"/>
      <c r="Q55" s="7">
        <v>607</v>
      </c>
      <c r="R55" s="7"/>
      <c r="S55" s="7">
        <v>789</v>
      </c>
      <c r="T55" s="6"/>
      <c r="U55" s="130">
        <v>181</v>
      </c>
      <c r="V55" s="131"/>
      <c r="W55" s="130">
        <v>64</v>
      </c>
    </row>
    <row r="56" spans="1:23" ht="15" customHeight="1">
      <c r="A56" s="341"/>
      <c r="B56" s="338" t="s">
        <v>146</v>
      </c>
      <c r="C56" s="251"/>
      <c r="D56" s="338" t="s">
        <v>147</v>
      </c>
      <c r="E56" s="251"/>
      <c r="F56" s="338" t="s">
        <v>148</v>
      </c>
      <c r="G56" s="251"/>
      <c r="H56" s="338" t="s">
        <v>149</v>
      </c>
      <c r="I56" s="251"/>
      <c r="J56" s="252" t="s">
        <v>150</v>
      </c>
      <c r="K56" s="253"/>
      <c r="L56" s="338" t="s">
        <v>151</v>
      </c>
      <c r="M56" s="339"/>
      <c r="N56" s="53"/>
      <c r="O56" s="72" t="s">
        <v>152</v>
      </c>
      <c r="P56" s="7"/>
      <c r="Q56" s="7">
        <v>765</v>
      </c>
      <c r="R56" s="7"/>
      <c r="S56" s="7">
        <v>950</v>
      </c>
      <c r="T56" s="6"/>
      <c r="U56" s="130">
        <v>184</v>
      </c>
      <c r="V56" s="131"/>
      <c r="W56" s="130">
        <v>287</v>
      </c>
    </row>
    <row r="57" spans="1:23" ht="15" customHeight="1">
      <c r="A57" s="342"/>
      <c r="B57" s="64" t="s">
        <v>140</v>
      </c>
      <c r="C57" s="62" t="s">
        <v>141</v>
      </c>
      <c r="D57" s="64" t="s">
        <v>140</v>
      </c>
      <c r="E57" s="64" t="s">
        <v>141</v>
      </c>
      <c r="F57" s="64" t="s">
        <v>140</v>
      </c>
      <c r="G57" s="62" t="s">
        <v>141</v>
      </c>
      <c r="H57" s="64" t="s">
        <v>140</v>
      </c>
      <c r="I57" s="64" t="s">
        <v>141</v>
      </c>
      <c r="J57" s="64" t="s">
        <v>140</v>
      </c>
      <c r="K57" s="64" t="s">
        <v>141</v>
      </c>
      <c r="L57" s="64" t="s">
        <v>140</v>
      </c>
      <c r="M57" s="62" t="s">
        <v>141</v>
      </c>
      <c r="O57" s="72" t="s">
        <v>153</v>
      </c>
      <c r="P57" s="7"/>
      <c r="Q57" s="7">
        <v>758</v>
      </c>
      <c r="R57" s="7"/>
      <c r="S57" s="7">
        <v>1183</v>
      </c>
      <c r="T57" s="6"/>
      <c r="U57" s="130">
        <v>424</v>
      </c>
      <c r="V57" s="131"/>
      <c r="W57" s="130">
        <v>421</v>
      </c>
    </row>
    <row r="58" spans="1:23" ht="15" customHeight="1">
      <c r="A58" s="132" t="s">
        <v>94</v>
      </c>
      <c r="B58" s="111">
        <v>8</v>
      </c>
      <c r="C58" s="111">
        <v>94000</v>
      </c>
      <c r="D58" s="116" t="s">
        <v>71</v>
      </c>
      <c r="E58" s="116" t="s">
        <v>71</v>
      </c>
      <c r="F58" s="111">
        <v>11</v>
      </c>
      <c r="G58" s="111">
        <v>118100</v>
      </c>
      <c r="H58" s="111">
        <v>6</v>
      </c>
      <c r="I58" s="111">
        <v>119000</v>
      </c>
      <c r="J58" s="111">
        <v>5</v>
      </c>
      <c r="K58" s="111">
        <v>290000</v>
      </c>
      <c r="L58" s="111">
        <v>47</v>
      </c>
      <c r="M58" s="111">
        <v>830300</v>
      </c>
      <c r="N58" s="5"/>
      <c r="O58" s="129" t="s">
        <v>68</v>
      </c>
      <c r="P58" s="13"/>
      <c r="Q58" s="13"/>
      <c r="R58" s="13"/>
      <c r="S58" s="13"/>
      <c r="T58" s="6"/>
      <c r="U58" s="130"/>
      <c r="V58" s="131"/>
      <c r="W58" s="130"/>
    </row>
    <row r="59" spans="1:23" ht="15" customHeight="1">
      <c r="A59" s="133" t="s">
        <v>95</v>
      </c>
      <c r="B59" s="111">
        <v>6</v>
      </c>
      <c r="C59" s="111">
        <v>211000</v>
      </c>
      <c r="D59" s="116" t="s">
        <v>71</v>
      </c>
      <c r="E59" s="116" t="s">
        <v>71</v>
      </c>
      <c r="F59" s="111">
        <v>15</v>
      </c>
      <c r="G59" s="111">
        <v>205300</v>
      </c>
      <c r="H59" s="111">
        <v>6</v>
      </c>
      <c r="I59" s="111">
        <v>35100</v>
      </c>
      <c r="J59" s="111">
        <v>1</v>
      </c>
      <c r="K59" s="111">
        <v>6000</v>
      </c>
      <c r="L59" s="111">
        <v>38</v>
      </c>
      <c r="M59" s="111">
        <v>704600</v>
      </c>
      <c r="N59" s="13"/>
      <c r="O59" s="72" t="s">
        <v>154</v>
      </c>
      <c r="P59" s="7"/>
      <c r="Q59" s="7">
        <v>1381</v>
      </c>
      <c r="R59" s="7"/>
      <c r="S59" s="7">
        <v>896</v>
      </c>
      <c r="T59" s="6"/>
      <c r="U59" s="130">
        <v>-484</v>
      </c>
      <c r="V59" s="131"/>
      <c r="W59" s="130">
        <v>-466</v>
      </c>
    </row>
    <row r="60" spans="1:23" ht="15" customHeight="1">
      <c r="A60" s="133" t="s">
        <v>66</v>
      </c>
      <c r="B60" s="111">
        <v>2</v>
      </c>
      <c r="C60" s="111">
        <v>29500</v>
      </c>
      <c r="D60" s="116">
        <v>4</v>
      </c>
      <c r="E60" s="116">
        <v>64000</v>
      </c>
      <c r="F60" s="111">
        <v>7</v>
      </c>
      <c r="G60" s="111">
        <v>85700</v>
      </c>
      <c r="H60" s="111">
        <v>3</v>
      </c>
      <c r="I60" s="111">
        <v>26000</v>
      </c>
      <c r="J60" s="111">
        <v>2</v>
      </c>
      <c r="K60" s="111">
        <v>10000</v>
      </c>
      <c r="L60" s="111">
        <v>48</v>
      </c>
      <c r="M60" s="111">
        <v>1262100</v>
      </c>
      <c r="N60" s="54"/>
      <c r="O60" s="72" t="s">
        <v>155</v>
      </c>
      <c r="P60" s="7"/>
      <c r="Q60" s="7">
        <v>682</v>
      </c>
      <c r="R60" s="7"/>
      <c r="S60" s="7">
        <v>937</v>
      </c>
      <c r="T60" s="6"/>
      <c r="U60" s="130">
        <v>255</v>
      </c>
      <c r="V60" s="131"/>
      <c r="W60" s="130">
        <v>281</v>
      </c>
    </row>
    <row r="61" spans="1:23" ht="15" customHeight="1">
      <c r="A61" s="133" t="s">
        <v>67</v>
      </c>
      <c r="B61" s="111">
        <v>5</v>
      </c>
      <c r="C61" s="111">
        <v>82500</v>
      </c>
      <c r="D61" s="116">
        <v>2</v>
      </c>
      <c r="E61" s="116">
        <v>44000</v>
      </c>
      <c r="F61" s="111">
        <v>5</v>
      </c>
      <c r="G61" s="111">
        <v>68000</v>
      </c>
      <c r="H61" s="111">
        <v>3</v>
      </c>
      <c r="I61" s="111">
        <v>12000</v>
      </c>
      <c r="J61" s="111">
        <v>1</v>
      </c>
      <c r="K61" s="111">
        <v>46000</v>
      </c>
      <c r="L61" s="111">
        <v>47</v>
      </c>
      <c r="M61" s="111">
        <v>795956</v>
      </c>
      <c r="N61" s="58"/>
      <c r="O61" s="72" t="s">
        <v>156</v>
      </c>
      <c r="P61" s="7"/>
      <c r="Q61" s="7">
        <v>618</v>
      </c>
      <c r="R61" s="7"/>
      <c r="S61" s="7">
        <v>689</v>
      </c>
      <c r="T61" s="6"/>
      <c r="U61" s="130">
        <v>70</v>
      </c>
      <c r="V61" s="131"/>
      <c r="W61" s="130">
        <v>166</v>
      </c>
    </row>
    <row r="62" spans="1:23" ht="15" customHeight="1">
      <c r="A62" s="134" t="s">
        <v>20</v>
      </c>
      <c r="B62" s="125">
        <v>3</v>
      </c>
      <c r="C62" s="125">
        <v>76600</v>
      </c>
      <c r="D62" s="125">
        <v>1</v>
      </c>
      <c r="E62" s="125">
        <v>40000</v>
      </c>
      <c r="F62" s="125">
        <v>12</v>
      </c>
      <c r="G62" s="125">
        <v>146000</v>
      </c>
      <c r="H62" s="125">
        <v>2</v>
      </c>
      <c r="I62" s="125">
        <v>36000</v>
      </c>
      <c r="J62" s="125">
        <v>3</v>
      </c>
      <c r="K62" s="125">
        <v>24800</v>
      </c>
      <c r="L62" s="125">
        <v>38</v>
      </c>
      <c r="M62" s="125">
        <v>778300</v>
      </c>
      <c r="N62" s="6"/>
      <c r="O62" s="72" t="s">
        <v>157</v>
      </c>
      <c r="P62" s="7"/>
      <c r="Q62" s="7">
        <v>768</v>
      </c>
      <c r="R62" s="7"/>
      <c r="S62" s="7">
        <v>686</v>
      </c>
      <c r="T62" s="6"/>
      <c r="U62" s="130">
        <v>-81</v>
      </c>
      <c r="V62" s="131"/>
      <c r="W62" s="130">
        <v>57</v>
      </c>
    </row>
    <row r="63" spans="1:23" ht="15" customHeight="1" thickBot="1">
      <c r="A63" s="6"/>
      <c r="B63" s="6"/>
      <c r="C63" s="6"/>
      <c r="D63" s="6"/>
      <c r="E63" s="6"/>
      <c r="F63" s="6"/>
      <c r="G63" s="6"/>
      <c r="H63" s="6"/>
      <c r="I63" s="6"/>
      <c r="J63" s="6"/>
      <c r="K63" s="6"/>
      <c r="L63" s="6"/>
      <c r="M63" s="6"/>
      <c r="N63" s="6"/>
      <c r="O63" s="129" t="s">
        <v>104</v>
      </c>
      <c r="P63" s="13"/>
      <c r="Q63" s="13"/>
      <c r="R63" s="13"/>
      <c r="S63" s="13"/>
      <c r="T63" s="6"/>
      <c r="U63" s="130"/>
      <c r="V63" s="131"/>
      <c r="W63" s="130"/>
    </row>
    <row r="64" spans="1:23" ht="15" customHeight="1">
      <c r="A64" s="340" t="s">
        <v>126</v>
      </c>
      <c r="B64" s="284" t="s">
        <v>144</v>
      </c>
      <c r="C64" s="250"/>
      <c r="D64" s="250"/>
      <c r="E64" s="250"/>
      <c r="F64" s="250"/>
      <c r="G64" s="250"/>
      <c r="H64" s="250"/>
      <c r="I64" s="250"/>
      <c r="J64" s="58"/>
      <c r="K64" s="58"/>
      <c r="L64" s="58"/>
      <c r="M64" s="58"/>
      <c r="N64" s="6"/>
      <c r="O64" s="72" t="s">
        <v>158</v>
      </c>
      <c r="P64" s="7"/>
      <c r="Q64" s="7">
        <v>665</v>
      </c>
      <c r="R64" s="7"/>
      <c r="S64" s="7">
        <v>838</v>
      </c>
      <c r="T64" s="6"/>
      <c r="U64" s="130">
        <v>172</v>
      </c>
      <c r="V64" s="131"/>
      <c r="W64" s="130" t="s">
        <v>159</v>
      </c>
    </row>
    <row r="65" spans="1:23" ht="15" customHeight="1">
      <c r="A65" s="341"/>
      <c r="B65" s="338" t="s">
        <v>160</v>
      </c>
      <c r="C65" s="251"/>
      <c r="D65" s="252" t="s">
        <v>161</v>
      </c>
      <c r="E65" s="253"/>
      <c r="F65" s="235" t="s">
        <v>162</v>
      </c>
      <c r="G65" s="236"/>
      <c r="H65" s="237" t="s">
        <v>163</v>
      </c>
      <c r="I65" s="238"/>
      <c r="J65" s="135"/>
      <c r="K65" s="6"/>
      <c r="L65" s="135"/>
      <c r="M65" s="135"/>
      <c r="N65" s="6"/>
      <c r="O65" s="72" t="s">
        <v>164</v>
      </c>
      <c r="P65" s="7"/>
      <c r="Q65" s="7">
        <v>719</v>
      </c>
      <c r="R65" s="7"/>
      <c r="S65" s="7">
        <v>860</v>
      </c>
      <c r="T65" s="6"/>
      <c r="U65" s="130">
        <v>140</v>
      </c>
      <c r="V65" s="131"/>
      <c r="W65" s="130">
        <v>171</v>
      </c>
    </row>
    <row r="66" spans="1:23" ht="15" customHeight="1">
      <c r="A66" s="342"/>
      <c r="B66" s="64" t="s">
        <v>140</v>
      </c>
      <c r="C66" s="64" t="s">
        <v>141</v>
      </c>
      <c r="D66" s="64" t="s">
        <v>140</v>
      </c>
      <c r="E66" s="64" t="s">
        <v>141</v>
      </c>
      <c r="F66" s="64" t="s">
        <v>140</v>
      </c>
      <c r="G66" s="64" t="s">
        <v>141</v>
      </c>
      <c r="H66" s="64" t="s">
        <v>140</v>
      </c>
      <c r="I66" s="62" t="s">
        <v>141</v>
      </c>
      <c r="J66" s="13"/>
      <c r="K66" s="6"/>
      <c r="L66" s="13"/>
      <c r="M66" s="6"/>
      <c r="N66" s="6"/>
      <c r="O66" s="72" t="s">
        <v>165</v>
      </c>
      <c r="P66" s="7"/>
      <c r="Q66" s="7">
        <v>704</v>
      </c>
      <c r="R66" s="7"/>
      <c r="S66" s="7">
        <v>941</v>
      </c>
      <c r="T66" s="6"/>
      <c r="U66" s="130">
        <v>237</v>
      </c>
      <c r="V66" s="131"/>
      <c r="W66" s="130">
        <v>55</v>
      </c>
    </row>
    <row r="67" spans="1:23" ht="15" customHeight="1">
      <c r="A67" s="132" t="s">
        <v>94</v>
      </c>
      <c r="B67" s="111">
        <v>6</v>
      </c>
      <c r="C67" s="111">
        <v>130800</v>
      </c>
      <c r="D67" s="111">
        <v>9</v>
      </c>
      <c r="E67" s="111">
        <v>2437000</v>
      </c>
      <c r="F67" s="111">
        <v>9</v>
      </c>
      <c r="G67" s="111">
        <v>92000</v>
      </c>
      <c r="H67" s="111">
        <v>12</v>
      </c>
      <c r="I67" s="111">
        <v>878700</v>
      </c>
      <c r="J67" s="84"/>
      <c r="K67" s="6"/>
      <c r="L67" s="84"/>
      <c r="M67" s="6"/>
      <c r="N67" s="6"/>
      <c r="O67" s="99" t="s">
        <v>166</v>
      </c>
      <c r="P67" s="136"/>
      <c r="Q67" s="98">
        <v>465</v>
      </c>
      <c r="R67" s="98"/>
      <c r="S67" s="7">
        <v>1986</v>
      </c>
      <c r="T67" s="6"/>
      <c r="U67" s="130">
        <v>1521</v>
      </c>
      <c r="V67" s="131"/>
      <c r="W67" s="130">
        <v>1427</v>
      </c>
    </row>
    <row r="68" spans="1:23" ht="15" customHeight="1">
      <c r="A68" s="73" t="s">
        <v>95</v>
      </c>
      <c r="B68" s="115">
        <v>7</v>
      </c>
      <c r="C68" s="111">
        <v>1114000</v>
      </c>
      <c r="D68" s="111">
        <v>16</v>
      </c>
      <c r="E68" s="111">
        <v>5979100</v>
      </c>
      <c r="F68" s="111">
        <v>6</v>
      </c>
      <c r="G68" s="111">
        <v>35300</v>
      </c>
      <c r="H68" s="111">
        <v>16</v>
      </c>
      <c r="I68" s="111">
        <v>477900</v>
      </c>
      <c r="J68" s="84"/>
      <c r="K68" s="6"/>
      <c r="L68" s="84"/>
      <c r="M68" s="6"/>
      <c r="O68" s="137" t="s">
        <v>167</v>
      </c>
      <c r="Q68" s="6"/>
      <c r="R68" s="6"/>
      <c r="S68" s="138"/>
      <c r="T68" s="138"/>
      <c r="U68" s="138"/>
      <c r="V68" s="138"/>
      <c r="W68" s="138"/>
    </row>
    <row r="69" spans="1:16" ht="15" customHeight="1">
      <c r="A69" s="73" t="s">
        <v>66</v>
      </c>
      <c r="B69" s="115">
        <v>1</v>
      </c>
      <c r="C69" s="111">
        <v>4000</v>
      </c>
      <c r="D69" s="111">
        <v>11</v>
      </c>
      <c r="E69" s="111">
        <v>413500</v>
      </c>
      <c r="F69" s="111">
        <v>2</v>
      </c>
      <c r="G69" s="111">
        <v>26100</v>
      </c>
      <c r="H69" s="111">
        <v>26</v>
      </c>
      <c r="I69" s="111">
        <v>1018400</v>
      </c>
      <c r="J69" s="84"/>
      <c r="K69" s="6"/>
      <c r="L69" s="84"/>
      <c r="M69" s="6"/>
      <c r="O69" s="6"/>
      <c r="P69" s="6"/>
    </row>
    <row r="70" spans="1:16" ht="15" customHeight="1">
      <c r="A70" s="73" t="s">
        <v>67</v>
      </c>
      <c r="B70" s="139">
        <v>7</v>
      </c>
      <c r="C70" s="111">
        <v>467300</v>
      </c>
      <c r="D70" s="111">
        <v>10</v>
      </c>
      <c r="E70" s="111">
        <v>1497600</v>
      </c>
      <c r="F70" s="111">
        <v>5</v>
      </c>
      <c r="G70" s="111">
        <v>60200</v>
      </c>
      <c r="H70" s="111">
        <v>25</v>
      </c>
      <c r="I70" s="111">
        <v>677923</v>
      </c>
      <c r="J70" s="84"/>
      <c r="K70" s="6"/>
      <c r="L70" s="84"/>
      <c r="M70" s="6"/>
      <c r="P70" s="6"/>
    </row>
    <row r="71" spans="1:15" ht="15" customHeight="1">
      <c r="A71" s="123" t="s">
        <v>20</v>
      </c>
      <c r="B71" s="140">
        <v>6</v>
      </c>
      <c r="C71" s="125">
        <v>899800</v>
      </c>
      <c r="D71" s="125">
        <v>17</v>
      </c>
      <c r="E71" s="125">
        <v>3561100</v>
      </c>
      <c r="F71" s="125">
        <v>3</v>
      </c>
      <c r="G71" s="125">
        <v>22000</v>
      </c>
      <c r="H71" s="125">
        <v>28</v>
      </c>
      <c r="I71" s="125">
        <v>515600</v>
      </c>
      <c r="J71" s="141"/>
      <c r="K71" s="6"/>
      <c r="L71" s="141"/>
      <c r="M71" s="6"/>
      <c r="O71" s="52"/>
    </row>
    <row r="72" spans="1:21" ht="15" customHeight="1">
      <c r="A72" s="103" t="s">
        <v>168</v>
      </c>
      <c r="B72" s="103"/>
      <c r="C72" s="6"/>
      <c r="D72" s="6"/>
      <c r="E72" s="6"/>
      <c r="F72" s="6"/>
      <c r="G72" s="6"/>
      <c r="H72" s="6"/>
      <c r="I72" s="6"/>
      <c r="J72" s="6"/>
      <c r="K72" s="6"/>
      <c r="L72" s="6"/>
      <c r="M72" s="6"/>
      <c r="N72" s="52"/>
      <c r="O72" s="6"/>
      <c r="P72" s="52"/>
      <c r="Q72" s="52"/>
      <c r="R72" s="52"/>
      <c r="S72" s="52"/>
      <c r="T72" s="52"/>
      <c r="U72" s="52"/>
    </row>
    <row r="73" spans="1:21" ht="15" customHeight="1">
      <c r="A73" s="103" t="s">
        <v>169</v>
      </c>
      <c r="B73" s="103"/>
      <c r="C73" s="6"/>
      <c r="D73" s="6"/>
      <c r="E73" s="6"/>
      <c r="F73" s="6"/>
      <c r="G73" s="6"/>
      <c r="H73" s="6"/>
      <c r="I73" s="6"/>
      <c r="J73" s="6"/>
      <c r="K73" s="6"/>
      <c r="L73" s="6"/>
      <c r="M73" s="6"/>
      <c r="N73" s="6"/>
      <c r="O73" s="6"/>
      <c r="P73" s="6"/>
      <c r="Q73" s="6"/>
      <c r="R73" s="6"/>
      <c r="S73" s="6"/>
      <c r="T73" s="6"/>
      <c r="U73" s="6"/>
    </row>
    <row r="74" spans="14:20" ht="15" customHeight="1">
      <c r="N74" s="6"/>
      <c r="P74" s="6"/>
      <c r="Q74" s="6"/>
      <c r="R74" s="6"/>
      <c r="S74" s="6"/>
      <c r="T74" s="6"/>
    </row>
    <row r="75" ht="15" customHeight="1"/>
    <row r="76" ht="15" customHeight="1"/>
    <row r="77" ht="15" customHeight="1"/>
    <row r="78" ht="15" customHeight="1"/>
    <row r="82" ht="14.25">
      <c r="O82" s="6"/>
    </row>
    <row r="83" spans="14:21" ht="14.25">
      <c r="N83" s="6"/>
      <c r="O83" s="6"/>
      <c r="P83" s="6"/>
      <c r="Q83" s="6"/>
      <c r="R83" s="6"/>
      <c r="S83" s="6"/>
      <c r="T83" s="6"/>
      <c r="U83" s="6"/>
    </row>
    <row r="84" spans="14:21" ht="14.25">
      <c r="N84" s="6"/>
      <c r="O84" s="6"/>
      <c r="P84" s="6"/>
      <c r="Q84" s="6"/>
      <c r="R84" s="6"/>
      <c r="S84" s="6"/>
      <c r="T84" s="6"/>
      <c r="U84" s="6"/>
    </row>
    <row r="85" spans="14:21" ht="14.25">
      <c r="N85" s="6"/>
      <c r="O85" s="6"/>
      <c r="P85" s="6"/>
      <c r="Q85" s="6"/>
      <c r="R85" s="6"/>
      <c r="S85" s="6"/>
      <c r="T85" s="6"/>
      <c r="U85" s="6"/>
    </row>
    <row r="86" spans="14:21" ht="14.25">
      <c r="N86" s="6"/>
      <c r="O86" s="6"/>
      <c r="P86" s="6"/>
      <c r="Q86" s="6"/>
      <c r="R86" s="6"/>
      <c r="S86" s="6"/>
      <c r="T86" s="6"/>
      <c r="U86" s="6"/>
    </row>
    <row r="87" spans="14:21" ht="14.25">
      <c r="N87" s="6"/>
      <c r="O87" s="6"/>
      <c r="P87" s="6"/>
      <c r="Q87" s="6"/>
      <c r="R87" s="6"/>
      <c r="S87" s="6"/>
      <c r="T87" s="6"/>
      <c r="U87" s="6"/>
    </row>
    <row r="88" spans="14:21" ht="14.25">
      <c r="N88" s="6"/>
      <c r="O88" s="6"/>
      <c r="P88" s="6"/>
      <c r="Q88" s="6"/>
      <c r="R88" s="6"/>
      <c r="S88" s="6"/>
      <c r="T88" s="6"/>
      <c r="U88" s="6"/>
    </row>
    <row r="89" spans="14:21" ht="14.25">
      <c r="N89" s="6"/>
      <c r="O89" s="6"/>
      <c r="P89" s="6"/>
      <c r="Q89" s="6"/>
      <c r="R89" s="6"/>
      <c r="S89" s="6"/>
      <c r="T89" s="6"/>
      <c r="U89" s="6"/>
    </row>
    <row r="90" spans="14:21" ht="14.25">
      <c r="N90" s="6"/>
      <c r="O90" s="6"/>
      <c r="P90" s="6"/>
      <c r="Q90" s="6"/>
      <c r="R90" s="6"/>
      <c r="S90" s="6"/>
      <c r="T90" s="6"/>
      <c r="U90" s="6"/>
    </row>
    <row r="91" spans="14:21" ht="14.25">
      <c r="N91" s="6"/>
      <c r="O91" s="6"/>
      <c r="P91" s="6"/>
      <c r="Q91" s="6"/>
      <c r="R91" s="6"/>
      <c r="S91" s="6"/>
      <c r="T91" s="6"/>
      <c r="U91" s="6"/>
    </row>
    <row r="92" spans="14:21" ht="14.25">
      <c r="N92" s="6"/>
      <c r="O92" s="6"/>
      <c r="P92" s="6"/>
      <c r="Q92" s="6"/>
      <c r="R92" s="6"/>
      <c r="S92" s="6"/>
      <c r="T92" s="6"/>
      <c r="U92" s="6"/>
    </row>
    <row r="93" spans="14:21" ht="14.25">
      <c r="N93" s="6"/>
      <c r="O93" s="6"/>
      <c r="P93" s="6"/>
      <c r="Q93" s="6"/>
      <c r="R93" s="6"/>
      <c r="S93" s="6"/>
      <c r="T93" s="6"/>
      <c r="U93" s="6"/>
    </row>
    <row r="94" spans="14:21" ht="14.25">
      <c r="N94" s="6"/>
      <c r="P94" s="6"/>
      <c r="Q94" s="6"/>
      <c r="R94" s="6"/>
      <c r="S94" s="6"/>
      <c r="T94" s="6"/>
      <c r="U94" s="6"/>
    </row>
    <row r="102" ht="14.25">
      <c r="O102" s="6"/>
    </row>
    <row r="103" spans="14:21" ht="14.25">
      <c r="N103" s="6"/>
      <c r="O103" s="6"/>
      <c r="P103" s="6"/>
      <c r="Q103" s="6"/>
      <c r="R103" s="6"/>
      <c r="S103" s="6"/>
      <c r="T103" s="6"/>
      <c r="U103" s="6"/>
    </row>
    <row r="104" spans="14:21" ht="14.25">
      <c r="N104" s="6"/>
      <c r="P104" s="6"/>
      <c r="Q104" s="6"/>
      <c r="R104" s="6"/>
      <c r="S104" s="6"/>
      <c r="T104" s="6"/>
      <c r="U104" s="6"/>
    </row>
  </sheetData>
  <mergeCells count="63">
    <mergeCell ref="A2:M2"/>
    <mergeCell ref="O2:W2"/>
    <mergeCell ref="A4:A6"/>
    <mergeCell ref="B4:E4"/>
    <mergeCell ref="G4:M4"/>
    <mergeCell ref="O4:O5"/>
    <mergeCell ref="P4:Q4"/>
    <mergeCell ref="R4:S4"/>
    <mergeCell ref="T4:U4"/>
    <mergeCell ref="V4:W4"/>
    <mergeCell ref="Y4:Z4"/>
    <mergeCell ref="AA4:AB4"/>
    <mergeCell ref="AC4:AD4"/>
    <mergeCell ref="B5:C5"/>
    <mergeCell ref="D5:E5"/>
    <mergeCell ref="F5:G5"/>
    <mergeCell ref="H5:I5"/>
    <mergeCell ref="J5:M5"/>
    <mergeCell ref="J6:K6"/>
    <mergeCell ref="L6:M6"/>
    <mergeCell ref="A30:K30"/>
    <mergeCell ref="B6:C6"/>
    <mergeCell ref="D6:E6"/>
    <mergeCell ref="F6:G6"/>
    <mergeCell ref="H6:I6"/>
    <mergeCell ref="A33:A34"/>
    <mergeCell ref="B33:C34"/>
    <mergeCell ref="D33:E34"/>
    <mergeCell ref="F33:K33"/>
    <mergeCell ref="F34:G34"/>
    <mergeCell ref="H34:I34"/>
    <mergeCell ref="J34:K34"/>
    <mergeCell ref="A44:M44"/>
    <mergeCell ref="O44:W44"/>
    <mergeCell ref="A46:A48"/>
    <mergeCell ref="B46:C47"/>
    <mergeCell ref="D46:I46"/>
    <mergeCell ref="J46:M46"/>
    <mergeCell ref="O46:O47"/>
    <mergeCell ref="T46:W46"/>
    <mergeCell ref="D47:E47"/>
    <mergeCell ref="F47:G47"/>
    <mergeCell ref="H47:I47"/>
    <mergeCell ref="J47:K47"/>
    <mergeCell ref="L47:M47"/>
    <mergeCell ref="T47:U47"/>
    <mergeCell ref="V47:W47"/>
    <mergeCell ref="P46:Q47"/>
    <mergeCell ref="R46:S47"/>
    <mergeCell ref="A55:A57"/>
    <mergeCell ref="B55:M55"/>
    <mergeCell ref="B56:C56"/>
    <mergeCell ref="D56:E56"/>
    <mergeCell ref="F56:G56"/>
    <mergeCell ref="H56:I56"/>
    <mergeCell ref="J56:K56"/>
    <mergeCell ref="L56:M56"/>
    <mergeCell ref="A64:A66"/>
    <mergeCell ref="B64:I64"/>
    <mergeCell ref="B65:C65"/>
    <mergeCell ref="D65:E65"/>
    <mergeCell ref="F65:G65"/>
    <mergeCell ref="H65:I65"/>
  </mergeCells>
  <printOptions/>
  <pageMargins left="1.5748031496062993" right="0" top="0.984251968503937" bottom="0.984251968503937" header="0.5118110236220472" footer="0.5118110236220472"/>
  <pageSetup horizontalDpi="300" verticalDpi="300" orientation="landscape" paperSize="8" scale="65"/>
</worksheet>
</file>

<file path=xl/worksheets/sheet3.xml><?xml version="1.0" encoding="utf-8"?>
<worksheet xmlns="http://schemas.openxmlformats.org/spreadsheetml/2006/main" xmlns:r="http://schemas.openxmlformats.org/officeDocument/2006/relationships">
  <sheetPr codeName="Sheet3">
    <pageSetUpPr fitToPage="1"/>
  </sheetPr>
  <dimension ref="A1:IF78"/>
  <sheetViews>
    <sheetView zoomScale="75" zoomScaleNormal="75" workbookViewId="0" topLeftCell="A1">
      <selection activeCell="A1" sqref="A1"/>
    </sheetView>
  </sheetViews>
  <sheetFormatPr defaultColWidth="10.59765625" defaultRowHeight="15"/>
  <cols>
    <col min="1" max="1" width="2.59765625" style="4" customWidth="1"/>
    <col min="2" max="2" width="23.59765625" style="4" customWidth="1"/>
    <col min="3" max="8" width="15.09765625" style="4" customWidth="1"/>
    <col min="9" max="9" width="10.59765625" style="4" customWidth="1"/>
    <col min="10" max="10" width="2.19921875" style="4" customWidth="1"/>
    <col min="11" max="12" width="10.59765625" style="4" customWidth="1"/>
    <col min="13" max="13" width="14.59765625" style="4" customWidth="1"/>
    <col min="14" max="14" width="17" style="4" customWidth="1"/>
    <col min="15" max="15" width="16.8984375" style="4" customWidth="1"/>
    <col min="16" max="17" width="16.5" style="4" customWidth="1"/>
    <col min="18" max="18" width="14.59765625" style="4" customWidth="1"/>
    <col min="19" max="16384" width="10.59765625" style="4" customWidth="1"/>
  </cols>
  <sheetData>
    <row r="1" spans="1:18" s="142" customFormat="1" ht="21.75" customHeight="1">
      <c r="A1" s="1" t="s">
        <v>245</v>
      </c>
      <c r="R1" s="2" t="s">
        <v>246</v>
      </c>
    </row>
    <row r="2" spans="1:18" ht="19.5" customHeight="1">
      <c r="A2" s="335" t="s">
        <v>247</v>
      </c>
      <c r="B2" s="335"/>
      <c r="C2" s="335"/>
      <c r="D2" s="335"/>
      <c r="E2" s="335"/>
      <c r="F2" s="335"/>
      <c r="G2" s="335"/>
      <c r="H2" s="335"/>
      <c r="I2" s="143"/>
      <c r="J2" s="335" t="s">
        <v>248</v>
      </c>
      <c r="K2" s="335"/>
      <c r="L2" s="335"/>
      <c r="M2" s="335"/>
      <c r="N2" s="335"/>
      <c r="O2" s="335"/>
      <c r="P2" s="335"/>
      <c r="Q2" s="335"/>
      <c r="R2" s="335"/>
    </row>
    <row r="3" spans="1:18" ht="15" customHeight="1">
      <c r="A3" s="379" t="s">
        <v>249</v>
      </c>
      <c r="B3" s="379"/>
      <c r="C3" s="379"/>
      <c r="D3" s="379"/>
      <c r="E3" s="379"/>
      <c r="F3" s="379"/>
      <c r="G3" s="379"/>
      <c r="H3" s="379"/>
      <c r="I3" s="53"/>
      <c r="J3" s="390" t="s">
        <v>250</v>
      </c>
      <c r="K3" s="390"/>
      <c r="L3" s="390"/>
      <c r="M3" s="390"/>
      <c r="N3" s="390"/>
      <c r="O3" s="390"/>
      <c r="P3" s="390"/>
      <c r="Q3" s="390"/>
      <c r="R3" s="390"/>
    </row>
    <row r="4" spans="2:18" ht="15" customHeight="1" thickBot="1">
      <c r="B4" s="54"/>
      <c r="C4" s="54"/>
      <c r="D4" s="54"/>
      <c r="E4" s="54"/>
      <c r="F4" s="54"/>
      <c r="G4" s="54"/>
      <c r="H4" s="55" t="s">
        <v>170</v>
      </c>
      <c r="I4" s="53"/>
      <c r="J4" s="53"/>
      <c r="K4" s="53"/>
      <c r="L4" s="53"/>
      <c r="M4" s="54"/>
      <c r="N4" s="54"/>
      <c r="O4" s="54"/>
      <c r="P4" s="54"/>
      <c r="Q4" s="54"/>
      <c r="R4" s="144" t="s">
        <v>171</v>
      </c>
    </row>
    <row r="5" spans="1:18" ht="15" customHeight="1" thickBot="1">
      <c r="A5" s="365" t="s">
        <v>251</v>
      </c>
      <c r="B5" s="365"/>
      <c r="C5" s="385"/>
      <c r="D5" s="145" t="s">
        <v>252</v>
      </c>
      <c r="E5" s="145" t="s">
        <v>253</v>
      </c>
      <c r="F5" s="145" t="s">
        <v>172</v>
      </c>
      <c r="G5" s="145" t="s">
        <v>254</v>
      </c>
      <c r="H5" s="57" t="s">
        <v>255</v>
      </c>
      <c r="I5" s="53"/>
      <c r="J5" s="191" t="s">
        <v>256</v>
      </c>
      <c r="K5" s="191"/>
      <c r="L5" s="192"/>
      <c r="M5" s="365" t="s">
        <v>257</v>
      </c>
      <c r="N5" s="191"/>
      <c r="O5" s="192"/>
      <c r="P5" s="113" t="s">
        <v>258</v>
      </c>
      <c r="Q5" s="191"/>
      <c r="R5" s="191"/>
    </row>
    <row r="6" spans="1:240" s="6" customFormat="1" ht="15" customHeight="1">
      <c r="A6" s="380" t="s">
        <v>173</v>
      </c>
      <c r="B6" s="380"/>
      <c r="C6" s="381"/>
      <c r="D6" s="146">
        <f>SUM(D7:D21)</f>
        <v>539754514</v>
      </c>
      <c r="E6" s="146">
        <f>SUM(E7:E21)</f>
        <v>522981312</v>
      </c>
      <c r="F6" s="146">
        <f>SUM(F7:F21)</f>
        <v>591009029</v>
      </c>
      <c r="G6" s="147">
        <f aca="true" t="shared" si="0" ref="G6:G21">ROUND(F6/$F$6*100,2)</f>
        <v>100</v>
      </c>
      <c r="H6" s="148">
        <f aca="true" t="shared" si="1" ref="H6:H21">(F6-E6)/E6*100</f>
        <v>13.007676457854004</v>
      </c>
      <c r="I6" s="53"/>
      <c r="J6" s="163"/>
      <c r="K6" s="163"/>
      <c r="L6" s="164"/>
      <c r="M6" s="145" t="s">
        <v>252</v>
      </c>
      <c r="N6" s="145" t="s">
        <v>253</v>
      </c>
      <c r="O6" s="145" t="s">
        <v>172</v>
      </c>
      <c r="P6" s="145" t="s">
        <v>252</v>
      </c>
      <c r="Q6" s="149" t="s">
        <v>253</v>
      </c>
      <c r="R6" s="149" t="s">
        <v>172</v>
      </c>
      <c r="S6" s="103"/>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row>
    <row r="7" spans="1:18" ht="15" customHeight="1">
      <c r="A7" s="103"/>
      <c r="B7" s="366" t="s">
        <v>174</v>
      </c>
      <c r="C7" s="367"/>
      <c r="D7" s="7">
        <v>125863934</v>
      </c>
      <c r="E7" s="7">
        <v>142440334</v>
      </c>
      <c r="F7" s="152">
        <v>158210987</v>
      </c>
      <c r="G7" s="153">
        <f t="shared" si="0"/>
        <v>26.77</v>
      </c>
      <c r="H7" s="154">
        <f t="shared" si="1"/>
        <v>11.071760755629793</v>
      </c>
      <c r="I7" s="53"/>
      <c r="J7" s="376" t="s">
        <v>175</v>
      </c>
      <c r="K7" s="376"/>
      <c r="L7" s="377"/>
      <c r="M7" s="155">
        <v>15486615</v>
      </c>
      <c r="N7" s="155">
        <v>14755171</v>
      </c>
      <c r="O7" s="152">
        <v>16581069</v>
      </c>
      <c r="P7" s="155">
        <v>15639557</v>
      </c>
      <c r="Q7" s="155">
        <v>14512115</v>
      </c>
      <c r="R7" s="152">
        <v>16445898</v>
      </c>
    </row>
    <row r="8" spans="1:18" ht="15" customHeight="1">
      <c r="A8" s="6"/>
      <c r="B8" s="389" t="s">
        <v>259</v>
      </c>
      <c r="C8" s="388"/>
      <c r="D8" s="7">
        <v>23460654</v>
      </c>
      <c r="E8" s="7">
        <v>23906087</v>
      </c>
      <c r="F8" s="152">
        <v>23532670</v>
      </c>
      <c r="G8" s="153">
        <f t="shared" si="0"/>
        <v>3.98</v>
      </c>
      <c r="H8" s="154">
        <f t="shared" si="1"/>
        <v>-1.562016401931441</v>
      </c>
      <c r="I8" s="53"/>
      <c r="J8" s="366" t="s">
        <v>176</v>
      </c>
      <c r="K8" s="366"/>
      <c r="L8" s="367"/>
      <c r="M8" s="7">
        <v>3712292</v>
      </c>
      <c r="N8" s="7">
        <v>3377066</v>
      </c>
      <c r="O8" s="152">
        <v>3606977</v>
      </c>
      <c r="P8" s="7">
        <v>3663876</v>
      </c>
      <c r="Q8" s="7">
        <v>3338020</v>
      </c>
      <c r="R8" s="152">
        <v>3597887</v>
      </c>
    </row>
    <row r="9" spans="1:18" ht="15" customHeight="1">
      <c r="A9" s="103"/>
      <c r="B9" s="366" t="s">
        <v>177</v>
      </c>
      <c r="C9" s="367"/>
      <c r="D9" s="7">
        <v>8843147</v>
      </c>
      <c r="E9" s="7">
        <v>22651691</v>
      </c>
      <c r="F9" s="152">
        <v>2615445</v>
      </c>
      <c r="G9" s="153">
        <f t="shared" si="0"/>
        <v>0.44</v>
      </c>
      <c r="H9" s="154">
        <f t="shared" si="1"/>
        <v>-88.45364348295234</v>
      </c>
      <c r="I9" s="53"/>
      <c r="J9" s="366" t="s">
        <v>178</v>
      </c>
      <c r="K9" s="366"/>
      <c r="L9" s="367"/>
      <c r="M9" s="7">
        <v>2296264</v>
      </c>
      <c r="N9" s="7">
        <v>19445</v>
      </c>
      <c r="O9" s="152">
        <v>402761</v>
      </c>
      <c r="P9" s="7">
        <v>1443939</v>
      </c>
      <c r="Q9" s="7">
        <v>1180</v>
      </c>
      <c r="R9" s="152">
        <v>566165</v>
      </c>
    </row>
    <row r="10" spans="1:18" ht="15" customHeight="1">
      <c r="A10" s="103"/>
      <c r="B10" s="366" t="s">
        <v>260</v>
      </c>
      <c r="C10" s="388"/>
      <c r="D10" s="7">
        <v>7285230</v>
      </c>
      <c r="E10" s="7">
        <v>672187</v>
      </c>
      <c r="F10" s="152">
        <v>1057250</v>
      </c>
      <c r="G10" s="153">
        <f t="shared" si="0"/>
        <v>0.18</v>
      </c>
      <c r="H10" s="154">
        <f t="shared" si="1"/>
        <v>57.285100723459394</v>
      </c>
      <c r="I10" s="53"/>
      <c r="J10" s="366" t="s">
        <v>179</v>
      </c>
      <c r="K10" s="389"/>
      <c r="L10" s="388"/>
      <c r="M10" s="7">
        <v>1309150</v>
      </c>
      <c r="N10" s="7">
        <v>1327001</v>
      </c>
      <c r="O10" s="152">
        <v>1298779</v>
      </c>
      <c r="P10" s="7">
        <v>1799815</v>
      </c>
      <c r="Q10" s="7">
        <v>1522813</v>
      </c>
      <c r="R10" s="152">
        <v>1535500</v>
      </c>
    </row>
    <row r="11" spans="1:18" ht="15" customHeight="1">
      <c r="A11" s="103"/>
      <c r="B11" s="366" t="s">
        <v>180</v>
      </c>
      <c r="C11" s="367"/>
      <c r="D11" s="7">
        <v>141490702</v>
      </c>
      <c r="E11" s="7">
        <v>138569638</v>
      </c>
      <c r="F11" s="152">
        <v>128403300</v>
      </c>
      <c r="G11" s="153">
        <f t="shared" si="0"/>
        <v>21.73</v>
      </c>
      <c r="H11" s="154">
        <f t="shared" si="1"/>
        <v>-7.336627378646973</v>
      </c>
      <c r="I11" s="53"/>
      <c r="J11" s="366" t="s">
        <v>261</v>
      </c>
      <c r="K11" s="389"/>
      <c r="L11" s="388"/>
      <c r="M11" s="7">
        <v>11854485</v>
      </c>
      <c r="N11" s="7">
        <v>10917247</v>
      </c>
      <c r="O11" s="152">
        <v>14109191</v>
      </c>
      <c r="P11" s="7">
        <v>17021726</v>
      </c>
      <c r="Q11" s="7">
        <v>14969951</v>
      </c>
      <c r="R11" s="152">
        <v>19230728</v>
      </c>
    </row>
    <row r="12" spans="1:18" ht="15" customHeight="1">
      <c r="A12" s="103"/>
      <c r="B12" s="366" t="s">
        <v>181</v>
      </c>
      <c r="C12" s="367"/>
      <c r="D12" s="7">
        <v>504612</v>
      </c>
      <c r="E12" s="7">
        <v>531723</v>
      </c>
      <c r="F12" s="152">
        <v>526988</v>
      </c>
      <c r="G12" s="153">
        <f t="shared" si="0"/>
        <v>0.09</v>
      </c>
      <c r="H12" s="154">
        <f t="shared" si="1"/>
        <v>-0.8905012572335596</v>
      </c>
      <c r="I12" s="53"/>
      <c r="J12" s="370" t="s">
        <v>262</v>
      </c>
      <c r="K12" s="370"/>
      <c r="L12" s="371"/>
      <c r="M12" s="158">
        <f aca="true" t="shared" si="2" ref="M12:R12">SUM(M7:M11)</f>
        <v>34658806</v>
      </c>
      <c r="N12" s="158">
        <f t="shared" si="2"/>
        <v>30395930</v>
      </c>
      <c r="O12" s="158">
        <f t="shared" si="2"/>
        <v>35998777</v>
      </c>
      <c r="P12" s="159">
        <f t="shared" si="2"/>
        <v>39568913</v>
      </c>
      <c r="Q12" s="159">
        <f t="shared" si="2"/>
        <v>34344079</v>
      </c>
      <c r="R12" s="159">
        <f t="shared" si="2"/>
        <v>41376178</v>
      </c>
    </row>
    <row r="13" spans="1:18" ht="15" customHeight="1">
      <c r="A13" s="103"/>
      <c r="B13" s="366" t="s">
        <v>263</v>
      </c>
      <c r="C13" s="367"/>
      <c r="D13" s="7">
        <v>6833192</v>
      </c>
      <c r="E13" s="7">
        <v>5979318</v>
      </c>
      <c r="F13" s="152">
        <v>5226677</v>
      </c>
      <c r="G13" s="153">
        <f t="shared" si="0"/>
        <v>0.88</v>
      </c>
      <c r="H13" s="154">
        <f t="shared" si="1"/>
        <v>-12.587405453264067</v>
      </c>
      <c r="I13" s="53"/>
      <c r="J13" s="4" t="s">
        <v>182</v>
      </c>
      <c r="O13" s="16"/>
      <c r="P13" s="16"/>
      <c r="Q13" s="16"/>
      <c r="R13" s="16"/>
    </row>
    <row r="14" spans="1:10" ht="15" customHeight="1">
      <c r="A14" s="103"/>
      <c r="B14" s="366" t="s">
        <v>264</v>
      </c>
      <c r="C14" s="367"/>
      <c r="D14" s="7">
        <v>9217157</v>
      </c>
      <c r="E14" s="7">
        <v>8857364</v>
      </c>
      <c r="F14" s="152">
        <v>8486921</v>
      </c>
      <c r="G14" s="153">
        <f t="shared" si="0"/>
        <v>1.44</v>
      </c>
      <c r="H14" s="154">
        <f t="shared" si="1"/>
        <v>-4.182316544741753</v>
      </c>
      <c r="I14" s="53"/>
      <c r="J14" s="4" t="s">
        <v>183</v>
      </c>
    </row>
    <row r="15" spans="1:8" ht="15" customHeight="1">
      <c r="A15" s="103"/>
      <c r="B15" s="366" t="s">
        <v>184</v>
      </c>
      <c r="C15" s="367"/>
      <c r="D15" s="7">
        <v>77908667</v>
      </c>
      <c r="E15" s="7">
        <v>62631781</v>
      </c>
      <c r="F15" s="152">
        <v>64458149</v>
      </c>
      <c r="G15" s="153">
        <f t="shared" si="0"/>
        <v>10.91</v>
      </c>
      <c r="H15" s="154">
        <f t="shared" si="1"/>
        <v>2.916040340605994</v>
      </c>
    </row>
    <row r="16" spans="1:8" ht="15" customHeight="1">
      <c r="A16" s="103"/>
      <c r="B16" s="366" t="s">
        <v>185</v>
      </c>
      <c r="C16" s="367"/>
      <c r="D16" s="7">
        <v>1512553</v>
      </c>
      <c r="E16" s="7">
        <v>1157064</v>
      </c>
      <c r="F16" s="152">
        <v>1801746</v>
      </c>
      <c r="G16" s="153">
        <f t="shared" si="0"/>
        <v>0.3</v>
      </c>
      <c r="H16" s="154">
        <f t="shared" si="1"/>
        <v>55.71705627346456</v>
      </c>
    </row>
    <row r="17" spans="1:9" ht="15" customHeight="1">
      <c r="A17" s="103"/>
      <c r="B17" s="366" t="s">
        <v>186</v>
      </c>
      <c r="C17" s="367"/>
      <c r="D17" s="7">
        <v>167547</v>
      </c>
      <c r="E17" s="7">
        <v>21271</v>
      </c>
      <c r="F17" s="152">
        <v>51427</v>
      </c>
      <c r="G17" s="153">
        <f t="shared" si="0"/>
        <v>0.01</v>
      </c>
      <c r="H17" s="154">
        <f t="shared" si="1"/>
        <v>141.77048563772271</v>
      </c>
      <c r="I17" s="53"/>
    </row>
    <row r="18" spans="1:18" ht="15" customHeight="1">
      <c r="A18" s="103"/>
      <c r="B18" s="366" t="s">
        <v>187</v>
      </c>
      <c r="C18" s="367"/>
      <c r="D18" s="7">
        <v>7702860</v>
      </c>
      <c r="E18" s="7">
        <v>3985851</v>
      </c>
      <c r="F18" s="152">
        <v>9367576</v>
      </c>
      <c r="G18" s="153">
        <f t="shared" si="0"/>
        <v>1.59</v>
      </c>
      <c r="H18" s="154">
        <f t="shared" si="1"/>
        <v>135.0207270668171</v>
      </c>
      <c r="J18" s="53"/>
      <c r="K18" s="53"/>
      <c r="L18" s="53"/>
      <c r="M18" s="54"/>
      <c r="N18" s="54"/>
      <c r="O18" s="54"/>
      <c r="P18" s="54"/>
      <c r="Q18" s="54"/>
      <c r="R18" s="54"/>
    </row>
    <row r="19" spans="1:9" ht="15" customHeight="1">
      <c r="A19" s="103"/>
      <c r="B19" s="366" t="s">
        <v>188</v>
      </c>
      <c r="C19" s="367"/>
      <c r="D19" s="7">
        <v>5638837</v>
      </c>
      <c r="E19" s="7">
        <v>4850149</v>
      </c>
      <c r="F19" s="152">
        <v>5143662</v>
      </c>
      <c r="G19" s="153">
        <f t="shared" si="0"/>
        <v>0.87</v>
      </c>
      <c r="H19" s="154">
        <f t="shared" si="1"/>
        <v>6.051628516979581</v>
      </c>
      <c r="I19" s="53"/>
    </row>
    <row r="20" spans="1:9" ht="15" customHeight="1">
      <c r="A20" s="103"/>
      <c r="B20" s="366" t="s">
        <v>189</v>
      </c>
      <c r="C20" s="367"/>
      <c r="D20" s="7">
        <v>39346422</v>
      </c>
      <c r="E20" s="7">
        <v>34500854</v>
      </c>
      <c r="F20" s="152">
        <v>46122764</v>
      </c>
      <c r="G20" s="153">
        <f t="shared" si="0"/>
        <v>7.8</v>
      </c>
      <c r="H20" s="154">
        <f t="shared" si="1"/>
        <v>33.68586180504401</v>
      </c>
      <c r="I20" s="53"/>
    </row>
    <row r="21" spans="1:17" ht="15" customHeight="1">
      <c r="A21" s="103"/>
      <c r="B21" s="366" t="s">
        <v>190</v>
      </c>
      <c r="C21" s="367"/>
      <c r="D21" s="7">
        <v>83979000</v>
      </c>
      <c r="E21" s="7">
        <v>72226000</v>
      </c>
      <c r="F21" s="152">
        <v>136003467</v>
      </c>
      <c r="G21" s="153">
        <f t="shared" si="0"/>
        <v>23.01</v>
      </c>
      <c r="H21" s="154">
        <f t="shared" si="1"/>
        <v>88.30264309251517</v>
      </c>
      <c r="I21" s="54"/>
      <c r="J21" s="387" t="s">
        <v>265</v>
      </c>
      <c r="K21" s="387"/>
      <c r="L21" s="387"/>
      <c r="M21" s="387"/>
      <c r="N21" s="387"/>
      <c r="O21" s="387"/>
      <c r="P21" s="387"/>
      <c r="Q21" s="387"/>
    </row>
    <row r="22" spans="1:240" s="6" customFormat="1" ht="15" customHeight="1" thickBot="1">
      <c r="A22" s="103"/>
      <c r="B22" s="151"/>
      <c r="C22" s="160"/>
      <c r="D22" s="161"/>
      <c r="E22" s="161"/>
      <c r="F22" s="71"/>
      <c r="G22" s="162"/>
      <c r="H22" s="154"/>
      <c r="I22" s="54"/>
      <c r="J22" s="4"/>
      <c r="K22" s="4"/>
      <c r="L22" s="4"/>
      <c r="M22" s="4"/>
      <c r="N22" s="4"/>
      <c r="O22" s="4"/>
      <c r="P22" s="4"/>
      <c r="Q22" s="4"/>
      <c r="R22" s="4"/>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D22" s="150"/>
      <c r="CE22" s="150"/>
      <c r="CF22" s="150"/>
      <c r="CG22" s="150"/>
      <c r="CH22" s="150"/>
      <c r="CI22" s="150"/>
      <c r="CJ22" s="150"/>
      <c r="CK22" s="150"/>
      <c r="CL22" s="150"/>
      <c r="CM22" s="150"/>
      <c r="CN22" s="150"/>
      <c r="CO22" s="150"/>
      <c r="CP22" s="150"/>
      <c r="CQ22" s="150"/>
      <c r="CR22" s="150"/>
      <c r="CS22" s="150"/>
      <c r="CT22" s="150"/>
      <c r="CU22" s="150"/>
      <c r="CV22" s="150"/>
      <c r="CW22" s="150"/>
      <c r="CX22" s="150"/>
      <c r="CY22" s="150"/>
      <c r="CZ22" s="150"/>
      <c r="DA22" s="150"/>
      <c r="DB22" s="150"/>
      <c r="DC22" s="150"/>
      <c r="DD22" s="150"/>
      <c r="DE22" s="150"/>
      <c r="DF22" s="150"/>
      <c r="DG22" s="150"/>
      <c r="DH22" s="150"/>
      <c r="DI22" s="150"/>
      <c r="DJ22" s="150"/>
      <c r="DK22" s="150"/>
      <c r="DL22" s="150"/>
      <c r="DM22" s="150"/>
      <c r="DN22" s="150"/>
      <c r="DO22" s="150"/>
      <c r="DP22" s="150"/>
      <c r="DQ22" s="150"/>
      <c r="DR22" s="150"/>
      <c r="DS22" s="150"/>
      <c r="DT22" s="150"/>
      <c r="DU22" s="150"/>
      <c r="DV22" s="150"/>
      <c r="DW22" s="150"/>
      <c r="DX22" s="150"/>
      <c r="DY22" s="150"/>
      <c r="DZ22" s="150"/>
      <c r="EA22" s="150"/>
      <c r="EB22" s="150"/>
      <c r="EC22" s="150"/>
      <c r="ED22" s="150"/>
      <c r="EE22" s="150"/>
      <c r="EF22" s="150"/>
      <c r="EG22" s="150"/>
      <c r="EH22" s="150"/>
      <c r="EI22" s="150"/>
      <c r="EJ22" s="150"/>
      <c r="EK22" s="150"/>
      <c r="EL22" s="150"/>
      <c r="EM22" s="150"/>
      <c r="EN22" s="150"/>
      <c r="EO22" s="150"/>
      <c r="EP22" s="150"/>
      <c r="EQ22" s="150"/>
      <c r="ER22" s="150"/>
      <c r="ES22" s="150"/>
      <c r="ET22" s="150"/>
      <c r="EU22" s="150"/>
      <c r="EV22" s="150"/>
      <c r="EW22" s="150"/>
      <c r="EX22" s="150"/>
      <c r="EY22" s="150"/>
      <c r="EZ22" s="150"/>
      <c r="FA22" s="150"/>
      <c r="FB22" s="150"/>
      <c r="FC22" s="150"/>
      <c r="FD22" s="150"/>
      <c r="FE22" s="150"/>
      <c r="FF22" s="150"/>
      <c r="FG22" s="150"/>
      <c r="FH22" s="150"/>
      <c r="FI22" s="150"/>
      <c r="FJ22" s="150"/>
      <c r="FK22" s="150"/>
      <c r="FL22" s="150"/>
      <c r="FM22" s="150"/>
      <c r="FN22" s="150"/>
      <c r="FO22" s="150"/>
      <c r="FP22" s="150"/>
      <c r="FQ22" s="150"/>
      <c r="FR22" s="150"/>
      <c r="FS22" s="150"/>
      <c r="FT22" s="150"/>
      <c r="FU22" s="150"/>
      <c r="FV22" s="150"/>
      <c r="FW22" s="150"/>
      <c r="FX22" s="150"/>
      <c r="FY22" s="150"/>
      <c r="FZ22" s="150"/>
      <c r="GA22" s="150"/>
      <c r="GB22" s="150"/>
      <c r="GC22" s="150"/>
      <c r="GD22" s="150"/>
      <c r="GE22" s="150"/>
      <c r="GF22" s="150"/>
      <c r="GG22" s="150"/>
      <c r="GH22" s="150"/>
      <c r="GI22" s="150"/>
      <c r="GJ22" s="150"/>
      <c r="GK22" s="150"/>
      <c r="GL22" s="150"/>
      <c r="GM22" s="150"/>
      <c r="GN22" s="150"/>
      <c r="GO22" s="150"/>
      <c r="GP22" s="150"/>
      <c r="GQ22" s="150"/>
      <c r="GR22" s="150"/>
      <c r="GS22" s="150"/>
      <c r="GT22" s="150"/>
      <c r="GU22" s="150"/>
      <c r="GV22" s="150"/>
      <c r="GW22" s="150"/>
      <c r="GX22" s="150"/>
      <c r="GY22" s="150"/>
      <c r="GZ22" s="150"/>
      <c r="HA22" s="150"/>
      <c r="HB22" s="150"/>
      <c r="HC22" s="150"/>
      <c r="HD22" s="150"/>
      <c r="HE22" s="150"/>
      <c r="HF22" s="150"/>
      <c r="HG22" s="150"/>
      <c r="HH22" s="150"/>
      <c r="HI22" s="150"/>
      <c r="HJ22" s="150"/>
      <c r="HK22" s="150"/>
      <c r="HL22" s="150"/>
      <c r="HM22" s="150"/>
      <c r="HN22" s="150"/>
      <c r="HO22" s="150"/>
      <c r="HP22" s="150"/>
      <c r="HQ22" s="150"/>
      <c r="HR22" s="150"/>
      <c r="HS22" s="150"/>
      <c r="HT22" s="150"/>
      <c r="HU22" s="150"/>
      <c r="HV22" s="150"/>
      <c r="HW22" s="150"/>
      <c r="HX22" s="150"/>
      <c r="HY22" s="150"/>
      <c r="HZ22" s="150"/>
      <c r="IA22" s="150"/>
      <c r="IB22" s="150"/>
      <c r="IC22" s="150"/>
      <c r="ID22" s="150"/>
      <c r="IE22" s="150"/>
      <c r="IF22" s="150"/>
    </row>
    <row r="23" spans="1:17" ht="15" customHeight="1">
      <c r="A23" s="374" t="s">
        <v>191</v>
      </c>
      <c r="B23" s="374"/>
      <c r="C23" s="375"/>
      <c r="D23" s="34">
        <f>SUM(D24:D35)</f>
        <v>534528025</v>
      </c>
      <c r="E23" s="34">
        <f>SUM(E24:E35)</f>
        <v>517460570</v>
      </c>
      <c r="F23" s="34">
        <f>SUM(F24:F35)</f>
        <v>586918365</v>
      </c>
      <c r="G23" s="168">
        <f aca="true" t="shared" si="3" ref="G23:G35">ROUND(F23/$F$23*100,2)</f>
        <v>100</v>
      </c>
      <c r="H23" s="169">
        <f aca="true" t="shared" si="4" ref="H23:H35">(F23-E23)/E23*100</f>
        <v>13.422818863280733</v>
      </c>
      <c r="I23" s="54"/>
      <c r="J23" s="365" t="s">
        <v>266</v>
      </c>
      <c r="K23" s="365"/>
      <c r="L23" s="385"/>
      <c r="M23" s="145" t="s">
        <v>267</v>
      </c>
      <c r="N23" s="145" t="s">
        <v>252</v>
      </c>
      <c r="O23" s="145" t="s">
        <v>253</v>
      </c>
      <c r="P23" s="145" t="s">
        <v>172</v>
      </c>
      <c r="Q23" s="170" t="s">
        <v>268</v>
      </c>
    </row>
    <row r="24" spans="1:17" ht="15" customHeight="1">
      <c r="A24" s="6"/>
      <c r="B24" s="366" t="s">
        <v>192</v>
      </c>
      <c r="C24" s="367"/>
      <c r="D24" s="7">
        <v>1177005</v>
      </c>
      <c r="E24" s="7">
        <v>1213058</v>
      </c>
      <c r="F24" s="152">
        <v>1215928</v>
      </c>
      <c r="G24" s="153">
        <f t="shared" si="3"/>
        <v>0.21</v>
      </c>
      <c r="H24" s="154">
        <f t="shared" si="4"/>
        <v>0.23659214975706028</v>
      </c>
      <c r="I24" s="54"/>
      <c r="J24" s="376" t="s">
        <v>193</v>
      </c>
      <c r="K24" s="376"/>
      <c r="L24" s="377"/>
      <c r="M24" s="171" t="s">
        <v>269</v>
      </c>
      <c r="N24" s="172">
        <v>63246998</v>
      </c>
      <c r="O24" s="172">
        <v>63260604</v>
      </c>
      <c r="P24" s="152">
        <v>63165273</v>
      </c>
      <c r="Q24" s="173">
        <f aca="true" t="shared" si="5" ref="Q24:Q36">(P24-O24)/O24*100</f>
        <v>-0.15069568415755247</v>
      </c>
    </row>
    <row r="25" spans="1:17" ht="15" customHeight="1">
      <c r="A25" s="103"/>
      <c r="B25" s="366" t="s">
        <v>194</v>
      </c>
      <c r="C25" s="367"/>
      <c r="D25" s="7">
        <v>55031958</v>
      </c>
      <c r="E25" s="7">
        <v>55401060</v>
      </c>
      <c r="F25" s="152">
        <v>64752903</v>
      </c>
      <c r="G25" s="153">
        <f t="shared" si="3"/>
        <v>11.03</v>
      </c>
      <c r="H25" s="154">
        <f t="shared" si="4"/>
        <v>16.880260052785996</v>
      </c>
      <c r="I25" s="53"/>
      <c r="J25" s="366" t="s">
        <v>195</v>
      </c>
      <c r="K25" s="366"/>
      <c r="L25" s="367"/>
      <c r="M25" s="174" t="s">
        <v>269</v>
      </c>
      <c r="N25" s="9">
        <v>2196500</v>
      </c>
      <c r="O25" s="9">
        <v>2186280</v>
      </c>
      <c r="P25" s="152">
        <v>2208889</v>
      </c>
      <c r="Q25" s="154">
        <f t="shared" si="5"/>
        <v>1.0341310353660098</v>
      </c>
    </row>
    <row r="26" spans="1:17" ht="15" customHeight="1">
      <c r="A26" s="103"/>
      <c r="B26" s="366" t="s">
        <v>270</v>
      </c>
      <c r="C26" s="367"/>
      <c r="D26" s="7">
        <v>17109126</v>
      </c>
      <c r="E26" s="7">
        <v>16472544</v>
      </c>
      <c r="F26" s="152">
        <v>65137719</v>
      </c>
      <c r="G26" s="153">
        <f t="shared" si="3"/>
        <v>11.1</v>
      </c>
      <c r="H26" s="154">
        <f t="shared" si="4"/>
        <v>295.4320534824493</v>
      </c>
      <c r="I26" s="54"/>
      <c r="J26" s="366" t="s">
        <v>196</v>
      </c>
      <c r="K26" s="366"/>
      <c r="L26" s="367"/>
      <c r="M26" s="174" t="s">
        <v>271</v>
      </c>
      <c r="N26" s="9">
        <v>2219953</v>
      </c>
      <c r="O26" s="9">
        <v>2219879</v>
      </c>
      <c r="P26" s="152">
        <v>2217374</v>
      </c>
      <c r="Q26" s="154">
        <f t="shared" si="5"/>
        <v>-0.11284398834350881</v>
      </c>
    </row>
    <row r="27" spans="1:17" ht="15" customHeight="1">
      <c r="A27" s="103"/>
      <c r="B27" s="366" t="s">
        <v>272</v>
      </c>
      <c r="C27" s="367"/>
      <c r="D27" s="7">
        <v>57131836</v>
      </c>
      <c r="E27" s="7">
        <v>60562433</v>
      </c>
      <c r="F27" s="152">
        <v>60474790</v>
      </c>
      <c r="G27" s="153">
        <f t="shared" si="3"/>
        <v>10.3</v>
      </c>
      <c r="H27" s="154">
        <f t="shared" si="4"/>
        <v>-0.14471512397792868</v>
      </c>
      <c r="I27" s="54"/>
      <c r="J27" s="366" t="s">
        <v>197</v>
      </c>
      <c r="K27" s="366"/>
      <c r="L27" s="367"/>
      <c r="M27" s="174" t="s">
        <v>198</v>
      </c>
      <c r="N27" s="9">
        <v>6</v>
      </c>
      <c r="O27" s="9">
        <v>6</v>
      </c>
      <c r="P27" s="152">
        <v>5</v>
      </c>
      <c r="Q27" s="154">
        <f t="shared" si="5"/>
        <v>-16.666666666666664</v>
      </c>
    </row>
    <row r="28" spans="1:17" ht="15" customHeight="1">
      <c r="A28" s="103"/>
      <c r="B28" s="366" t="s">
        <v>273</v>
      </c>
      <c r="C28" s="367"/>
      <c r="D28" s="7">
        <v>5189413</v>
      </c>
      <c r="E28" s="7">
        <v>5705857</v>
      </c>
      <c r="F28" s="152">
        <v>2962519</v>
      </c>
      <c r="G28" s="153">
        <f t="shared" si="3"/>
        <v>0.5</v>
      </c>
      <c r="H28" s="154">
        <f t="shared" si="4"/>
        <v>-48.07933321848059</v>
      </c>
      <c r="I28" s="54"/>
      <c r="J28" s="366" t="s">
        <v>199</v>
      </c>
      <c r="K28" s="366"/>
      <c r="L28" s="367"/>
      <c r="M28" s="174" t="s">
        <v>200</v>
      </c>
      <c r="N28" s="9">
        <v>1</v>
      </c>
      <c r="O28" s="9">
        <v>1</v>
      </c>
      <c r="P28" s="152">
        <v>1</v>
      </c>
      <c r="Q28" s="154">
        <f t="shared" si="5"/>
        <v>0</v>
      </c>
    </row>
    <row r="29" spans="1:17" ht="15" customHeight="1">
      <c r="A29" s="103"/>
      <c r="B29" s="366" t="s">
        <v>274</v>
      </c>
      <c r="C29" s="367"/>
      <c r="D29" s="7">
        <v>18545224</v>
      </c>
      <c r="E29" s="7">
        <v>19423983</v>
      </c>
      <c r="F29" s="152">
        <v>24973454</v>
      </c>
      <c r="G29" s="153">
        <f t="shared" si="3"/>
        <v>4.26</v>
      </c>
      <c r="H29" s="154">
        <f t="shared" si="4"/>
        <v>28.570201075649628</v>
      </c>
      <c r="I29" s="54"/>
      <c r="J29" s="366" t="s">
        <v>275</v>
      </c>
      <c r="K29" s="366"/>
      <c r="L29" s="367"/>
      <c r="M29" s="174" t="s">
        <v>269</v>
      </c>
      <c r="N29" s="9">
        <v>7186671</v>
      </c>
      <c r="O29" s="9">
        <v>7186671</v>
      </c>
      <c r="P29" s="152">
        <v>7164664</v>
      </c>
      <c r="Q29" s="154">
        <f t="shared" si="5"/>
        <v>-0.3062196669361934</v>
      </c>
    </row>
    <row r="30" spans="1:17" ht="15" customHeight="1">
      <c r="A30" s="103"/>
      <c r="B30" s="366" t="s">
        <v>276</v>
      </c>
      <c r="C30" s="367"/>
      <c r="D30" s="7">
        <v>44182566</v>
      </c>
      <c r="E30" s="7">
        <v>40365742</v>
      </c>
      <c r="F30" s="152">
        <v>39751639</v>
      </c>
      <c r="G30" s="153">
        <f t="shared" si="3"/>
        <v>6.77</v>
      </c>
      <c r="H30" s="154">
        <f t="shared" si="4"/>
        <v>-1.521346987750157</v>
      </c>
      <c r="I30" s="54"/>
      <c r="J30" s="379" t="s">
        <v>201</v>
      </c>
      <c r="K30" s="379"/>
      <c r="L30" s="386"/>
      <c r="M30" s="174" t="s">
        <v>202</v>
      </c>
      <c r="N30" s="9">
        <v>2</v>
      </c>
      <c r="O30" s="9">
        <v>2</v>
      </c>
      <c r="P30" s="152">
        <v>1</v>
      </c>
      <c r="Q30" s="154">
        <f t="shared" si="5"/>
        <v>-50</v>
      </c>
    </row>
    <row r="31" spans="1:17" ht="15" customHeight="1">
      <c r="A31" s="103"/>
      <c r="B31" s="366" t="s">
        <v>203</v>
      </c>
      <c r="C31" s="367"/>
      <c r="D31" s="7">
        <v>94306733</v>
      </c>
      <c r="E31" s="7">
        <v>80680711</v>
      </c>
      <c r="F31" s="152">
        <v>74176090</v>
      </c>
      <c r="G31" s="153">
        <f t="shared" si="3"/>
        <v>12.64</v>
      </c>
      <c r="H31" s="154">
        <f t="shared" si="4"/>
        <v>-8.062176100555188</v>
      </c>
      <c r="I31" s="54"/>
      <c r="J31" s="366" t="s">
        <v>204</v>
      </c>
      <c r="K31" s="366"/>
      <c r="L31" s="367"/>
      <c r="M31" s="174" t="s">
        <v>202</v>
      </c>
      <c r="N31" s="9">
        <v>38</v>
      </c>
      <c r="O31" s="9">
        <v>36</v>
      </c>
      <c r="P31" s="152">
        <v>31</v>
      </c>
      <c r="Q31" s="154">
        <f t="shared" si="5"/>
        <v>-13.88888888888889</v>
      </c>
    </row>
    <row r="32" spans="1:17" ht="15" customHeight="1">
      <c r="A32" s="103"/>
      <c r="B32" s="366" t="s">
        <v>205</v>
      </c>
      <c r="C32" s="367"/>
      <c r="D32" s="7">
        <v>28686242</v>
      </c>
      <c r="E32" s="7">
        <v>27978468</v>
      </c>
      <c r="F32" s="152">
        <v>26765531</v>
      </c>
      <c r="G32" s="153">
        <f t="shared" si="3"/>
        <v>4.56</v>
      </c>
      <c r="H32" s="154">
        <f t="shared" si="4"/>
        <v>-4.33525166567376</v>
      </c>
      <c r="I32" s="54"/>
      <c r="J32" s="366" t="s">
        <v>206</v>
      </c>
      <c r="K32" s="366"/>
      <c r="L32" s="367"/>
      <c r="M32" s="174" t="s">
        <v>207</v>
      </c>
      <c r="N32" s="9">
        <v>1705126</v>
      </c>
      <c r="O32" s="9">
        <v>1705126</v>
      </c>
      <c r="P32" s="152">
        <v>1702126</v>
      </c>
      <c r="Q32" s="154">
        <f t="shared" si="5"/>
        <v>-0.17594007715558851</v>
      </c>
    </row>
    <row r="33" spans="1:17" ht="15" customHeight="1">
      <c r="A33" s="103"/>
      <c r="B33" s="366" t="s">
        <v>208</v>
      </c>
      <c r="C33" s="367"/>
      <c r="D33" s="7">
        <v>120987019</v>
      </c>
      <c r="E33" s="7">
        <v>112784815</v>
      </c>
      <c r="F33" s="152">
        <v>116967701</v>
      </c>
      <c r="G33" s="153">
        <f t="shared" si="3"/>
        <v>19.93</v>
      </c>
      <c r="H33" s="154">
        <f t="shared" si="4"/>
        <v>3.7087315344711964</v>
      </c>
      <c r="I33" s="54"/>
      <c r="J33" s="366" t="s">
        <v>209</v>
      </c>
      <c r="K33" s="366"/>
      <c r="L33" s="367"/>
      <c r="M33" s="174" t="s">
        <v>207</v>
      </c>
      <c r="N33" s="9">
        <v>27020808</v>
      </c>
      <c r="O33" s="9">
        <v>26834821</v>
      </c>
      <c r="P33" s="152">
        <v>26797440</v>
      </c>
      <c r="Q33" s="154">
        <f t="shared" si="5"/>
        <v>-0.13930035158423454</v>
      </c>
    </row>
    <row r="34" spans="1:17" ht="15" customHeight="1">
      <c r="A34" s="103"/>
      <c r="B34" s="366" t="s">
        <v>210</v>
      </c>
      <c r="C34" s="367"/>
      <c r="D34" s="7">
        <v>5171723</v>
      </c>
      <c r="E34" s="7">
        <v>6067155</v>
      </c>
      <c r="F34" s="152">
        <v>17039489</v>
      </c>
      <c r="G34" s="153">
        <f t="shared" si="3"/>
        <v>2.9</v>
      </c>
      <c r="H34" s="154">
        <f t="shared" si="4"/>
        <v>180.84809107398772</v>
      </c>
      <c r="I34" s="53"/>
      <c r="J34" s="366" t="s">
        <v>211</v>
      </c>
      <c r="K34" s="366"/>
      <c r="L34" s="367"/>
      <c r="M34" s="174" t="s">
        <v>277</v>
      </c>
      <c r="N34" s="9">
        <v>8681</v>
      </c>
      <c r="O34" s="9">
        <v>8758</v>
      </c>
      <c r="P34" s="152">
        <v>8833</v>
      </c>
      <c r="Q34" s="154">
        <f t="shared" si="5"/>
        <v>0.8563598995204385</v>
      </c>
    </row>
    <row r="35" spans="1:17" ht="15" customHeight="1">
      <c r="A35" s="103"/>
      <c r="B35" s="366" t="s">
        <v>212</v>
      </c>
      <c r="C35" s="367"/>
      <c r="D35" s="7">
        <v>87009180</v>
      </c>
      <c r="E35" s="7">
        <v>90804744</v>
      </c>
      <c r="F35" s="152">
        <v>92700602</v>
      </c>
      <c r="G35" s="153">
        <f t="shared" si="3"/>
        <v>15.79</v>
      </c>
      <c r="H35" s="154">
        <f t="shared" si="4"/>
        <v>2.0878402564517997</v>
      </c>
      <c r="J35" s="366" t="s">
        <v>278</v>
      </c>
      <c r="K35" s="366"/>
      <c r="L35" s="367"/>
      <c r="M35" s="174" t="s">
        <v>207</v>
      </c>
      <c r="N35" s="9">
        <v>42466045</v>
      </c>
      <c r="O35" s="9">
        <v>42606883</v>
      </c>
      <c r="P35" s="152">
        <v>115056116</v>
      </c>
      <c r="Q35" s="154">
        <f t="shared" si="5"/>
        <v>170.04114804643186</v>
      </c>
    </row>
    <row r="36" spans="1:17" ht="15" customHeight="1">
      <c r="A36" s="103"/>
      <c r="B36" s="103"/>
      <c r="C36" s="160"/>
      <c r="D36" s="7"/>
      <c r="E36" s="7"/>
      <c r="F36" s="152"/>
      <c r="G36" s="7"/>
      <c r="H36" s="175"/>
      <c r="J36" s="382" t="s">
        <v>213</v>
      </c>
      <c r="K36" s="382"/>
      <c r="L36" s="383"/>
      <c r="M36" s="110" t="s">
        <v>207</v>
      </c>
      <c r="N36" s="176">
        <v>107697937</v>
      </c>
      <c r="O36" s="176">
        <v>103587201</v>
      </c>
      <c r="P36" s="177">
        <v>101674458</v>
      </c>
      <c r="Q36" s="178">
        <f t="shared" si="5"/>
        <v>-1.8465051488359068</v>
      </c>
    </row>
    <row r="37" spans="1:10" ht="15" customHeight="1">
      <c r="A37" s="366" t="s">
        <v>214</v>
      </c>
      <c r="B37" s="366"/>
      <c r="C37" s="367"/>
      <c r="D37" s="7">
        <v>5226489</v>
      </c>
      <c r="E37" s="7">
        <v>5520742</v>
      </c>
      <c r="F37" s="152">
        <f>F6-F23</f>
        <v>4090664</v>
      </c>
      <c r="G37" s="179" t="s">
        <v>279</v>
      </c>
      <c r="H37" s="154">
        <f>(F37-E37)/E37*100</f>
        <v>-25.903728158280177</v>
      </c>
      <c r="I37" s="53"/>
      <c r="J37" s="4" t="s">
        <v>183</v>
      </c>
    </row>
    <row r="38" spans="1:9" ht="15" customHeight="1">
      <c r="A38" s="180"/>
      <c r="B38" s="180"/>
      <c r="C38" s="181"/>
      <c r="D38" s="7"/>
      <c r="E38" s="7"/>
      <c r="F38" s="152"/>
      <c r="G38" s="13"/>
      <c r="H38" s="154"/>
      <c r="I38" s="53"/>
    </row>
    <row r="39" spans="1:9" ht="15" customHeight="1">
      <c r="A39" s="366" t="s">
        <v>280</v>
      </c>
      <c r="B39" s="366"/>
      <c r="C39" s="367"/>
      <c r="D39" s="7">
        <v>4473812</v>
      </c>
      <c r="E39" s="7">
        <v>4766583</v>
      </c>
      <c r="F39" s="152">
        <v>3335880</v>
      </c>
      <c r="G39" s="179" t="s">
        <v>279</v>
      </c>
      <c r="H39" s="154">
        <f>(F39-E39)/E39*100</f>
        <v>-30.0152750932901</v>
      </c>
      <c r="I39" s="54"/>
    </row>
    <row r="40" spans="1:9" ht="15" customHeight="1">
      <c r="A40" s="180"/>
      <c r="B40" s="180"/>
      <c r="C40" s="181"/>
      <c r="D40" s="13"/>
      <c r="E40" s="13"/>
      <c r="F40" s="152"/>
      <c r="G40" s="13"/>
      <c r="H40" s="154"/>
      <c r="I40" s="54"/>
    </row>
    <row r="41" spans="1:18" ht="15" customHeight="1">
      <c r="A41" s="382" t="s">
        <v>215</v>
      </c>
      <c r="B41" s="382"/>
      <c r="C41" s="383"/>
      <c r="D41" s="182">
        <v>752677</v>
      </c>
      <c r="E41" s="182">
        <v>754159</v>
      </c>
      <c r="F41" s="152">
        <f>F37-F39</f>
        <v>754784</v>
      </c>
      <c r="G41" s="183" t="s">
        <v>279</v>
      </c>
      <c r="H41" s="154">
        <f>(F41-E41)/E41*100</f>
        <v>0.08287377065048618</v>
      </c>
      <c r="I41" s="53"/>
      <c r="J41" s="53"/>
      <c r="K41" s="53"/>
      <c r="L41" s="53"/>
      <c r="M41" s="54"/>
      <c r="N41" s="54"/>
      <c r="O41" s="54"/>
      <c r="P41" s="54"/>
      <c r="Q41" s="54"/>
      <c r="R41" s="54"/>
    </row>
    <row r="42" spans="1:9" ht="15" customHeight="1">
      <c r="A42" s="53" t="s">
        <v>183</v>
      </c>
      <c r="B42" s="184"/>
      <c r="C42" s="184"/>
      <c r="D42" s="184"/>
      <c r="E42" s="184"/>
      <c r="F42" s="184"/>
      <c r="G42" s="184"/>
      <c r="H42" s="184"/>
      <c r="I42" s="53"/>
    </row>
    <row r="43" spans="2:18" ht="15" customHeight="1">
      <c r="B43" s="185"/>
      <c r="C43" s="185"/>
      <c r="D43" s="185"/>
      <c r="E43" s="185"/>
      <c r="F43" s="185"/>
      <c r="G43" s="185"/>
      <c r="H43" s="185"/>
      <c r="I43" s="53"/>
      <c r="J43" s="384" t="s">
        <v>281</v>
      </c>
      <c r="K43" s="384"/>
      <c r="L43" s="384"/>
      <c r="M43" s="384"/>
      <c r="N43" s="384"/>
      <c r="O43" s="384"/>
      <c r="P43" s="384"/>
      <c r="Q43" s="384"/>
      <c r="R43" s="384"/>
    </row>
    <row r="44" spans="9:18" ht="15" customHeight="1" thickBot="1">
      <c r="I44" s="53"/>
      <c r="K44" s="186"/>
      <c r="L44" s="186"/>
      <c r="M44" s="186"/>
      <c r="N44" s="186"/>
      <c r="O44" s="186"/>
      <c r="P44" s="186"/>
      <c r="Q44" s="186"/>
      <c r="R44" s="187" t="s">
        <v>170</v>
      </c>
    </row>
    <row r="45" spans="9:18" ht="15" customHeight="1">
      <c r="I45" s="53"/>
      <c r="J45" s="365" t="s">
        <v>282</v>
      </c>
      <c r="K45" s="365"/>
      <c r="L45" s="365"/>
      <c r="M45" s="385"/>
      <c r="N45" s="145" t="s">
        <v>252</v>
      </c>
      <c r="O45" s="145" t="s">
        <v>253</v>
      </c>
      <c r="P45" s="145" t="s">
        <v>172</v>
      </c>
      <c r="Q45" s="59" t="s">
        <v>254</v>
      </c>
      <c r="R45" s="57" t="s">
        <v>255</v>
      </c>
    </row>
    <row r="46" spans="9:18" ht="15" customHeight="1">
      <c r="I46" s="53"/>
      <c r="J46" s="380" t="s">
        <v>216</v>
      </c>
      <c r="K46" s="380"/>
      <c r="L46" s="380"/>
      <c r="M46" s="381"/>
      <c r="N46" s="31"/>
      <c r="O46" s="31"/>
      <c r="Q46" s="31"/>
      <c r="R46" s="31"/>
    </row>
    <row r="47" spans="9:18" ht="15" customHeight="1">
      <c r="I47" s="53"/>
      <c r="J47" s="6"/>
      <c r="K47" s="366" t="s">
        <v>217</v>
      </c>
      <c r="L47" s="366"/>
      <c r="M47" s="367"/>
      <c r="N47" s="7">
        <f>SUM(N48:N52)</f>
        <v>931253808</v>
      </c>
      <c r="O47" s="7">
        <f>SUM(O48:O52)</f>
        <v>913120888</v>
      </c>
      <c r="P47" s="7">
        <f>SUM(P48:P52)</f>
        <v>894973513</v>
      </c>
      <c r="Q47" s="153">
        <f aca="true" t="shared" si="6" ref="Q47:Q58">P47/$P$72*100</f>
        <v>71.681118244058</v>
      </c>
      <c r="R47" s="175">
        <f aca="true" t="shared" si="7" ref="R47:R58">(P47-O47)/O47*100</f>
        <v>-1.9874011468238366</v>
      </c>
    </row>
    <row r="48" spans="9:18" ht="15" customHeight="1">
      <c r="I48" s="53"/>
      <c r="J48" s="103"/>
      <c r="K48" s="151"/>
      <c r="L48" s="366" t="s">
        <v>218</v>
      </c>
      <c r="M48" s="367"/>
      <c r="N48" s="7">
        <v>596152225</v>
      </c>
      <c r="O48" s="7">
        <v>586674445</v>
      </c>
      <c r="P48" s="152">
        <v>572639611</v>
      </c>
      <c r="Q48" s="153">
        <f t="shared" si="6"/>
        <v>45.864427350178325</v>
      </c>
      <c r="R48" s="175">
        <f t="shared" si="7"/>
        <v>-2.39226953204004</v>
      </c>
    </row>
    <row r="49" spans="9:18" ht="15" customHeight="1">
      <c r="I49" s="53"/>
      <c r="J49" s="103"/>
      <c r="K49" s="151"/>
      <c r="L49" s="366" t="s">
        <v>219</v>
      </c>
      <c r="M49" s="367"/>
      <c r="N49" s="7">
        <v>136534702</v>
      </c>
      <c r="O49" s="7">
        <v>128868010</v>
      </c>
      <c r="P49" s="152">
        <v>120884493</v>
      </c>
      <c r="Q49" s="153">
        <f t="shared" si="6"/>
        <v>9.682002328270023</v>
      </c>
      <c r="R49" s="175">
        <f t="shared" si="7"/>
        <v>-6.195111571909894</v>
      </c>
    </row>
    <row r="50" spans="9:18" ht="15" customHeight="1">
      <c r="I50" s="53"/>
      <c r="J50" s="103"/>
      <c r="K50" s="151"/>
      <c r="L50" s="366" t="s">
        <v>220</v>
      </c>
      <c r="M50" s="367"/>
      <c r="N50" s="7">
        <v>50697488</v>
      </c>
      <c r="O50" s="7">
        <v>51576269</v>
      </c>
      <c r="P50" s="152">
        <v>56060651</v>
      </c>
      <c r="Q50" s="153">
        <f t="shared" si="6"/>
        <v>4.490066012903187</v>
      </c>
      <c r="R50" s="175">
        <f t="shared" si="7"/>
        <v>8.694661492478255</v>
      </c>
    </row>
    <row r="51" spans="9:18" ht="15" customHeight="1">
      <c r="I51" s="53"/>
      <c r="J51" s="103"/>
      <c r="K51" s="151"/>
      <c r="L51" s="366" t="s">
        <v>221</v>
      </c>
      <c r="M51" s="367"/>
      <c r="N51" s="7">
        <v>11885697</v>
      </c>
      <c r="O51" s="7">
        <v>11553077</v>
      </c>
      <c r="P51" s="152">
        <v>11035918</v>
      </c>
      <c r="Q51" s="153">
        <f t="shared" si="6"/>
        <v>0.8838998379270784</v>
      </c>
      <c r="R51" s="175">
        <f t="shared" si="7"/>
        <v>-4.47637456237849</v>
      </c>
    </row>
    <row r="52" spans="9:18" ht="15" customHeight="1">
      <c r="I52" s="53"/>
      <c r="J52" s="103"/>
      <c r="K52" s="151"/>
      <c r="L52" s="366" t="s">
        <v>222</v>
      </c>
      <c r="M52" s="367"/>
      <c r="N52" s="7">
        <v>135983696</v>
      </c>
      <c r="O52" s="7">
        <v>134449087</v>
      </c>
      <c r="P52" s="152">
        <v>134352840</v>
      </c>
      <c r="Q52" s="153">
        <f t="shared" si="6"/>
        <v>10.760722714779387</v>
      </c>
      <c r="R52" s="175">
        <f t="shared" si="7"/>
        <v>-0.07158620571369147</v>
      </c>
    </row>
    <row r="53" spans="9:18" ht="15" customHeight="1">
      <c r="I53" s="53"/>
      <c r="J53" s="103"/>
      <c r="K53" s="366" t="s">
        <v>283</v>
      </c>
      <c r="L53" s="366"/>
      <c r="M53" s="367"/>
      <c r="N53" s="7">
        <f>SUM(N54:N56)</f>
        <v>10508079</v>
      </c>
      <c r="O53" s="7">
        <f>SUM(O54:O56)</f>
        <v>11300039</v>
      </c>
      <c r="P53" s="7">
        <f>SUM(P54:P56)</f>
        <v>16942162</v>
      </c>
      <c r="Q53" s="153">
        <f t="shared" si="6"/>
        <v>1.356948669420551</v>
      </c>
      <c r="R53" s="175">
        <f t="shared" si="7"/>
        <v>49.93011971020631</v>
      </c>
    </row>
    <row r="54" spans="1:18" ht="15" customHeight="1">
      <c r="A54" s="335" t="s">
        <v>248</v>
      </c>
      <c r="B54" s="335"/>
      <c r="C54" s="335"/>
      <c r="D54" s="335"/>
      <c r="E54" s="335"/>
      <c r="F54" s="335"/>
      <c r="G54" s="335"/>
      <c r="H54" s="335"/>
      <c r="I54" s="53"/>
      <c r="J54" s="103"/>
      <c r="K54" s="151"/>
      <c r="L54" s="366" t="s">
        <v>218</v>
      </c>
      <c r="M54" s="367"/>
      <c r="N54" s="7">
        <v>9817247</v>
      </c>
      <c r="O54" s="7">
        <v>10622417</v>
      </c>
      <c r="P54" s="152">
        <v>15556074</v>
      </c>
      <c r="Q54" s="153">
        <f t="shared" si="6"/>
        <v>1.2459327160080058</v>
      </c>
      <c r="R54" s="175">
        <f t="shared" si="7"/>
        <v>46.44571004885235</v>
      </c>
    </row>
    <row r="55" spans="1:18" ht="15" customHeight="1">
      <c r="A55" s="379" t="s">
        <v>284</v>
      </c>
      <c r="B55" s="379"/>
      <c r="C55" s="379"/>
      <c r="D55" s="379"/>
      <c r="E55" s="379"/>
      <c r="F55" s="379"/>
      <c r="G55" s="379"/>
      <c r="H55" s="379"/>
      <c r="I55" s="53"/>
      <c r="J55" s="103"/>
      <c r="K55" s="151"/>
      <c r="L55" s="366" t="s">
        <v>219</v>
      </c>
      <c r="M55" s="367"/>
      <c r="N55" s="7">
        <v>534669</v>
      </c>
      <c r="O55" s="7">
        <v>500914</v>
      </c>
      <c r="P55" s="152">
        <v>1029176</v>
      </c>
      <c r="Q55" s="153">
        <f t="shared" si="6"/>
        <v>0.08242979873522428</v>
      </c>
      <c r="R55" s="175">
        <f t="shared" si="7"/>
        <v>105.45961981497823</v>
      </c>
    </row>
    <row r="56" spans="2:18" ht="15" customHeight="1" thickBot="1">
      <c r="B56" s="54"/>
      <c r="C56" s="54"/>
      <c r="D56" s="54"/>
      <c r="E56" s="54"/>
      <c r="F56" s="54"/>
      <c r="G56" s="54"/>
      <c r="H56" s="55" t="s">
        <v>285</v>
      </c>
      <c r="I56" s="53"/>
      <c r="J56" s="103"/>
      <c r="K56" s="151"/>
      <c r="L56" s="366" t="s">
        <v>222</v>
      </c>
      <c r="M56" s="367"/>
      <c r="N56" s="7">
        <v>156163</v>
      </c>
      <c r="O56" s="7">
        <v>176708</v>
      </c>
      <c r="P56" s="152">
        <v>356912</v>
      </c>
      <c r="Q56" s="153">
        <f t="shared" si="6"/>
        <v>0.028586154677320858</v>
      </c>
      <c r="R56" s="175">
        <f t="shared" si="7"/>
        <v>101.97840505240283</v>
      </c>
    </row>
    <row r="57" spans="1:18" ht="15" customHeight="1" thickBot="1">
      <c r="A57" s="191" t="s">
        <v>286</v>
      </c>
      <c r="B57" s="364"/>
      <c r="C57" s="378" t="s">
        <v>223</v>
      </c>
      <c r="D57" s="191"/>
      <c r="E57" s="192"/>
      <c r="F57" s="113" t="s">
        <v>224</v>
      </c>
      <c r="G57" s="191"/>
      <c r="H57" s="191"/>
      <c r="I57" s="53"/>
      <c r="J57" s="103"/>
      <c r="K57" s="366" t="s">
        <v>225</v>
      </c>
      <c r="L57" s="366"/>
      <c r="M57" s="367"/>
      <c r="N57" s="7">
        <v>152757704</v>
      </c>
      <c r="O57" s="7">
        <v>170527850</v>
      </c>
      <c r="P57" s="152">
        <v>238669820</v>
      </c>
      <c r="Q57" s="153">
        <f t="shared" si="6"/>
        <v>19.11578313793968</v>
      </c>
      <c r="R57" s="175">
        <f t="shared" si="7"/>
        <v>39.959437710614424</v>
      </c>
    </row>
    <row r="58" spans="1:18" ht="15" customHeight="1">
      <c r="A58" s="352"/>
      <c r="B58" s="344"/>
      <c r="C58" s="145" t="s">
        <v>252</v>
      </c>
      <c r="D58" s="145" t="s">
        <v>253</v>
      </c>
      <c r="E58" s="145" t="s">
        <v>172</v>
      </c>
      <c r="F58" s="145" t="s">
        <v>252</v>
      </c>
      <c r="G58" s="149" t="s">
        <v>253</v>
      </c>
      <c r="H58" s="149" t="s">
        <v>172</v>
      </c>
      <c r="I58" s="53"/>
      <c r="J58" s="372" t="s">
        <v>226</v>
      </c>
      <c r="K58" s="372"/>
      <c r="L58" s="372"/>
      <c r="M58" s="373"/>
      <c r="N58" s="34">
        <f>SUM(N47,N53,N57)</f>
        <v>1094519591</v>
      </c>
      <c r="O58" s="34">
        <f>SUM(O47,O53,O57)</f>
        <v>1094948777</v>
      </c>
      <c r="P58" s="34">
        <f>SUM(P47,P53,P57)</f>
        <v>1150585495</v>
      </c>
      <c r="Q58" s="168">
        <f t="shared" si="6"/>
        <v>92.15385005141823</v>
      </c>
      <c r="R58" s="188">
        <f t="shared" si="7"/>
        <v>5.081216506989167</v>
      </c>
    </row>
    <row r="59" spans="1:240" s="6" customFormat="1" ht="15" customHeight="1">
      <c r="A59" s="376" t="s">
        <v>227</v>
      </c>
      <c r="B59" s="377"/>
      <c r="C59" s="155">
        <v>8302786</v>
      </c>
      <c r="D59" s="155">
        <v>8023774</v>
      </c>
      <c r="E59" s="152">
        <v>7755853</v>
      </c>
      <c r="F59" s="155">
        <v>7793413</v>
      </c>
      <c r="G59" s="155">
        <v>7451822</v>
      </c>
      <c r="H59" s="152">
        <v>7103963</v>
      </c>
      <c r="I59" s="53"/>
      <c r="J59" s="374" t="s">
        <v>228</v>
      </c>
      <c r="K59" s="374"/>
      <c r="L59" s="374"/>
      <c r="M59" s="375"/>
      <c r="N59" s="161"/>
      <c r="O59" s="161"/>
      <c r="Q59" s="153"/>
      <c r="R59" s="175"/>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0"/>
      <c r="BR59" s="150"/>
      <c r="BS59" s="150"/>
      <c r="BT59" s="150"/>
      <c r="BU59" s="150"/>
      <c r="BV59" s="150"/>
      <c r="BW59" s="150"/>
      <c r="BX59" s="150"/>
      <c r="BY59" s="150"/>
      <c r="BZ59" s="150"/>
      <c r="CA59" s="150"/>
      <c r="CB59" s="150"/>
      <c r="CC59" s="150"/>
      <c r="CD59" s="150"/>
      <c r="CE59" s="150"/>
      <c r="CF59" s="150"/>
      <c r="CG59" s="150"/>
      <c r="CH59" s="150"/>
      <c r="CI59" s="150"/>
      <c r="CJ59" s="150"/>
      <c r="CK59" s="150"/>
      <c r="CL59" s="150"/>
      <c r="CM59" s="150"/>
      <c r="CN59" s="150"/>
      <c r="CO59" s="150"/>
      <c r="CP59" s="150"/>
      <c r="CQ59" s="150"/>
      <c r="CR59" s="150"/>
      <c r="CS59" s="150"/>
      <c r="CT59" s="150"/>
      <c r="CU59" s="150"/>
      <c r="CV59" s="150"/>
      <c r="CW59" s="150"/>
      <c r="CX59" s="150"/>
      <c r="CY59" s="150"/>
      <c r="CZ59" s="150"/>
      <c r="DA59" s="150"/>
      <c r="DB59" s="150"/>
      <c r="DC59" s="150"/>
      <c r="DD59" s="150"/>
      <c r="DE59" s="150"/>
      <c r="DF59" s="150"/>
      <c r="DG59" s="150"/>
      <c r="DH59" s="150"/>
      <c r="DI59" s="150"/>
      <c r="DJ59" s="150"/>
      <c r="DK59" s="150"/>
      <c r="DL59" s="150"/>
      <c r="DM59" s="150"/>
      <c r="DN59" s="150"/>
      <c r="DO59" s="150"/>
      <c r="DP59" s="150"/>
      <c r="DQ59" s="150"/>
      <c r="DR59" s="150"/>
      <c r="DS59" s="150"/>
      <c r="DT59" s="150"/>
      <c r="DU59" s="150"/>
      <c r="DV59" s="150"/>
      <c r="DW59" s="150"/>
      <c r="DX59" s="150"/>
      <c r="DY59" s="150"/>
      <c r="DZ59" s="150"/>
      <c r="EA59" s="150"/>
      <c r="EB59" s="150"/>
      <c r="EC59" s="150"/>
      <c r="ED59" s="150"/>
      <c r="EE59" s="150"/>
      <c r="EF59" s="150"/>
      <c r="EG59" s="150"/>
      <c r="EH59" s="150"/>
      <c r="EI59" s="150"/>
      <c r="EJ59" s="150"/>
      <c r="EK59" s="150"/>
      <c r="EL59" s="150"/>
      <c r="EM59" s="150"/>
      <c r="EN59" s="150"/>
      <c r="EO59" s="150"/>
      <c r="EP59" s="150"/>
      <c r="EQ59" s="150"/>
      <c r="ER59" s="150"/>
      <c r="ES59" s="150"/>
      <c r="ET59" s="150"/>
      <c r="EU59" s="150"/>
      <c r="EV59" s="150"/>
      <c r="EW59" s="150"/>
      <c r="EX59" s="150"/>
      <c r="EY59" s="150"/>
      <c r="EZ59" s="150"/>
      <c r="FA59" s="150"/>
      <c r="FB59" s="150"/>
      <c r="FC59" s="150"/>
      <c r="FD59" s="150"/>
      <c r="FE59" s="150"/>
      <c r="FF59" s="150"/>
      <c r="FG59" s="150"/>
      <c r="FH59" s="150"/>
      <c r="FI59" s="150"/>
      <c r="FJ59" s="150"/>
      <c r="FK59" s="150"/>
      <c r="FL59" s="150"/>
      <c r="FM59" s="150"/>
      <c r="FN59" s="150"/>
      <c r="FO59" s="150"/>
      <c r="FP59" s="150"/>
      <c r="FQ59" s="150"/>
      <c r="FR59" s="150"/>
      <c r="FS59" s="150"/>
      <c r="FT59" s="150"/>
      <c r="FU59" s="150"/>
      <c r="FV59" s="150"/>
      <c r="FW59" s="150"/>
      <c r="FX59" s="150"/>
      <c r="FY59" s="150"/>
      <c r="FZ59" s="150"/>
      <c r="GA59" s="150"/>
      <c r="GB59" s="150"/>
      <c r="GC59" s="150"/>
      <c r="GD59" s="150"/>
      <c r="GE59" s="150"/>
      <c r="GF59" s="150"/>
      <c r="GG59" s="150"/>
      <c r="GH59" s="150"/>
      <c r="GI59" s="150"/>
      <c r="GJ59" s="150"/>
      <c r="GK59" s="150"/>
      <c r="GL59" s="150"/>
      <c r="GM59" s="150"/>
      <c r="GN59" s="150"/>
      <c r="GO59" s="150"/>
      <c r="GP59" s="150"/>
      <c r="GQ59" s="150"/>
      <c r="GR59" s="150"/>
      <c r="GS59" s="150"/>
      <c r="GT59" s="150"/>
      <c r="GU59" s="150"/>
      <c r="GV59" s="150"/>
      <c r="GW59" s="150"/>
      <c r="GX59" s="150"/>
      <c r="GY59" s="150"/>
      <c r="GZ59" s="150"/>
      <c r="HA59" s="150"/>
      <c r="HB59" s="150"/>
      <c r="HC59" s="150"/>
      <c r="HD59" s="150"/>
      <c r="HE59" s="150"/>
      <c r="HF59" s="150"/>
      <c r="HG59" s="150"/>
      <c r="HH59" s="150"/>
      <c r="HI59" s="150"/>
      <c r="HJ59" s="150"/>
      <c r="HK59" s="150"/>
      <c r="HL59" s="150"/>
      <c r="HM59" s="150"/>
      <c r="HN59" s="150"/>
      <c r="HO59" s="150"/>
      <c r="HP59" s="150"/>
      <c r="HQ59" s="150"/>
      <c r="HR59" s="150"/>
      <c r="HS59" s="150"/>
      <c r="HT59" s="150"/>
      <c r="HU59" s="150"/>
      <c r="HV59" s="150"/>
      <c r="HW59" s="150"/>
      <c r="HX59" s="150"/>
      <c r="HY59" s="150"/>
      <c r="HZ59" s="150"/>
      <c r="IA59" s="150"/>
      <c r="IB59" s="150"/>
      <c r="IC59" s="150"/>
      <c r="ID59" s="150"/>
      <c r="IE59" s="150"/>
      <c r="IF59" s="150"/>
    </row>
    <row r="60" spans="1:25" ht="15" customHeight="1">
      <c r="A60" s="366" t="s">
        <v>229</v>
      </c>
      <c r="B60" s="367"/>
      <c r="C60" s="7">
        <v>1091</v>
      </c>
      <c r="D60" s="7">
        <v>2890</v>
      </c>
      <c r="E60" s="152">
        <v>5490</v>
      </c>
      <c r="F60" s="7">
        <v>1091</v>
      </c>
      <c r="G60" s="7">
        <v>2890</v>
      </c>
      <c r="H60" s="152">
        <v>5490</v>
      </c>
      <c r="I60" s="53"/>
      <c r="J60" s="6"/>
      <c r="K60" s="366" t="s">
        <v>287</v>
      </c>
      <c r="L60" s="366"/>
      <c r="M60" s="367"/>
      <c r="N60" s="9">
        <v>425332</v>
      </c>
      <c r="O60" s="9">
        <v>439332</v>
      </c>
      <c r="P60" s="152">
        <v>475332</v>
      </c>
      <c r="Q60" s="153">
        <f aca="true" t="shared" si="8" ref="Q60:Q66">P60/$P$72*100</f>
        <v>0.03807076835488937</v>
      </c>
      <c r="R60" s="175">
        <f>(P60-O60)/O60*100</f>
        <v>8.194258556171642</v>
      </c>
      <c r="S60" s="103"/>
      <c r="T60" s="103"/>
      <c r="U60" s="103"/>
      <c r="V60" s="103"/>
      <c r="W60" s="103"/>
      <c r="X60" s="103"/>
      <c r="Y60" s="103"/>
    </row>
    <row r="61" spans="1:18" ht="15" customHeight="1">
      <c r="A61" s="366" t="s">
        <v>230</v>
      </c>
      <c r="B61" s="367"/>
      <c r="C61" s="7">
        <v>134894</v>
      </c>
      <c r="D61" s="7">
        <v>128414</v>
      </c>
      <c r="E61" s="152">
        <v>135301</v>
      </c>
      <c r="F61" s="7">
        <v>109679</v>
      </c>
      <c r="G61" s="7">
        <v>128121</v>
      </c>
      <c r="H61" s="152">
        <v>131785</v>
      </c>
      <c r="I61" s="53"/>
      <c r="J61" s="6"/>
      <c r="K61" s="366" t="s">
        <v>231</v>
      </c>
      <c r="L61" s="366"/>
      <c r="M61" s="367"/>
      <c r="N61" s="9">
        <v>11698700</v>
      </c>
      <c r="O61" s="9">
        <v>11270781</v>
      </c>
      <c r="P61" s="152">
        <v>10878224</v>
      </c>
      <c r="Q61" s="153">
        <f t="shared" si="8"/>
        <v>0.8712696515626932</v>
      </c>
      <c r="R61" s="175">
        <f>(P61-O61)/O61*100</f>
        <v>-3.4829618284660127</v>
      </c>
    </row>
    <row r="62" spans="1:18" ht="15" customHeight="1">
      <c r="A62" s="366" t="s">
        <v>231</v>
      </c>
      <c r="B62" s="367"/>
      <c r="C62" s="7">
        <v>3188765</v>
      </c>
      <c r="D62" s="7">
        <v>2948198</v>
      </c>
      <c r="E62" s="152">
        <v>2959720</v>
      </c>
      <c r="F62" s="7">
        <v>3160048</v>
      </c>
      <c r="G62" s="7">
        <v>2937656</v>
      </c>
      <c r="H62" s="152">
        <v>2939835</v>
      </c>
      <c r="I62" s="53"/>
      <c r="J62" s="6"/>
      <c r="K62" s="366" t="s">
        <v>232</v>
      </c>
      <c r="L62" s="366"/>
      <c r="M62" s="367"/>
      <c r="N62" s="9">
        <v>10260239</v>
      </c>
      <c r="O62" s="9">
        <v>9950685</v>
      </c>
      <c r="P62" s="152">
        <v>33577324</v>
      </c>
      <c r="Q62" s="153">
        <f t="shared" si="8"/>
        <v>2.6893087862400753</v>
      </c>
      <c r="R62" s="175">
        <f>(P62-O62)/O62*100</f>
        <v>237.43731210464406</v>
      </c>
    </row>
    <row r="63" spans="1:18" ht="15" customHeight="1">
      <c r="A63" s="366" t="s">
        <v>233</v>
      </c>
      <c r="B63" s="367"/>
      <c r="C63" s="7">
        <v>4088387</v>
      </c>
      <c r="D63" s="7">
        <v>4008907</v>
      </c>
      <c r="E63" s="152">
        <v>27323261</v>
      </c>
      <c r="F63" s="7">
        <v>1919719</v>
      </c>
      <c r="G63" s="7">
        <v>2049152</v>
      </c>
      <c r="H63" s="152">
        <v>25475978</v>
      </c>
      <c r="I63" s="53"/>
      <c r="J63" s="6"/>
      <c r="K63" s="366" t="s">
        <v>234</v>
      </c>
      <c r="L63" s="366"/>
      <c r="M63" s="367"/>
      <c r="N63" s="9">
        <v>63487</v>
      </c>
      <c r="O63" s="9">
        <v>61151</v>
      </c>
      <c r="P63" s="152">
        <v>58173</v>
      </c>
      <c r="Q63" s="153">
        <f t="shared" si="8"/>
        <v>0.004659250392376233</v>
      </c>
      <c r="R63" s="175">
        <f>(P63-O63)/O63*100</f>
        <v>-4.869912184592239</v>
      </c>
    </row>
    <row r="64" spans="1:18" ht="15" customHeight="1">
      <c r="A64" s="366" t="s">
        <v>234</v>
      </c>
      <c r="B64" s="367"/>
      <c r="C64" s="7">
        <v>174210</v>
      </c>
      <c r="D64" s="7">
        <v>159549</v>
      </c>
      <c r="E64" s="152">
        <v>201940</v>
      </c>
      <c r="F64" s="7">
        <v>66918</v>
      </c>
      <c r="G64" s="7">
        <v>16410</v>
      </c>
      <c r="H64" s="152">
        <v>19890</v>
      </c>
      <c r="I64" s="53"/>
      <c r="J64" s="6"/>
      <c r="K64" s="366" t="s">
        <v>288</v>
      </c>
      <c r="L64" s="366"/>
      <c r="M64" s="367"/>
      <c r="N64" s="9" t="s">
        <v>289</v>
      </c>
      <c r="O64" s="9" t="s">
        <v>289</v>
      </c>
      <c r="P64" s="152">
        <v>6419208</v>
      </c>
      <c r="Q64" s="153">
        <f t="shared" si="8"/>
        <v>0.5141336598206153</v>
      </c>
      <c r="R64" s="154" t="s">
        <v>289</v>
      </c>
    </row>
    <row r="65" spans="1:18" ht="15" customHeight="1">
      <c r="A65" s="366" t="s">
        <v>235</v>
      </c>
      <c r="B65" s="367"/>
      <c r="C65" s="7">
        <v>366509</v>
      </c>
      <c r="D65" s="7">
        <v>201109</v>
      </c>
      <c r="E65" s="152">
        <v>228616</v>
      </c>
      <c r="F65" s="7">
        <v>208655</v>
      </c>
      <c r="G65" s="7">
        <v>3567</v>
      </c>
      <c r="H65" s="152">
        <v>15455</v>
      </c>
      <c r="I65" s="53"/>
      <c r="J65" s="6"/>
      <c r="K65" s="366" t="s">
        <v>236</v>
      </c>
      <c r="L65" s="366"/>
      <c r="M65" s="367"/>
      <c r="N65" s="9">
        <v>3916393</v>
      </c>
      <c r="O65" s="9">
        <v>3583720</v>
      </c>
      <c r="P65" s="152">
        <v>3279875</v>
      </c>
      <c r="Q65" s="153">
        <f t="shared" si="8"/>
        <v>0.2626950454797758</v>
      </c>
      <c r="R65" s="175">
        <f>(P65-O65)/O65*100</f>
        <v>-8.478480461643208</v>
      </c>
    </row>
    <row r="66" spans="1:18" ht="15" customHeight="1">
      <c r="A66" s="366" t="s">
        <v>237</v>
      </c>
      <c r="B66" s="367"/>
      <c r="C66" s="7">
        <v>145630</v>
      </c>
      <c r="D66" s="7">
        <v>108789</v>
      </c>
      <c r="E66" s="152">
        <v>116869</v>
      </c>
      <c r="F66" s="7">
        <v>81411</v>
      </c>
      <c r="G66" s="7">
        <v>38226</v>
      </c>
      <c r="H66" s="152">
        <v>70771</v>
      </c>
      <c r="I66" s="53"/>
      <c r="J66" s="372" t="s">
        <v>226</v>
      </c>
      <c r="K66" s="372"/>
      <c r="L66" s="372"/>
      <c r="M66" s="373"/>
      <c r="N66" s="34">
        <f>SUM(N60:N65)</f>
        <v>26364151</v>
      </c>
      <c r="O66" s="34">
        <f>SUM(O60:O65)</f>
        <v>25305669</v>
      </c>
      <c r="P66" s="193">
        <f>SUM(P60:P65)</f>
        <v>54688136</v>
      </c>
      <c r="Q66" s="168">
        <f t="shared" si="8"/>
        <v>4.380137161850425</v>
      </c>
      <c r="R66" s="188">
        <f>(P66-O66)/O66*100</f>
        <v>116.1102162523346</v>
      </c>
    </row>
    <row r="67" spans="1:18" ht="15" customHeight="1">
      <c r="A67" s="366" t="s">
        <v>288</v>
      </c>
      <c r="B67" s="367"/>
      <c r="C67" s="9" t="s">
        <v>289</v>
      </c>
      <c r="D67" s="9" t="s">
        <v>289</v>
      </c>
      <c r="E67" s="152">
        <v>1237424</v>
      </c>
      <c r="F67" s="9" t="s">
        <v>289</v>
      </c>
      <c r="G67" s="9" t="s">
        <v>289</v>
      </c>
      <c r="H67" s="152">
        <v>1234940</v>
      </c>
      <c r="I67" s="53"/>
      <c r="J67" s="374" t="s">
        <v>238</v>
      </c>
      <c r="K67" s="374"/>
      <c r="L67" s="374"/>
      <c r="M67" s="375"/>
      <c r="N67" s="34"/>
      <c r="O67" s="34"/>
      <c r="P67" s="152"/>
      <c r="Q67" s="194"/>
      <c r="R67" s="195"/>
    </row>
    <row r="68" spans="1:18" ht="15" customHeight="1">
      <c r="A68" s="366" t="s">
        <v>239</v>
      </c>
      <c r="B68" s="367"/>
      <c r="C68" s="7">
        <v>9880510</v>
      </c>
      <c r="D68" s="7">
        <v>9573566</v>
      </c>
      <c r="E68" s="152">
        <v>9443118</v>
      </c>
      <c r="F68" s="7">
        <v>9880510</v>
      </c>
      <c r="G68" s="7">
        <v>9573566</v>
      </c>
      <c r="H68" s="152">
        <v>9431444</v>
      </c>
      <c r="J68" s="6"/>
      <c r="K68" s="366" t="s">
        <v>240</v>
      </c>
      <c r="L68" s="366"/>
      <c r="M68" s="367"/>
      <c r="N68" s="9">
        <v>10057283</v>
      </c>
      <c r="O68" s="9">
        <v>9638366</v>
      </c>
      <c r="P68" s="152">
        <v>9083779</v>
      </c>
      <c r="Q68" s="153">
        <f>P68/$P$72*100</f>
        <v>0.7275471588195381</v>
      </c>
      <c r="R68" s="175">
        <f>(P68-O68)/O68*100</f>
        <v>-5.753952485307156</v>
      </c>
    </row>
    <row r="69" spans="1:18" ht="15" customHeight="1">
      <c r="A69" s="366" t="s">
        <v>236</v>
      </c>
      <c r="B69" s="367"/>
      <c r="C69" s="7">
        <v>1782929</v>
      </c>
      <c r="D69" s="7">
        <v>615756</v>
      </c>
      <c r="E69" s="152">
        <v>601311</v>
      </c>
      <c r="F69" s="7">
        <v>1752221</v>
      </c>
      <c r="G69" s="7">
        <v>479493</v>
      </c>
      <c r="H69" s="152">
        <v>409222</v>
      </c>
      <c r="J69" s="6"/>
      <c r="K69" s="366" t="s">
        <v>241</v>
      </c>
      <c r="L69" s="366"/>
      <c r="M69" s="367"/>
      <c r="N69" s="9">
        <v>2706596</v>
      </c>
      <c r="O69" s="9">
        <v>2524838</v>
      </c>
      <c r="P69" s="152">
        <v>2338199</v>
      </c>
      <c r="Q69" s="153">
        <f>P69/$P$72*100</f>
        <v>0.1872733847008701</v>
      </c>
      <c r="R69" s="175">
        <f>(P69-O69)/O69*100</f>
        <v>-7.392117830926183</v>
      </c>
    </row>
    <row r="70" spans="1:18" ht="15" customHeight="1">
      <c r="A70" s="366" t="s">
        <v>242</v>
      </c>
      <c r="B70" s="367"/>
      <c r="C70" s="7">
        <v>407327</v>
      </c>
      <c r="D70" s="7">
        <v>452174</v>
      </c>
      <c r="E70" s="152">
        <v>581438</v>
      </c>
      <c r="F70" s="7">
        <v>387520</v>
      </c>
      <c r="G70" s="7">
        <v>343289</v>
      </c>
      <c r="H70" s="152">
        <v>337568</v>
      </c>
      <c r="J70" s="6"/>
      <c r="K70" s="366" t="s">
        <v>243</v>
      </c>
      <c r="L70" s="366"/>
      <c r="M70" s="367"/>
      <c r="N70" s="9">
        <v>40267098</v>
      </c>
      <c r="O70" s="9">
        <v>35775991</v>
      </c>
      <c r="P70" s="152">
        <v>31852872</v>
      </c>
      <c r="Q70" s="153">
        <f>P70/$P$72*100</f>
        <v>2.5511922432109384</v>
      </c>
      <c r="R70" s="175">
        <f>(P70-O70)/O70*100</f>
        <v>-10.965787083298405</v>
      </c>
    </row>
    <row r="71" spans="1:18" ht="15" customHeight="1">
      <c r="A71" s="366" t="s">
        <v>290</v>
      </c>
      <c r="B71" s="367"/>
      <c r="C71" s="7">
        <v>150682367</v>
      </c>
      <c r="D71" s="7">
        <v>136345073</v>
      </c>
      <c r="E71" s="152">
        <v>126609306</v>
      </c>
      <c r="F71" s="7">
        <v>150682367</v>
      </c>
      <c r="G71" s="7">
        <v>136345073</v>
      </c>
      <c r="H71" s="152">
        <v>126609306</v>
      </c>
      <c r="J71" s="370" t="s">
        <v>226</v>
      </c>
      <c r="K71" s="370"/>
      <c r="L71" s="370"/>
      <c r="M71" s="371"/>
      <c r="N71" s="158">
        <f>SUM(N68:N70)</f>
        <v>53030977</v>
      </c>
      <c r="O71" s="158">
        <f>SUM(O68:O70)</f>
        <v>47939195</v>
      </c>
      <c r="P71" s="196">
        <f>SUM(P68:P70)</f>
        <v>43274850</v>
      </c>
      <c r="Q71" s="168">
        <f>P71/$P$72*100</f>
        <v>3.466012786731347</v>
      </c>
      <c r="R71" s="188">
        <f>(P71-O71)/O71*100</f>
        <v>-9.729710730436754</v>
      </c>
    </row>
    <row r="72" spans="1:18" ht="15" customHeight="1">
      <c r="A72" s="370" t="s">
        <v>291</v>
      </c>
      <c r="B72" s="371"/>
      <c r="C72" s="158">
        <f aca="true" t="shared" si="9" ref="C72:H72">SUM(C59:C71)</f>
        <v>179155405</v>
      </c>
      <c r="D72" s="159">
        <f t="shared" si="9"/>
        <v>162568199</v>
      </c>
      <c r="E72" s="159">
        <f t="shared" si="9"/>
        <v>177199647</v>
      </c>
      <c r="F72" s="159">
        <f t="shared" si="9"/>
        <v>176043552</v>
      </c>
      <c r="G72" s="159">
        <f t="shared" si="9"/>
        <v>159369265</v>
      </c>
      <c r="H72" s="159">
        <f t="shared" si="9"/>
        <v>173785647</v>
      </c>
      <c r="J72" s="368" t="s">
        <v>244</v>
      </c>
      <c r="K72" s="368"/>
      <c r="L72" s="368"/>
      <c r="M72" s="369"/>
      <c r="N72" s="197">
        <f>SUM(N58,N66,N71)</f>
        <v>1173914719</v>
      </c>
      <c r="O72" s="197">
        <f>SUM(O58,O66,O71)</f>
        <v>1168193641</v>
      </c>
      <c r="P72" s="197">
        <f>SUM(P58,P66,P71)</f>
        <v>1248548481</v>
      </c>
      <c r="Q72" s="198">
        <f>P72/P72*100</f>
        <v>100</v>
      </c>
      <c r="R72" s="199">
        <f>(P72-O72)/O72*100</f>
        <v>6.878554820005222</v>
      </c>
    </row>
    <row r="73" spans="1:18" ht="15" customHeight="1">
      <c r="A73" s="53" t="s">
        <v>183</v>
      </c>
      <c r="B73" s="53"/>
      <c r="C73" s="53"/>
      <c r="D73" s="53"/>
      <c r="E73" s="53"/>
      <c r="F73" s="53"/>
      <c r="G73" s="53"/>
      <c r="H73" s="53"/>
      <c r="J73" s="4" t="s">
        <v>183</v>
      </c>
      <c r="M73" s="6"/>
      <c r="N73" s="146"/>
      <c r="O73" s="146"/>
      <c r="P73" s="146"/>
      <c r="Q73" s="147"/>
      <c r="R73" s="200"/>
    </row>
    <row r="74" ht="15" customHeight="1">
      <c r="M74" s="6"/>
    </row>
    <row r="75" spans="13:16" ht="15" customHeight="1">
      <c r="M75" s="6"/>
      <c r="P75" s="16"/>
    </row>
    <row r="76" spans="11:16" ht="14.25">
      <c r="K76" s="366"/>
      <c r="L76" s="366"/>
      <c r="M76" s="366"/>
      <c r="N76" s="9"/>
      <c r="O76" s="9"/>
      <c r="P76" s="9"/>
    </row>
    <row r="77" ht="14.25">
      <c r="M77" s="6"/>
    </row>
    <row r="78" ht="14.25">
      <c r="P78" s="201"/>
    </row>
  </sheetData>
  <mergeCells count="110">
    <mergeCell ref="A67:B67"/>
    <mergeCell ref="K64:M64"/>
    <mergeCell ref="J71:M71"/>
    <mergeCell ref="A2:H2"/>
    <mergeCell ref="J2:R2"/>
    <mergeCell ref="A3:H3"/>
    <mergeCell ref="J3:R3"/>
    <mergeCell ref="A5:C5"/>
    <mergeCell ref="J5:L6"/>
    <mergeCell ref="M5:O5"/>
    <mergeCell ref="P5:R5"/>
    <mergeCell ref="A6:C6"/>
    <mergeCell ref="B7:C7"/>
    <mergeCell ref="J7:L7"/>
    <mergeCell ref="B8:C8"/>
    <mergeCell ref="J8:L8"/>
    <mergeCell ref="B9:C9"/>
    <mergeCell ref="J9:L9"/>
    <mergeCell ref="B10:C10"/>
    <mergeCell ref="J10:L10"/>
    <mergeCell ref="B11:C11"/>
    <mergeCell ref="J11:L11"/>
    <mergeCell ref="B12:C12"/>
    <mergeCell ref="J12:L12"/>
    <mergeCell ref="B13:C13"/>
    <mergeCell ref="B14:C14"/>
    <mergeCell ref="B15:C15"/>
    <mergeCell ref="B16:C16"/>
    <mergeCell ref="B17:C17"/>
    <mergeCell ref="B18:C18"/>
    <mergeCell ref="B19:C19"/>
    <mergeCell ref="B20:C20"/>
    <mergeCell ref="B21:C21"/>
    <mergeCell ref="J21:Q21"/>
    <mergeCell ref="A23:C23"/>
    <mergeCell ref="J23:L23"/>
    <mergeCell ref="B24:C24"/>
    <mergeCell ref="J24:L24"/>
    <mergeCell ref="B25:C25"/>
    <mergeCell ref="J25:L25"/>
    <mergeCell ref="B26:C26"/>
    <mergeCell ref="J26:L26"/>
    <mergeCell ref="B27:C27"/>
    <mergeCell ref="J27:L27"/>
    <mergeCell ref="B28:C28"/>
    <mergeCell ref="J28:L28"/>
    <mergeCell ref="B29:C29"/>
    <mergeCell ref="J29:L29"/>
    <mergeCell ref="B30:C30"/>
    <mergeCell ref="J30:L30"/>
    <mergeCell ref="B31:C31"/>
    <mergeCell ref="J31:L31"/>
    <mergeCell ref="B32:C32"/>
    <mergeCell ref="J32:L32"/>
    <mergeCell ref="B33:C33"/>
    <mergeCell ref="J33:L33"/>
    <mergeCell ref="B34:C34"/>
    <mergeCell ref="J34:L34"/>
    <mergeCell ref="B35:C35"/>
    <mergeCell ref="J35:L35"/>
    <mergeCell ref="J36:L36"/>
    <mergeCell ref="A37:C37"/>
    <mergeCell ref="A39:C39"/>
    <mergeCell ref="A41:C41"/>
    <mergeCell ref="J43:R43"/>
    <mergeCell ref="J45:M45"/>
    <mergeCell ref="J46:M46"/>
    <mergeCell ref="K47:M47"/>
    <mergeCell ref="L48:M48"/>
    <mergeCell ref="L49:M49"/>
    <mergeCell ref="L50:M50"/>
    <mergeCell ref="L51:M51"/>
    <mergeCell ref="L52:M52"/>
    <mergeCell ref="K53:M53"/>
    <mergeCell ref="L54:M54"/>
    <mergeCell ref="L55:M55"/>
    <mergeCell ref="A54:H54"/>
    <mergeCell ref="L56:M56"/>
    <mergeCell ref="A55:H55"/>
    <mergeCell ref="K57:M57"/>
    <mergeCell ref="J58:M58"/>
    <mergeCell ref="A57:B58"/>
    <mergeCell ref="C57:E57"/>
    <mergeCell ref="F57:H57"/>
    <mergeCell ref="J59:M59"/>
    <mergeCell ref="K60:M60"/>
    <mergeCell ref="A59:B59"/>
    <mergeCell ref="K61:M61"/>
    <mergeCell ref="A60:B60"/>
    <mergeCell ref="K62:M62"/>
    <mergeCell ref="A61:B61"/>
    <mergeCell ref="K63:M63"/>
    <mergeCell ref="A64:B64"/>
    <mergeCell ref="A62:B62"/>
    <mergeCell ref="A63:B63"/>
    <mergeCell ref="K65:M65"/>
    <mergeCell ref="J66:M66"/>
    <mergeCell ref="A69:B69"/>
    <mergeCell ref="K70:M70"/>
    <mergeCell ref="A68:B68"/>
    <mergeCell ref="K69:M69"/>
    <mergeCell ref="A65:B65"/>
    <mergeCell ref="A66:B66"/>
    <mergeCell ref="J67:M67"/>
    <mergeCell ref="K68:M68"/>
    <mergeCell ref="K76:M76"/>
    <mergeCell ref="A70:B70"/>
    <mergeCell ref="J72:M72"/>
    <mergeCell ref="A72:B72"/>
    <mergeCell ref="A71:B71"/>
  </mergeCells>
  <printOptions/>
  <pageMargins left="1.3779527559055118" right="0.1968503937007874" top="0.984251968503937" bottom="0.984251968503937" header="0.5118110236220472" footer="0.5118110236220472"/>
  <pageSetup fitToHeight="1" fitToWidth="1" horizontalDpi="600" verticalDpi="600" orientation="landscape" paperSize="8" scale="65"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AH97"/>
  <sheetViews>
    <sheetView zoomScale="75" zoomScaleNormal="75" workbookViewId="0" topLeftCell="A1">
      <selection activeCell="A1" sqref="A1"/>
    </sheetView>
  </sheetViews>
  <sheetFormatPr defaultColWidth="10.59765625" defaultRowHeight="15"/>
  <cols>
    <col min="1" max="1" width="8.59765625" style="204" customWidth="1"/>
    <col min="2" max="2" width="2.09765625" style="204" customWidth="1"/>
    <col min="3" max="3" width="16.59765625" style="204" customWidth="1"/>
    <col min="4" max="4" width="14.19921875" style="204" customWidth="1"/>
    <col min="5" max="6" width="13.69921875" style="204" customWidth="1"/>
    <col min="7" max="7" width="12.59765625" style="4" customWidth="1"/>
    <col min="8" max="8" width="15.19921875" style="204" customWidth="1"/>
    <col min="9" max="9" width="15.59765625" style="204" customWidth="1"/>
    <col min="10" max="10" width="16.19921875" style="204" customWidth="1"/>
    <col min="11" max="11" width="12.59765625" style="4" customWidth="1"/>
    <col min="12" max="13" width="14.19921875" style="204" customWidth="1"/>
    <col min="14" max="14" width="15.69921875" style="204" customWidth="1"/>
    <col min="15" max="15" width="4.59765625" style="204" customWidth="1"/>
    <col min="16" max="16" width="10.59765625" style="4" customWidth="1"/>
    <col min="17" max="19" width="15.59765625" style="204" customWidth="1"/>
    <col min="20" max="20" width="14.5" style="4" customWidth="1"/>
    <col min="21" max="21" width="15.59765625" style="204" customWidth="1"/>
    <col min="22" max="22" width="15.19921875" style="204" customWidth="1"/>
    <col min="23" max="23" width="16" style="204" customWidth="1"/>
    <col min="24" max="24" width="10.59765625" style="4" customWidth="1"/>
    <col min="25" max="16384" width="10.59765625" style="204" customWidth="1"/>
  </cols>
  <sheetData>
    <row r="1" spans="1:24" s="203" customFormat="1" ht="19.5" customHeight="1">
      <c r="A1" s="202" t="s">
        <v>323</v>
      </c>
      <c r="B1" s="202"/>
      <c r="G1" s="142"/>
      <c r="K1" s="142"/>
      <c r="P1" s="142"/>
      <c r="T1" s="142"/>
      <c r="X1" s="2" t="s">
        <v>324</v>
      </c>
    </row>
    <row r="2" spans="1:24" ht="19.5" customHeight="1">
      <c r="A2" s="391" t="s">
        <v>325</v>
      </c>
      <c r="B2" s="391"/>
      <c r="C2" s="391"/>
      <c r="D2" s="391"/>
      <c r="E2" s="391"/>
      <c r="F2" s="391"/>
      <c r="G2" s="391"/>
      <c r="H2" s="391"/>
      <c r="I2" s="391"/>
      <c r="J2" s="391"/>
      <c r="K2" s="391"/>
      <c r="L2" s="391"/>
      <c r="M2" s="391"/>
      <c r="N2" s="391"/>
      <c r="O2" s="391"/>
      <c r="P2" s="391"/>
      <c r="Q2" s="391"/>
      <c r="R2" s="391"/>
      <c r="S2" s="391"/>
      <c r="T2" s="391"/>
      <c r="U2" s="391"/>
      <c r="V2" s="391"/>
      <c r="W2" s="391"/>
      <c r="X2" s="391"/>
    </row>
    <row r="3" spans="1:24" ht="18" customHeight="1" thickBot="1">
      <c r="A3" s="4"/>
      <c r="B3" s="4"/>
      <c r="C3" s="205"/>
      <c r="D3" s="205"/>
      <c r="E3" s="205"/>
      <c r="F3" s="205"/>
      <c r="G3" s="206"/>
      <c r="H3" s="205"/>
      <c r="I3" s="205"/>
      <c r="J3" s="205"/>
      <c r="K3" s="206"/>
      <c r="L3" s="205"/>
      <c r="M3" s="205"/>
      <c r="N3" s="205"/>
      <c r="O3" s="205"/>
      <c r="P3" s="206"/>
      <c r="Q3" s="205"/>
      <c r="R3" s="205"/>
      <c r="S3" s="205"/>
      <c r="T3" s="206"/>
      <c r="U3" s="205"/>
      <c r="V3" s="205"/>
      <c r="W3" s="205"/>
      <c r="X3" s="9" t="s">
        <v>170</v>
      </c>
    </row>
    <row r="4" spans="1:25" ht="21.75" customHeight="1">
      <c r="A4" s="392" t="s">
        <v>326</v>
      </c>
      <c r="B4" s="392"/>
      <c r="C4" s="364"/>
      <c r="D4" s="69" t="s">
        <v>327</v>
      </c>
      <c r="E4" s="70"/>
      <c r="F4" s="70"/>
      <c r="G4" s="343"/>
      <c r="H4" s="69" t="s">
        <v>328</v>
      </c>
      <c r="I4" s="70"/>
      <c r="J4" s="70"/>
      <c r="K4" s="343"/>
      <c r="L4" s="69" t="s">
        <v>329</v>
      </c>
      <c r="M4" s="70"/>
      <c r="N4" s="70"/>
      <c r="O4" s="70"/>
      <c r="P4" s="343"/>
      <c r="Q4" s="69" t="s">
        <v>330</v>
      </c>
      <c r="R4" s="70"/>
      <c r="S4" s="70"/>
      <c r="T4" s="70"/>
      <c r="U4" s="393" t="s">
        <v>331</v>
      </c>
      <c r="V4" s="394"/>
      <c r="W4" s="394"/>
      <c r="X4" s="394"/>
      <c r="Y4" s="7"/>
    </row>
    <row r="5" spans="1:25" ht="21.75" customHeight="1">
      <c r="A5" s="352"/>
      <c r="B5" s="352"/>
      <c r="C5" s="344"/>
      <c r="D5" s="207" t="s">
        <v>292</v>
      </c>
      <c r="E5" s="207" t="s">
        <v>293</v>
      </c>
      <c r="F5" s="207" t="s">
        <v>294</v>
      </c>
      <c r="G5" s="208" t="s">
        <v>332</v>
      </c>
      <c r="H5" s="207" t="s">
        <v>292</v>
      </c>
      <c r="I5" s="207" t="s">
        <v>293</v>
      </c>
      <c r="J5" s="207" t="s">
        <v>294</v>
      </c>
      <c r="K5" s="208" t="s">
        <v>332</v>
      </c>
      <c r="L5" s="207" t="s">
        <v>292</v>
      </c>
      <c r="M5" s="207" t="s">
        <v>293</v>
      </c>
      <c r="N5" s="207" t="s">
        <v>294</v>
      </c>
      <c r="O5" s="395" t="s">
        <v>332</v>
      </c>
      <c r="P5" s="396"/>
      <c r="Q5" s="209" t="s">
        <v>292</v>
      </c>
      <c r="R5" s="207" t="s">
        <v>293</v>
      </c>
      <c r="S5" s="207" t="s">
        <v>294</v>
      </c>
      <c r="T5" s="210" t="s">
        <v>295</v>
      </c>
      <c r="U5" s="207" t="s">
        <v>292</v>
      </c>
      <c r="V5" s="207" t="s">
        <v>293</v>
      </c>
      <c r="W5" s="207" t="s">
        <v>294</v>
      </c>
      <c r="X5" s="210" t="s">
        <v>332</v>
      </c>
      <c r="Y5" s="7"/>
    </row>
    <row r="6" spans="1:25" s="214" customFormat="1" ht="21.75" customHeight="1">
      <c r="A6" s="400" t="s">
        <v>333</v>
      </c>
      <c r="B6" s="400"/>
      <c r="C6" s="401"/>
      <c r="D6" s="211">
        <f>SUM(D7:D28)</f>
        <v>117140000</v>
      </c>
      <c r="E6" s="211">
        <f>SUM(E7:E28)</f>
        <v>123393668</v>
      </c>
      <c r="F6" s="211">
        <f>SUM(F7:F28)</f>
        <v>119447389</v>
      </c>
      <c r="G6" s="212">
        <f>+F6/E6*100</f>
        <v>96.80187884519326</v>
      </c>
      <c r="H6" s="211">
        <f>SUM(H7:H28)</f>
        <v>119222000</v>
      </c>
      <c r="I6" s="211">
        <f>SUM(I7:I28)</f>
        <v>125101200</v>
      </c>
      <c r="J6" s="211">
        <f>SUM(J7:J28)</f>
        <v>121411127</v>
      </c>
      <c r="K6" s="212">
        <v>97.1</v>
      </c>
      <c r="L6" s="211">
        <v>124372853</v>
      </c>
      <c r="M6" s="211">
        <v>129354427</v>
      </c>
      <c r="N6" s="211">
        <v>125863934</v>
      </c>
      <c r="O6" s="212"/>
      <c r="P6" s="212">
        <f>+N6/M6*100</f>
        <v>97.30160530184251</v>
      </c>
      <c r="Q6" s="213">
        <v>140238309</v>
      </c>
      <c r="R6" s="211">
        <v>146074211</v>
      </c>
      <c r="S6" s="211">
        <v>142440334</v>
      </c>
      <c r="T6" s="212">
        <v>97.51230763108487</v>
      </c>
      <c r="U6" s="213">
        <f>SUM(U7:U28)</f>
        <v>157244911</v>
      </c>
      <c r="V6" s="211">
        <f>SUM(V7:V28)</f>
        <v>162697582</v>
      </c>
      <c r="W6" s="211">
        <f>SUM(W7:W28)</f>
        <v>158210987</v>
      </c>
      <c r="X6" s="212">
        <f aca="true" t="shared" si="0" ref="X6:X16">W6/V6*100</f>
        <v>97.24237143241625</v>
      </c>
      <c r="Y6" s="201"/>
    </row>
    <row r="7" spans="1:25" ht="21.75" customHeight="1">
      <c r="A7" s="7"/>
      <c r="B7" s="7"/>
      <c r="C7" s="215" t="s">
        <v>296</v>
      </c>
      <c r="D7" s="9">
        <v>18564000</v>
      </c>
      <c r="E7" s="9">
        <v>20044311</v>
      </c>
      <c r="F7" s="9">
        <v>18792537</v>
      </c>
      <c r="G7" s="216">
        <v>93.7</v>
      </c>
      <c r="H7" s="9">
        <v>18569000</v>
      </c>
      <c r="I7" s="9">
        <v>20080096</v>
      </c>
      <c r="J7" s="9">
        <v>18821020</v>
      </c>
      <c r="K7" s="216">
        <v>93.72973117259997</v>
      </c>
      <c r="L7" s="9">
        <v>19571000</v>
      </c>
      <c r="M7" s="9">
        <v>21239676</v>
      </c>
      <c r="N7" s="9">
        <v>19967188</v>
      </c>
      <c r="O7" s="216"/>
      <c r="P7" s="217">
        <v>94</v>
      </c>
      <c r="Q7" s="9">
        <v>21668000</v>
      </c>
      <c r="R7" s="9">
        <v>23564844</v>
      </c>
      <c r="S7" s="9">
        <v>22050882</v>
      </c>
      <c r="T7" s="217">
        <v>93.57533620846375</v>
      </c>
      <c r="U7" s="9">
        <v>39684000</v>
      </c>
      <c r="V7" s="9">
        <v>41899563</v>
      </c>
      <c r="W7" s="9">
        <v>39861746</v>
      </c>
      <c r="X7" s="217">
        <f t="shared" si="0"/>
        <v>95.13642421521197</v>
      </c>
      <c r="Y7" s="7"/>
    </row>
    <row r="8" spans="1:25" ht="21.75" customHeight="1">
      <c r="A8" s="218" t="s">
        <v>297</v>
      </c>
      <c r="B8" s="7"/>
      <c r="C8" s="215" t="s">
        <v>298</v>
      </c>
      <c r="D8" s="9">
        <v>6542000</v>
      </c>
      <c r="E8" s="9">
        <v>7071043</v>
      </c>
      <c r="F8" s="9">
        <v>7014828</v>
      </c>
      <c r="G8" s="216">
        <v>99.2</v>
      </c>
      <c r="H8" s="9">
        <v>7049000</v>
      </c>
      <c r="I8" s="9">
        <v>7179488</v>
      </c>
      <c r="J8" s="9">
        <v>7118766</v>
      </c>
      <c r="K8" s="216">
        <v>99.15422938237379</v>
      </c>
      <c r="L8" s="9">
        <v>7368000</v>
      </c>
      <c r="M8" s="9">
        <v>7426345</v>
      </c>
      <c r="N8" s="9">
        <v>7361654</v>
      </c>
      <c r="O8" s="216"/>
      <c r="P8" s="217">
        <v>99.1</v>
      </c>
      <c r="Q8" s="9">
        <v>8163000</v>
      </c>
      <c r="R8" s="9">
        <v>8524085</v>
      </c>
      <c r="S8" s="9">
        <v>8460344</v>
      </c>
      <c r="T8" s="217">
        <v>99.25222472558637</v>
      </c>
      <c r="U8" s="9">
        <v>8807000</v>
      </c>
      <c r="V8" s="9">
        <v>9151444</v>
      </c>
      <c r="W8" s="9">
        <v>9090767</v>
      </c>
      <c r="X8" s="217">
        <f t="shared" si="0"/>
        <v>99.33696802384411</v>
      </c>
      <c r="Y8" s="7"/>
    </row>
    <row r="9" spans="1:25" ht="21.75" customHeight="1">
      <c r="A9" s="218"/>
      <c r="B9" s="218"/>
      <c r="C9" s="215" t="s">
        <v>299</v>
      </c>
      <c r="D9" s="9">
        <v>2181000</v>
      </c>
      <c r="E9" s="9">
        <v>2185744</v>
      </c>
      <c r="F9" s="9">
        <v>2185744</v>
      </c>
      <c r="G9" s="216">
        <v>100</v>
      </c>
      <c r="H9" s="9">
        <v>1929000</v>
      </c>
      <c r="I9" s="9">
        <v>2363783</v>
      </c>
      <c r="J9" s="9">
        <v>2363783</v>
      </c>
      <c r="K9" s="216">
        <v>100</v>
      </c>
      <c r="L9" s="9">
        <v>1366000</v>
      </c>
      <c r="M9" s="9">
        <v>1366861</v>
      </c>
      <c r="N9" s="9">
        <v>1366861</v>
      </c>
      <c r="O9" s="216"/>
      <c r="P9" s="217">
        <v>100</v>
      </c>
      <c r="Q9" s="9">
        <v>1095000</v>
      </c>
      <c r="R9" s="9">
        <v>1095259</v>
      </c>
      <c r="S9" s="9">
        <v>1095259</v>
      </c>
      <c r="T9" s="217">
        <v>100</v>
      </c>
      <c r="U9" s="9">
        <v>1461000</v>
      </c>
      <c r="V9" s="9">
        <v>1461961</v>
      </c>
      <c r="W9" s="9">
        <v>1461961</v>
      </c>
      <c r="X9" s="217">
        <f t="shared" si="0"/>
        <v>100</v>
      </c>
      <c r="Y9" s="7"/>
    </row>
    <row r="10" spans="1:25" ht="21.75" customHeight="1">
      <c r="A10" s="397" t="s">
        <v>300</v>
      </c>
      <c r="B10" s="7"/>
      <c r="C10" s="215" t="s">
        <v>296</v>
      </c>
      <c r="D10" s="9">
        <v>1669000</v>
      </c>
      <c r="E10" s="9">
        <v>1884837</v>
      </c>
      <c r="F10" s="9">
        <v>1675852</v>
      </c>
      <c r="G10" s="216">
        <v>88.9</v>
      </c>
      <c r="H10" s="9">
        <v>1644000</v>
      </c>
      <c r="I10" s="9">
        <v>1848742</v>
      </c>
      <c r="J10" s="9">
        <v>1651375</v>
      </c>
      <c r="K10" s="216">
        <v>89.32425400623775</v>
      </c>
      <c r="L10" s="9">
        <v>1607000</v>
      </c>
      <c r="M10" s="9">
        <v>1803669</v>
      </c>
      <c r="N10" s="9">
        <v>1616785</v>
      </c>
      <c r="O10" s="216"/>
      <c r="P10" s="217">
        <v>89.6</v>
      </c>
      <c r="Q10" s="9">
        <v>1565000</v>
      </c>
      <c r="R10" s="9">
        <v>1752755</v>
      </c>
      <c r="S10" s="9">
        <v>1572723</v>
      </c>
      <c r="T10" s="217">
        <v>89.72862721829348</v>
      </c>
      <c r="U10" s="9">
        <v>1581000</v>
      </c>
      <c r="V10" s="9">
        <v>2031396</v>
      </c>
      <c r="W10" s="9">
        <v>1644255</v>
      </c>
      <c r="X10" s="217">
        <f t="shared" si="0"/>
        <v>80.94212059096306</v>
      </c>
      <c r="Y10" s="7"/>
    </row>
    <row r="11" spans="1:25" ht="21.75" customHeight="1">
      <c r="A11" s="397"/>
      <c r="B11" s="7"/>
      <c r="C11" s="215" t="s">
        <v>298</v>
      </c>
      <c r="D11" s="9">
        <v>27985000</v>
      </c>
      <c r="E11" s="9">
        <v>28746443</v>
      </c>
      <c r="F11" s="9">
        <v>28623895</v>
      </c>
      <c r="G11" s="216">
        <v>99.6</v>
      </c>
      <c r="H11" s="9">
        <v>30403000</v>
      </c>
      <c r="I11" s="9">
        <v>30846607</v>
      </c>
      <c r="J11" s="9">
        <v>30728103</v>
      </c>
      <c r="K11" s="216">
        <v>99.61582808767265</v>
      </c>
      <c r="L11" s="9">
        <v>32615000</v>
      </c>
      <c r="M11" s="9">
        <v>32976768</v>
      </c>
      <c r="N11" s="9">
        <v>32840872</v>
      </c>
      <c r="O11" s="216"/>
      <c r="P11" s="217">
        <v>99.6</v>
      </c>
      <c r="Q11" s="9">
        <v>42513000</v>
      </c>
      <c r="R11" s="9">
        <v>43523872</v>
      </c>
      <c r="S11" s="9">
        <v>43404892</v>
      </c>
      <c r="T11" s="217">
        <v>99.72663277752494</v>
      </c>
      <c r="U11" s="9">
        <v>44224000</v>
      </c>
      <c r="V11" s="9">
        <v>44414051</v>
      </c>
      <c r="W11" s="9">
        <v>44312900</v>
      </c>
      <c r="X11" s="217">
        <f t="shared" si="0"/>
        <v>99.77225450567434</v>
      </c>
      <c r="Y11" s="7"/>
    </row>
    <row r="12" spans="1:25" ht="21.75" customHeight="1">
      <c r="A12" s="398" t="s">
        <v>334</v>
      </c>
      <c r="B12" s="219"/>
      <c r="C12" s="215" t="s">
        <v>335</v>
      </c>
      <c r="D12" s="9">
        <v>16409000</v>
      </c>
      <c r="E12" s="9">
        <v>16409733</v>
      </c>
      <c r="F12" s="9">
        <v>16409733</v>
      </c>
      <c r="G12" s="216">
        <v>100</v>
      </c>
      <c r="H12" s="9">
        <v>16764000</v>
      </c>
      <c r="I12" s="9">
        <v>16764322</v>
      </c>
      <c r="J12" s="9">
        <v>16764322</v>
      </c>
      <c r="K12" s="216">
        <v>100</v>
      </c>
      <c r="L12" s="9">
        <v>16926961</v>
      </c>
      <c r="M12" s="9">
        <v>16926960</v>
      </c>
      <c r="N12" s="9">
        <v>16926960</v>
      </c>
      <c r="O12" s="216"/>
      <c r="P12" s="217">
        <v>100</v>
      </c>
      <c r="Q12" s="9">
        <v>17063008</v>
      </c>
      <c r="R12" s="9">
        <v>17063008</v>
      </c>
      <c r="S12" s="9">
        <v>17063008</v>
      </c>
      <c r="T12" s="217">
        <v>100</v>
      </c>
      <c r="U12" s="9">
        <v>17043166</v>
      </c>
      <c r="V12" s="9">
        <v>17043166</v>
      </c>
      <c r="W12" s="9">
        <v>17043166</v>
      </c>
      <c r="X12" s="217">
        <f t="shared" si="0"/>
        <v>100</v>
      </c>
      <c r="Y12" s="7"/>
    </row>
    <row r="13" spans="1:25" ht="21.75" customHeight="1">
      <c r="A13" s="398"/>
      <c r="B13" s="219"/>
      <c r="C13" s="215" t="s">
        <v>336</v>
      </c>
      <c r="D13" s="9">
        <v>509000</v>
      </c>
      <c r="E13" s="9">
        <v>509970</v>
      </c>
      <c r="F13" s="9">
        <v>509970</v>
      </c>
      <c r="G13" s="216">
        <v>100</v>
      </c>
      <c r="H13" s="9">
        <v>512000</v>
      </c>
      <c r="I13" s="9">
        <v>512336</v>
      </c>
      <c r="J13" s="9">
        <v>512336</v>
      </c>
      <c r="K13" s="216">
        <v>100</v>
      </c>
      <c r="L13" s="9">
        <v>629892</v>
      </c>
      <c r="M13" s="9">
        <v>629892</v>
      </c>
      <c r="N13" s="9">
        <v>629892</v>
      </c>
      <c r="O13" s="216"/>
      <c r="P13" s="217">
        <v>100</v>
      </c>
      <c r="Q13" s="9">
        <v>735301</v>
      </c>
      <c r="R13" s="9">
        <v>735301</v>
      </c>
      <c r="S13" s="9">
        <v>735301</v>
      </c>
      <c r="T13" s="217">
        <v>100</v>
      </c>
      <c r="U13" s="9">
        <v>786745</v>
      </c>
      <c r="V13" s="9">
        <v>786745</v>
      </c>
      <c r="W13" s="9">
        <v>786745</v>
      </c>
      <c r="X13" s="217">
        <f t="shared" si="0"/>
        <v>100</v>
      </c>
      <c r="Y13" s="7"/>
    </row>
    <row r="14" spans="1:25" ht="21.75" customHeight="1">
      <c r="A14" s="397" t="s">
        <v>301</v>
      </c>
      <c r="B14" s="397"/>
      <c r="C14" s="399"/>
      <c r="D14" s="9">
        <v>3699000</v>
      </c>
      <c r="E14" s="9">
        <v>4421604</v>
      </c>
      <c r="F14" s="9">
        <v>3905395</v>
      </c>
      <c r="G14" s="216">
        <v>88.3</v>
      </c>
      <c r="H14" s="9">
        <v>3260000</v>
      </c>
      <c r="I14" s="9">
        <v>3796828</v>
      </c>
      <c r="J14" s="9">
        <v>3416896</v>
      </c>
      <c r="K14" s="216">
        <v>89.99343662657355</v>
      </c>
      <c r="L14" s="9">
        <v>4153000</v>
      </c>
      <c r="M14" s="9">
        <v>4821844</v>
      </c>
      <c r="N14" s="9">
        <v>4397434</v>
      </c>
      <c r="O14" s="216"/>
      <c r="P14" s="217">
        <v>91.2</v>
      </c>
      <c r="Q14" s="9">
        <v>3884000</v>
      </c>
      <c r="R14" s="9">
        <v>4380734</v>
      </c>
      <c r="S14" s="9">
        <v>3958715</v>
      </c>
      <c r="T14" s="217">
        <v>90.3664773985364</v>
      </c>
      <c r="U14" s="9">
        <v>4194000</v>
      </c>
      <c r="V14" s="9">
        <v>4667620</v>
      </c>
      <c r="W14" s="9">
        <v>4259314</v>
      </c>
      <c r="X14" s="217">
        <f t="shared" si="0"/>
        <v>91.25237272957096</v>
      </c>
      <c r="Y14" s="7"/>
    </row>
    <row r="15" spans="1:25" ht="21.75" customHeight="1">
      <c r="A15" s="397" t="s">
        <v>302</v>
      </c>
      <c r="B15" s="397"/>
      <c r="C15" s="399"/>
      <c r="D15" s="9">
        <v>2686000</v>
      </c>
      <c r="E15" s="9">
        <v>2688542</v>
      </c>
      <c r="F15" s="9">
        <v>2688542</v>
      </c>
      <c r="G15" s="216">
        <v>100</v>
      </c>
      <c r="H15" s="9">
        <v>2570000</v>
      </c>
      <c r="I15" s="9">
        <v>2687678</v>
      </c>
      <c r="J15" s="9">
        <v>2687678</v>
      </c>
      <c r="K15" s="216">
        <v>100</v>
      </c>
      <c r="L15" s="9">
        <v>2582000</v>
      </c>
      <c r="M15" s="9">
        <v>2582470</v>
      </c>
      <c r="N15" s="9">
        <v>2582470</v>
      </c>
      <c r="O15" s="216"/>
      <c r="P15" s="217">
        <v>100</v>
      </c>
      <c r="Q15" s="9">
        <v>2630000</v>
      </c>
      <c r="R15" s="9">
        <v>2630513</v>
      </c>
      <c r="S15" s="9">
        <v>2630513</v>
      </c>
      <c r="T15" s="217">
        <v>100</v>
      </c>
      <c r="U15" s="9">
        <v>2584000</v>
      </c>
      <c r="V15" s="9">
        <v>2584054</v>
      </c>
      <c r="W15" s="9">
        <v>2584054</v>
      </c>
      <c r="X15" s="217">
        <f t="shared" si="0"/>
        <v>100</v>
      </c>
      <c r="Y15" s="7"/>
    </row>
    <row r="16" spans="1:25" ht="21.75" customHeight="1">
      <c r="A16" s="397" t="s">
        <v>303</v>
      </c>
      <c r="B16" s="397"/>
      <c r="C16" s="399"/>
      <c r="D16" s="9">
        <v>854000</v>
      </c>
      <c r="E16" s="9">
        <v>892384</v>
      </c>
      <c r="F16" s="9">
        <v>861331</v>
      </c>
      <c r="G16" s="216">
        <v>96.5</v>
      </c>
      <c r="H16" s="9">
        <v>808000</v>
      </c>
      <c r="I16" s="9">
        <v>829692</v>
      </c>
      <c r="J16" s="9">
        <v>814485</v>
      </c>
      <c r="K16" s="216">
        <v>98.16715118381279</v>
      </c>
      <c r="L16" s="9">
        <v>730000</v>
      </c>
      <c r="M16" s="9">
        <v>746825</v>
      </c>
      <c r="N16" s="9">
        <v>731272</v>
      </c>
      <c r="O16" s="216"/>
      <c r="P16" s="217">
        <v>97.9</v>
      </c>
      <c r="Q16" s="9">
        <v>741000</v>
      </c>
      <c r="R16" s="9">
        <v>761639</v>
      </c>
      <c r="S16" s="9">
        <v>746594</v>
      </c>
      <c r="T16" s="217">
        <v>98.02465472487623</v>
      </c>
      <c r="U16" s="9">
        <v>687000</v>
      </c>
      <c r="V16" s="9">
        <v>691471</v>
      </c>
      <c r="W16" s="9">
        <v>689653</v>
      </c>
      <c r="X16" s="217">
        <f t="shared" si="0"/>
        <v>99.73708224929173</v>
      </c>
      <c r="Y16" s="7"/>
    </row>
    <row r="17" spans="1:25" ht="21.75" customHeight="1">
      <c r="A17" s="397" t="s">
        <v>304</v>
      </c>
      <c r="B17" s="397"/>
      <c r="C17" s="399"/>
      <c r="D17" s="9" t="s">
        <v>305</v>
      </c>
      <c r="E17" s="9" t="s">
        <v>305</v>
      </c>
      <c r="F17" s="9" t="s">
        <v>305</v>
      </c>
      <c r="G17" s="216" t="s">
        <v>305</v>
      </c>
      <c r="H17" s="9" t="s">
        <v>305</v>
      </c>
      <c r="I17" s="9" t="s">
        <v>305</v>
      </c>
      <c r="J17" s="9" t="s">
        <v>305</v>
      </c>
      <c r="K17" s="216" t="s">
        <v>305</v>
      </c>
      <c r="L17" s="9" t="s">
        <v>305</v>
      </c>
      <c r="M17" s="9" t="s">
        <v>305</v>
      </c>
      <c r="N17" s="9" t="s">
        <v>305</v>
      </c>
      <c r="O17" s="216"/>
      <c r="P17" s="217" t="s">
        <v>305</v>
      </c>
      <c r="Q17" s="9" t="s">
        <v>305</v>
      </c>
      <c r="R17" s="9" t="s">
        <v>305</v>
      </c>
      <c r="S17" s="9" t="s">
        <v>305</v>
      </c>
      <c r="T17" s="217" t="s">
        <v>305</v>
      </c>
      <c r="U17" s="9" t="s">
        <v>305</v>
      </c>
      <c r="V17" s="9" t="s">
        <v>305</v>
      </c>
      <c r="W17" s="9" t="s">
        <v>305</v>
      </c>
      <c r="X17" s="9" t="s">
        <v>305</v>
      </c>
      <c r="Y17" s="7"/>
    </row>
    <row r="18" spans="1:25" ht="21.75" customHeight="1">
      <c r="A18" s="397" t="s">
        <v>306</v>
      </c>
      <c r="B18" s="397"/>
      <c r="C18" s="399"/>
      <c r="D18" s="9">
        <v>18963790</v>
      </c>
      <c r="E18" s="9">
        <v>19955357</v>
      </c>
      <c r="F18" s="9">
        <v>19045583</v>
      </c>
      <c r="G18" s="216">
        <v>95.4</v>
      </c>
      <c r="H18" s="9">
        <v>18878000</v>
      </c>
      <c r="I18" s="9">
        <v>19739711</v>
      </c>
      <c r="J18" s="9">
        <v>18871828</v>
      </c>
      <c r="K18" s="216">
        <v>95.60336521644112</v>
      </c>
      <c r="L18" s="9">
        <v>19227000</v>
      </c>
      <c r="M18" s="9">
        <v>20198784</v>
      </c>
      <c r="N18" s="9">
        <v>19344795</v>
      </c>
      <c r="O18" s="216"/>
      <c r="P18" s="217">
        <v>95.8</v>
      </c>
      <c r="Q18" s="9">
        <v>19110000</v>
      </c>
      <c r="R18" s="9">
        <v>19934211</v>
      </c>
      <c r="S18" s="9">
        <v>19125756</v>
      </c>
      <c r="T18" s="217">
        <v>95.94438425478691</v>
      </c>
      <c r="U18" s="9">
        <v>19073000</v>
      </c>
      <c r="V18" s="9">
        <v>19821483</v>
      </c>
      <c r="W18" s="9">
        <v>19114567</v>
      </c>
      <c r="X18" s="217">
        <f>W18/V18*100</f>
        <v>96.433586730115</v>
      </c>
      <c r="Y18" s="7"/>
    </row>
    <row r="19" spans="1:25" ht="21.75" customHeight="1">
      <c r="A19" s="397" t="s">
        <v>307</v>
      </c>
      <c r="B19" s="397"/>
      <c r="C19" s="399"/>
      <c r="D19" s="9">
        <v>900</v>
      </c>
      <c r="E19" s="9">
        <v>1000</v>
      </c>
      <c r="F19" s="9">
        <v>1000</v>
      </c>
      <c r="G19" s="216">
        <v>100</v>
      </c>
      <c r="H19" s="9">
        <v>780</v>
      </c>
      <c r="I19" s="9">
        <v>800</v>
      </c>
      <c r="J19" s="9">
        <v>800</v>
      </c>
      <c r="K19" s="216">
        <v>100</v>
      </c>
      <c r="L19" s="9">
        <v>800</v>
      </c>
      <c r="M19" s="9">
        <v>654</v>
      </c>
      <c r="N19" s="9">
        <v>654</v>
      </c>
      <c r="O19" s="216"/>
      <c r="P19" s="217">
        <v>100</v>
      </c>
      <c r="Q19" s="9">
        <v>800</v>
      </c>
      <c r="R19" s="9">
        <v>567</v>
      </c>
      <c r="S19" s="9">
        <v>567</v>
      </c>
      <c r="T19" s="217">
        <v>100</v>
      </c>
      <c r="U19" s="9">
        <v>600</v>
      </c>
      <c r="V19" s="9">
        <v>746</v>
      </c>
      <c r="W19" s="9">
        <v>746</v>
      </c>
      <c r="X19" s="217">
        <f>W19/V19*100</f>
        <v>100</v>
      </c>
      <c r="Y19" s="7"/>
    </row>
    <row r="20" spans="1:25" ht="21.75" customHeight="1">
      <c r="A20" s="397" t="s">
        <v>308</v>
      </c>
      <c r="B20" s="397"/>
      <c r="C20" s="399"/>
      <c r="D20" s="9">
        <v>8000</v>
      </c>
      <c r="E20" s="9">
        <v>8725</v>
      </c>
      <c r="F20" s="9">
        <v>8725</v>
      </c>
      <c r="G20" s="216">
        <v>100</v>
      </c>
      <c r="H20" s="9" t="s">
        <v>305</v>
      </c>
      <c r="I20" s="9" t="s">
        <v>305</v>
      </c>
      <c r="J20" s="9" t="s">
        <v>305</v>
      </c>
      <c r="K20" s="216" t="s">
        <v>305</v>
      </c>
      <c r="L20" s="9" t="s">
        <v>305</v>
      </c>
      <c r="M20" s="9" t="s">
        <v>305</v>
      </c>
      <c r="N20" s="9" t="s">
        <v>305</v>
      </c>
      <c r="O20" s="216"/>
      <c r="P20" s="217" t="s">
        <v>305</v>
      </c>
      <c r="Q20" s="9" t="s">
        <v>305</v>
      </c>
      <c r="R20" s="9" t="s">
        <v>305</v>
      </c>
      <c r="S20" s="9" t="s">
        <v>305</v>
      </c>
      <c r="T20" s="217" t="s">
        <v>305</v>
      </c>
      <c r="U20" s="9" t="s">
        <v>305</v>
      </c>
      <c r="V20" s="9" t="s">
        <v>305</v>
      </c>
      <c r="W20" s="9" t="s">
        <v>305</v>
      </c>
      <c r="X20" s="9" t="s">
        <v>305</v>
      </c>
      <c r="Y20" s="7"/>
    </row>
    <row r="21" spans="1:25" ht="21.75" customHeight="1">
      <c r="A21" s="397" t="s">
        <v>309</v>
      </c>
      <c r="B21" s="397"/>
      <c r="C21" s="399"/>
      <c r="D21" s="9">
        <v>4142010</v>
      </c>
      <c r="E21" s="9">
        <v>4422938</v>
      </c>
      <c r="F21" s="9">
        <v>4422830</v>
      </c>
      <c r="G21" s="216">
        <v>100</v>
      </c>
      <c r="H21" s="9">
        <v>4253000</v>
      </c>
      <c r="I21" s="9">
        <v>4459556</v>
      </c>
      <c r="J21" s="9">
        <v>4459527</v>
      </c>
      <c r="K21" s="216">
        <v>99.99934971104747</v>
      </c>
      <c r="L21" s="9">
        <v>4440000</v>
      </c>
      <c r="M21" s="9">
        <v>4468373</v>
      </c>
      <c r="N21" s="9">
        <v>4468265</v>
      </c>
      <c r="O21" s="216"/>
      <c r="P21" s="217">
        <v>100</v>
      </c>
      <c r="Q21" s="9">
        <v>4550000</v>
      </c>
      <c r="R21" s="9">
        <v>4560435</v>
      </c>
      <c r="S21" s="9">
        <v>4560377</v>
      </c>
      <c r="T21" s="217">
        <v>99.99872819149928</v>
      </c>
      <c r="U21" s="9">
        <v>4326000</v>
      </c>
      <c r="V21" s="9">
        <v>4331965</v>
      </c>
      <c r="W21" s="9">
        <v>4332111</v>
      </c>
      <c r="X21" s="217">
        <f>W21/V21*100</f>
        <v>100.0033702950047</v>
      </c>
      <c r="Y21" s="7"/>
    </row>
    <row r="22" spans="1:25" ht="21.75" customHeight="1">
      <c r="A22" s="397" t="s">
        <v>310</v>
      </c>
      <c r="B22" s="397"/>
      <c r="C22" s="399"/>
      <c r="D22" s="9">
        <v>12484000</v>
      </c>
      <c r="E22" s="9">
        <v>13589250</v>
      </c>
      <c r="F22" s="9">
        <v>12856182</v>
      </c>
      <c r="G22" s="216">
        <v>94.6</v>
      </c>
      <c r="H22" s="9">
        <v>12049000</v>
      </c>
      <c r="I22" s="9">
        <v>13353259</v>
      </c>
      <c r="J22" s="9">
        <v>12665249</v>
      </c>
      <c r="K22" s="216">
        <v>94.8476248382511</v>
      </c>
      <c r="L22" s="9">
        <v>13138000</v>
      </c>
      <c r="M22" s="9">
        <v>14068041</v>
      </c>
      <c r="N22" s="9">
        <v>13609643</v>
      </c>
      <c r="O22" s="216"/>
      <c r="P22" s="217">
        <v>96.7</v>
      </c>
      <c r="Q22" s="9">
        <v>12659000</v>
      </c>
      <c r="R22" s="9">
        <v>13640982</v>
      </c>
      <c r="S22" s="9">
        <v>13173495</v>
      </c>
      <c r="T22" s="217">
        <v>96.57292268254588</v>
      </c>
      <c r="U22" s="9">
        <v>12781000</v>
      </c>
      <c r="V22" s="9">
        <v>13774131</v>
      </c>
      <c r="W22" s="9">
        <v>13015636</v>
      </c>
      <c r="X22" s="217">
        <f>W22/V22*100</f>
        <v>94.49333682103067</v>
      </c>
      <c r="Y22" s="7"/>
    </row>
    <row r="23" spans="1:25" ht="21.75" customHeight="1">
      <c r="A23" s="402" t="s">
        <v>337</v>
      </c>
      <c r="B23" s="402"/>
      <c r="C23" s="403"/>
      <c r="D23" s="220" t="s">
        <v>305</v>
      </c>
      <c r="E23" s="220" t="s">
        <v>305</v>
      </c>
      <c r="F23" s="220" t="s">
        <v>305</v>
      </c>
      <c r="G23" s="216" t="s">
        <v>305</v>
      </c>
      <c r="H23" s="220">
        <v>14000</v>
      </c>
      <c r="I23" s="220">
        <v>14190</v>
      </c>
      <c r="J23" s="220">
        <v>14190</v>
      </c>
      <c r="K23" s="221">
        <v>100</v>
      </c>
      <c r="L23" s="220">
        <v>14000</v>
      </c>
      <c r="M23" s="220">
        <v>14047</v>
      </c>
      <c r="N23" s="220">
        <v>14047</v>
      </c>
      <c r="O23" s="216"/>
      <c r="P23" s="222">
        <v>100</v>
      </c>
      <c r="Q23" s="220">
        <v>13000</v>
      </c>
      <c r="R23" s="220">
        <v>13393</v>
      </c>
      <c r="S23" s="220">
        <v>13393</v>
      </c>
      <c r="T23" s="222">
        <v>100</v>
      </c>
      <c r="U23" s="9">
        <v>11800</v>
      </c>
      <c r="V23" s="9">
        <v>12524</v>
      </c>
      <c r="W23" s="9">
        <v>12524</v>
      </c>
      <c r="X23" s="217">
        <f>W23/V23*100</f>
        <v>100</v>
      </c>
      <c r="Y23" s="7"/>
    </row>
    <row r="24" spans="1:25" ht="21.75" customHeight="1">
      <c r="A24" s="397" t="s">
        <v>311</v>
      </c>
      <c r="B24" s="397"/>
      <c r="C24" s="399"/>
      <c r="D24" s="9">
        <v>5000</v>
      </c>
      <c r="E24" s="9">
        <v>5773</v>
      </c>
      <c r="F24" s="9">
        <v>5773</v>
      </c>
      <c r="G24" s="216">
        <v>100</v>
      </c>
      <c r="H24" s="9" t="s">
        <v>305</v>
      </c>
      <c r="I24" s="9" t="s">
        <v>305</v>
      </c>
      <c r="J24" s="9" t="s">
        <v>305</v>
      </c>
      <c r="K24" s="216" t="s">
        <v>305</v>
      </c>
      <c r="L24" s="9" t="s">
        <v>305</v>
      </c>
      <c r="M24" s="9" t="s">
        <v>305</v>
      </c>
      <c r="N24" s="9" t="s">
        <v>305</v>
      </c>
      <c r="O24" s="216"/>
      <c r="P24" s="217" t="s">
        <v>305</v>
      </c>
      <c r="Q24" s="9" t="s">
        <v>305</v>
      </c>
      <c r="R24" s="9" t="s">
        <v>305</v>
      </c>
      <c r="S24" s="9" t="s">
        <v>305</v>
      </c>
      <c r="T24" s="217" t="s">
        <v>305</v>
      </c>
      <c r="U24" s="9" t="s">
        <v>305</v>
      </c>
      <c r="V24" s="9" t="s">
        <v>305</v>
      </c>
      <c r="W24" s="9" t="s">
        <v>305</v>
      </c>
      <c r="X24" s="9" t="s">
        <v>305</v>
      </c>
      <c r="Y24" s="7"/>
    </row>
    <row r="25" spans="1:25" ht="21.75" customHeight="1">
      <c r="A25" s="397" t="s">
        <v>312</v>
      </c>
      <c r="B25" s="397"/>
      <c r="C25" s="399"/>
      <c r="D25" s="9">
        <v>430000</v>
      </c>
      <c r="E25" s="9">
        <v>429914</v>
      </c>
      <c r="F25" s="9">
        <v>429914</v>
      </c>
      <c r="G25" s="216">
        <v>100</v>
      </c>
      <c r="H25" s="9">
        <v>517000</v>
      </c>
      <c r="I25" s="9">
        <v>517904</v>
      </c>
      <c r="J25" s="9">
        <v>517904</v>
      </c>
      <c r="K25" s="216">
        <v>100</v>
      </c>
      <c r="L25" s="9" t="s">
        <v>305</v>
      </c>
      <c r="M25" s="9" t="s">
        <v>305</v>
      </c>
      <c r="N25" s="9" t="s">
        <v>305</v>
      </c>
      <c r="O25" s="216"/>
      <c r="P25" s="217" t="s">
        <v>305</v>
      </c>
      <c r="Q25" s="9">
        <v>3844000</v>
      </c>
      <c r="R25" s="9">
        <v>3844311</v>
      </c>
      <c r="S25" s="9">
        <v>3844311</v>
      </c>
      <c r="T25" s="217">
        <v>100</v>
      </c>
      <c r="U25" s="9" t="s">
        <v>305</v>
      </c>
      <c r="V25" s="9" t="s">
        <v>305</v>
      </c>
      <c r="W25" s="9" t="s">
        <v>305</v>
      </c>
      <c r="X25" s="9" t="s">
        <v>305</v>
      </c>
      <c r="Y25" s="7"/>
    </row>
    <row r="26" spans="1:25" ht="21.75" customHeight="1">
      <c r="A26" s="398" t="s">
        <v>338</v>
      </c>
      <c r="B26" s="223"/>
      <c r="C26" s="215" t="s">
        <v>313</v>
      </c>
      <c r="D26" s="9" t="s">
        <v>305</v>
      </c>
      <c r="E26" s="9" t="s">
        <v>305</v>
      </c>
      <c r="F26" s="9" t="s">
        <v>305</v>
      </c>
      <c r="G26" s="216" t="s">
        <v>305</v>
      </c>
      <c r="H26" s="9" t="s">
        <v>305</v>
      </c>
      <c r="I26" s="9" t="s">
        <v>305</v>
      </c>
      <c r="J26" s="9" t="s">
        <v>305</v>
      </c>
      <c r="K26" s="216" t="s">
        <v>305</v>
      </c>
      <c r="L26" s="9" t="s">
        <v>305</v>
      </c>
      <c r="M26" s="9" t="s">
        <v>305</v>
      </c>
      <c r="N26" s="9" t="s">
        <v>305</v>
      </c>
      <c r="O26" s="216"/>
      <c r="P26" s="217" t="s">
        <v>305</v>
      </c>
      <c r="Q26" s="9" t="s">
        <v>305</v>
      </c>
      <c r="R26" s="9" t="s">
        <v>305</v>
      </c>
      <c r="S26" s="9" t="s">
        <v>305</v>
      </c>
      <c r="T26" s="217" t="s">
        <v>305</v>
      </c>
      <c r="U26" s="9" t="s">
        <v>305</v>
      </c>
      <c r="V26" s="9" t="s">
        <v>305</v>
      </c>
      <c r="W26" s="9" t="s">
        <v>305</v>
      </c>
      <c r="X26" s="9" t="s">
        <v>305</v>
      </c>
      <c r="Y26" s="7"/>
    </row>
    <row r="27" spans="1:25" ht="21.75" customHeight="1">
      <c r="A27" s="404"/>
      <c r="B27" s="224"/>
      <c r="C27" s="225" t="s">
        <v>314</v>
      </c>
      <c r="D27" s="9">
        <v>300</v>
      </c>
      <c r="E27" s="9">
        <v>30585</v>
      </c>
      <c r="F27" s="9">
        <v>580</v>
      </c>
      <c r="G27" s="216">
        <v>1.9</v>
      </c>
      <c r="H27" s="9">
        <v>220</v>
      </c>
      <c r="I27" s="9">
        <v>27938</v>
      </c>
      <c r="J27" s="9">
        <v>342</v>
      </c>
      <c r="K27" s="216">
        <v>1.224139165294581</v>
      </c>
      <c r="L27" s="9">
        <v>2200</v>
      </c>
      <c r="M27" s="9">
        <v>18706</v>
      </c>
      <c r="N27" s="9">
        <v>3102</v>
      </c>
      <c r="O27" s="216"/>
      <c r="P27" s="217">
        <v>16.6</v>
      </c>
      <c r="Q27" s="9">
        <v>200</v>
      </c>
      <c r="R27" s="9">
        <v>14540</v>
      </c>
      <c r="S27" s="9">
        <v>120</v>
      </c>
      <c r="T27" s="217">
        <v>0.8253094910591471</v>
      </c>
      <c r="U27" s="9">
        <v>100</v>
      </c>
      <c r="V27" s="9">
        <v>4550</v>
      </c>
      <c r="W27" s="9">
        <v>114</v>
      </c>
      <c r="X27" s="217">
        <f>W27/V27*100</f>
        <v>2.5054945054945055</v>
      </c>
      <c r="Y27" s="7"/>
    </row>
    <row r="28" spans="1:24" ht="15" customHeight="1">
      <c r="A28" s="405"/>
      <c r="B28" s="226"/>
      <c r="C28" s="227" t="s">
        <v>339</v>
      </c>
      <c r="D28" s="9">
        <v>8000</v>
      </c>
      <c r="E28" s="9">
        <v>95515</v>
      </c>
      <c r="F28" s="9">
        <v>8975</v>
      </c>
      <c r="G28" s="228">
        <v>9.4</v>
      </c>
      <c r="H28" s="9">
        <v>2000</v>
      </c>
      <c r="I28" s="9">
        <v>78270</v>
      </c>
      <c r="J28" s="9">
        <v>2523</v>
      </c>
      <c r="K28" s="228">
        <v>3.223457263319279</v>
      </c>
      <c r="L28" s="9">
        <v>2000</v>
      </c>
      <c r="M28" s="9">
        <v>64512</v>
      </c>
      <c r="N28" s="9">
        <v>2040</v>
      </c>
      <c r="O28" s="228"/>
      <c r="P28" s="229">
        <v>3.2</v>
      </c>
      <c r="Q28" s="9">
        <v>4000</v>
      </c>
      <c r="R28" s="9">
        <v>33762</v>
      </c>
      <c r="S28" s="9">
        <v>4084</v>
      </c>
      <c r="T28" s="229">
        <v>12.096439784372965</v>
      </c>
      <c r="U28" s="230">
        <v>500</v>
      </c>
      <c r="V28" s="230">
        <v>20712</v>
      </c>
      <c r="W28" s="230">
        <v>728</v>
      </c>
      <c r="X28" s="229">
        <f>W28/V28*100</f>
        <v>3.5148706064117423</v>
      </c>
    </row>
    <row r="29" spans="1:24" ht="15" customHeight="1">
      <c r="A29" s="6" t="s">
        <v>340</v>
      </c>
      <c r="B29" s="6"/>
      <c r="C29" s="7"/>
      <c r="D29" s="231"/>
      <c r="E29" s="231"/>
      <c r="F29" s="231"/>
      <c r="G29" s="231"/>
      <c r="H29" s="231"/>
      <c r="I29" s="231"/>
      <c r="J29" s="231"/>
      <c r="K29" s="231"/>
      <c r="L29" s="231"/>
      <c r="M29" s="231"/>
      <c r="N29" s="231"/>
      <c r="O29" s="231"/>
      <c r="P29" s="231"/>
      <c r="Q29" s="231"/>
      <c r="R29" s="231"/>
      <c r="S29" s="231"/>
      <c r="T29" s="231"/>
      <c r="U29" s="58"/>
      <c r="V29" s="58"/>
      <c r="W29" s="58"/>
      <c r="X29" s="58"/>
    </row>
    <row r="30" spans="1:24" ht="15" customHeight="1">
      <c r="A30" s="6" t="s">
        <v>341</v>
      </c>
      <c r="B30" s="6"/>
      <c r="C30" s="7"/>
      <c r="D30" s="58"/>
      <c r="E30" s="7"/>
      <c r="F30" s="7"/>
      <c r="G30" s="6"/>
      <c r="H30" s="7"/>
      <c r="I30" s="7"/>
      <c r="J30" s="7"/>
      <c r="K30" s="6"/>
      <c r="L30" s="7"/>
      <c r="M30" s="7"/>
      <c r="N30" s="7"/>
      <c r="O30" s="7"/>
      <c r="P30" s="6"/>
      <c r="Q30" s="7"/>
      <c r="R30" s="7"/>
      <c r="S30" s="7"/>
      <c r="T30" s="6"/>
      <c r="U30" s="7"/>
      <c r="V30" s="7"/>
      <c r="W30" s="7"/>
      <c r="X30" s="6"/>
    </row>
    <row r="31" ht="15" customHeight="1"/>
    <row r="32" ht="15" customHeight="1"/>
    <row r="33" spans="1:24" ht="15" customHeight="1">
      <c r="A33" s="7"/>
      <c r="B33" s="7"/>
      <c r="C33" s="7"/>
      <c r="D33" s="58"/>
      <c r="E33" s="58"/>
      <c r="F33" s="58"/>
      <c r="G33" s="58"/>
      <c r="H33" s="58"/>
      <c r="I33" s="58"/>
      <c r="J33" s="58"/>
      <c r="K33" s="58"/>
      <c r="L33" s="58"/>
      <c r="M33" s="58"/>
      <c r="N33" s="58"/>
      <c r="O33" s="58"/>
      <c r="P33" s="58"/>
      <c r="Q33" s="58"/>
      <c r="R33" s="58"/>
      <c r="S33" s="58"/>
      <c r="T33" s="58"/>
      <c r="U33" s="58"/>
      <c r="V33" s="58"/>
      <c r="W33" s="58"/>
      <c r="X33" s="58"/>
    </row>
    <row r="34" ht="19.5" customHeight="1"/>
    <row r="35" spans="1:24" ht="18" customHeight="1">
      <c r="A35" s="391" t="s">
        <v>342</v>
      </c>
      <c r="B35" s="391"/>
      <c r="C35" s="391"/>
      <c r="D35" s="391"/>
      <c r="E35" s="391"/>
      <c r="F35" s="391"/>
      <c r="G35" s="391"/>
      <c r="H35" s="391"/>
      <c r="I35" s="391"/>
      <c r="J35" s="391"/>
      <c r="K35" s="391"/>
      <c r="L35" s="391"/>
      <c r="M35" s="391"/>
      <c r="P35" s="406" t="s">
        <v>343</v>
      </c>
      <c r="Q35" s="406"/>
      <c r="R35" s="406"/>
      <c r="S35" s="406"/>
      <c r="T35" s="406"/>
      <c r="U35" s="406"/>
      <c r="V35" s="406"/>
      <c r="W35" s="232"/>
      <c r="X35" s="232"/>
    </row>
    <row r="36" spans="1:34" ht="21.75" customHeight="1" thickBot="1">
      <c r="A36" s="4"/>
      <c r="B36" s="4"/>
      <c r="C36" s="7"/>
      <c r="D36" s="205"/>
      <c r="E36" s="205"/>
      <c r="F36" s="205"/>
      <c r="G36" s="206"/>
      <c r="H36" s="205"/>
      <c r="I36" s="205"/>
      <c r="J36" s="205"/>
      <c r="K36" s="206"/>
      <c r="L36" s="205"/>
      <c r="M36" s="9" t="s">
        <v>171</v>
      </c>
      <c r="Q36" s="205"/>
      <c r="R36" s="205"/>
      <c r="S36" s="205"/>
      <c r="T36" s="206"/>
      <c r="V36" s="109" t="s">
        <v>171</v>
      </c>
      <c r="W36" s="205"/>
      <c r="X36" s="204"/>
      <c r="Y36" s="4"/>
      <c r="Z36" s="4"/>
      <c r="AA36" s="4"/>
      <c r="AB36" s="4"/>
      <c r="AC36" s="4"/>
      <c r="AD36" s="4"/>
      <c r="AE36" s="4"/>
      <c r="AF36" s="4"/>
      <c r="AG36" s="4"/>
      <c r="AH36" s="4"/>
    </row>
    <row r="37" spans="1:34" ht="21.75" customHeight="1">
      <c r="A37" s="250" t="s">
        <v>315</v>
      </c>
      <c r="B37" s="250"/>
      <c r="C37" s="407"/>
      <c r="D37" s="284" t="s">
        <v>344</v>
      </c>
      <c r="E37" s="407"/>
      <c r="F37" s="284" t="s">
        <v>345</v>
      </c>
      <c r="G37" s="407"/>
      <c r="H37" s="284" t="s">
        <v>316</v>
      </c>
      <c r="I37" s="407"/>
      <c r="J37" s="284" t="s">
        <v>317</v>
      </c>
      <c r="K37" s="407"/>
      <c r="L37" s="284" t="s">
        <v>318</v>
      </c>
      <c r="M37" s="407"/>
      <c r="N37" s="4"/>
      <c r="O37" s="233"/>
      <c r="P37" s="408" t="s">
        <v>346</v>
      </c>
      <c r="Q37" s="409"/>
      <c r="R37" s="60" t="s">
        <v>319</v>
      </c>
      <c r="S37" s="60" t="s">
        <v>320</v>
      </c>
      <c r="T37" s="60" t="s">
        <v>321</v>
      </c>
      <c r="U37" s="56" t="s">
        <v>322</v>
      </c>
      <c r="V37" s="234" t="s">
        <v>172</v>
      </c>
      <c r="W37" s="58"/>
      <c r="X37" s="58"/>
      <c r="Z37" s="4"/>
      <c r="AA37" s="4"/>
      <c r="AB37" s="4"/>
      <c r="AC37" s="4"/>
      <c r="AD37" s="4"/>
      <c r="AE37" s="4"/>
      <c r="AF37" s="4"/>
      <c r="AG37" s="4"/>
      <c r="AH37" s="4"/>
    </row>
    <row r="38" spans="1:34" ht="21.75" customHeight="1">
      <c r="A38" s="239"/>
      <c r="B38" s="239"/>
      <c r="C38" s="240"/>
      <c r="D38" s="61"/>
      <c r="E38" s="30"/>
      <c r="F38" s="155"/>
      <c r="G38" s="155"/>
      <c r="H38" s="155"/>
      <c r="I38" s="30"/>
      <c r="J38" s="155"/>
      <c r="K38" s="155"/>
      <c r="L38" s="155"/>
      <c r="M38" s="155"/>
      <c r="N38" s="4"/>
      <c r="O38" s="410" t="s">
        <v>347</v>
      </c>
      <c r="P38" s="411"/>
      <c r="Q38" s="412"/>
      <c r="R38" s="241">
        <v>317154440</v>
      </c>
      <c r="S38" s="241">
        <v>318916893</v>
      </c>
      <c r="T38" s="241">
        <v>323346120</v>
      </c>
      <c r="U38" s="241">
        <v>328697768</v>
      </c>
      <c r="V38" s="241">
        <v>312718969</v>
      </c>
      <c r="W38" s="74"/>
      <c r="X38" s="74"/>
      <c r="Z38" s="4"/>
      <c r="AA38" s="4"/>
      <c r="AB38" s="4"/>
      <c r="AC38" s="4"/>
      <c r="AD38" s="4"/>
      <c r="AE38" s="4"/>
      <c r="AF38" s="4"/>
      <c r="AG38" s="4"/>
      <c r="AH38" s="4"/>
    </row>
    <row r="39" spans="1:34" ht="21.75" customHeight="1">
      <c r="A39" s="389" t="s">
        <v>348</v>
      </c>
      <c r="B39" s="414"/>
      <c r="C39" s="388"/>
      <c r="D39" s="58"/>
      <c r="E39" s="7">
        <v>123393668</v>
      </c>
      <c r="F39" s="7"/>
      <c r="G39" s="7">
        <v>125101200</v>
      </c>
      <c r="H39" s="58"/>
      <c r="I39" s="7">
        <v>129354427</v>
      </c>
      <c r="J39" s="58"/>
      <c r="K39" s="7">
        <v>146074211</v>
      </c>
      <c r="L39" s="58"/>
      <c r="M39" s="7">
        <v>162697582</v>
      </c>
      <c r="N39" s="4"/>
      <c r="O39" s="4"/>
      <c r="P39" s="6"/>
      <c r="Q39" s="242"/>
      <c r="T39" s="204"/>
      <c r="V39" s="7"/>
      <c r="W39" s="58"/>
      <c r="X39" s="58"/>
      <c r="Z39" s="4"/>
      <c r="AA39" s="4"/>
      <c r="AB39" s="4"/>
      <c r="AC39" s="4"/>
      <c r="AD39" s="4"/>
      <c r="AE39" s="4"/>
      <c r="AF39" s="4"/>
      <c r="AG39" s="4"/>
      <c r="AH39" s="4"/>
    </row>
    <row r="40" spans="1:34" ht="21.75" customHeight="1">
      <c r="A40" s="6"/>
      <c r="B40" s="6"/>
      <c r="C40" s="242"/>
      <c r="D40" s="58"/>
      <c r="E40" s="58"/>
      <c r="F40" s="58"/>
      <c r="G40" s="58"/>
      <c r="H40" s="58"/>
      <c r="I40" s="58"/>
      <c r="J40" s="58"/>
      <c r="K40" s="58"/>
      <c r="L40" s="58"/>
      <c r="M40" s="58"/>
      <c r="N40" s="4"/>
      <c r="O40" s="414" t="s">
        <v>349</v>
      </c>
      <c r="P40" s="415"/>
      <c r="Q40" s="416"/>
      <c r="R40" s="243">
        <v>192473722</v>
      </c>
      <c r="S40" s="243">
        <v>193588099</v>
      </c>
      <c r="T40" s="243">
        <v>193888527</v>
      </c>
      <c r="U40" s="243">
        <v>202292504</v>
      </c>
      <c r="V40" s="243">
        <v>187937024</v>
      </c>
      <c r="W40" s="7"/>
      <c r="X40" s="7"/>
      <c r="Z40" s="4"/>
      <c r="AA40" s="4"/>
      <c r="AB40" s="4"/>
      <c r="AC40" s="4"/>
      <c r="AD40" s="4"/>
      <c r="AE40" s="4"/>
      <c r="AF40" s="4"/>
      <c r="AG40" s="4"/>
      <c r="AH40" s="4"/>
    </row>
    <row r="41" spans="1:34" ht="21.75" customHeight="1">
      <c r="A41" s="6"/>
      <c r="B41" s="6"/>
      <c r="C41" s="242"/>
      <c r="D41" s="58"/>
      <c r="E41" s="58"/>
      <c r="F41" s="58"/>
      <c r="G41" s="58"/>
      <c r="H41" s="58"/>
      <c r="I41" s="58"/>
      <c r="J41" s="58"/>
      <c r="K41" s="58"/>
      <c r="L41" s="58"/>
      <c r="M41" s="58"/>
      <c r="N41" s="4"/>
      <c r="O41" s="4"/>
      <c r="P41" s="389" t="s">
        <v>350</v>
      </c>
      <c r="Q41" s="413"/>
      <c r="R41" s="243">
        <v>118599240</v>
      </c>
      <c r="S41" s="243">
        <v>124874580</v>
      </c>
      <c r="T41" s="243">
        <v>117673094</v>
      </c>
      <c r="U41" s="243">
        <v>121902431</v>
      </c>
      <c r="V41" s="243">
        <v>106937857</v>
      </c>
      <c r="W41" s="7"/>
      <c r="X41" s="7"/>
      <c r="Z41" s="4"/>
      <c r="AA41" s="4"/>
      <c r="AB41" s="4"/>
      <c r="AC41" s="4"/>
      <c r="AD41" s="4"/>
      <c r="AE41" s="4"/>
      <c r="AF41" s="4"/>
      <c r="AG41" s="4"/>
      <c r="AH41" s="4"/>
    </row>
    <row r="42" spans="1:34" ht="21.75" customHeight="1">
      <c r="A42" s="389" t="s">
        <v>351</v>
      </c>
      <c r="B42" s="389"/>
      <c r="C42" s="388"/>
      <c r="D42" s="58"/>
      <c r="E42" s="7">
        <v>119447389</v>
      </c>
      <c r="F42" s="7"/>
      <c r="G42" s="7">
        <v>121411127</v>
      </c>
      <c r="H42" s="58"/>
      <c r="I42" s="7">
        <v>125863934</v>
      </c>
      <c r="J42" s="58"/>
      <c r="K42" s="7">
        <v>142440334</v>
      </c>
      <c r="L42" s="58"/>
      <c r="M42" s="7">
        <v>158210987</v>
      </c>
      <c r="N42" s="4"/>
      <c r="O42" s="4"/>
      <c r="P42" s="389" t="s">
        <v>352</v>
      </c>
      <c r="Q42" s="413"/>
      <c r="R42" s="9">
        <v>96972658</v>
      </c>
      <c r="S42" s="9">
        <v>103931235</v>
      </c>
      <c r="T42" s="9">
        <v>95449227</v>
      </c>
      <c r="U42" s="9">
        <v>97963726</v>
      </c>
      <c r="V42" s="9">
        <v>84001345</v>
      </c>
      <c r="W42" s="7"/>
      <c r="X42" s="7"/>
      <c r="Z42" s="4"/>
      <c r="AA42" s="4"/>
      <c r="AB42" s="4"/>
      <c r="AC42" s="4"/>
      <c r="AD42" s="4"/>
      <c r="AE42" s="4"/>
      <c r="AF42" s="4"/>
      <c r="AG42" s="4"/>
      <c r="AH42" s="4"/>
    </row>
    <row r="43" spans="1:34" ht="21.75" customHeight="1">
      <c r="A43" s="6"/>
      <c r="B43" s="6"/>
      <c r="C43" s="242"/>
      <c r="D43" s="58"/>
      <c r="E43" s="58"/>
      <c r="F43" s="58"/>
      <c r="G43" s="58"/>
      <c r="H43" s="58"/>
      <c r="I43" s="58"/>
      <c r="J43" s="58"/>
      <c r="K43" s="58"/>
      <c r="L43" s="58"/>
      <c r="M43" s="58"/>
      <c r="N43" s="4"/>
      <c r="O43" s="4"/>
      <c r="P43" s="389" t="s">
        <v>353</v>
      </c>
      <c r="Q43" s="413"/>
      <c r="R43" s="9">
        <v>21626581</v>
      </c>
      <c r="S43" s="9">
        <v>20943344</v>
      </c>
      <c r="T43" s="9">
        <v>22223867</v>
      </c>
      <c r="U43" s="9">
        <v>23938705</v>
      </c>
      <c r="V43" s="9">
        <v>22936512</v>
      </c>
      <c r="W43" s="7"/>
      <c r="X43" s="7"/>
      <c r="Z43" s="4"/>
      <c r="AA43" s="4"/>
      <c r="AB43" s="4"/>
      <c r="AC43" s="4"/>
      <c r="AD43" s="4"/>
      <c r="AE43" s="4"/>
      <c r="AF43" s="4"/>
      <c r="AG43" s="4"/>
      <c r="AH43" s="4"/>
    </row>
    <row r="44" spans="1:34" ht="21.75" customHeight="1">
      <c r="A44" s="6"/>
      <c r="B44" s="6"/>
      <c r="C44" s="242"/>
      <c r="D44" s="58"/>
      <c r="E44" s="58"/>
      <c r="F44" s="58"/>
      <c r="G44" s="58"/>
      <c r="H44" s="58"/>
      <c r="I44" s="58"/>
      <c r="J44" s="58"/>
      <c r="K44" s="58"/>
      <c r="L44" s="58"/>
      <c r="M44" s="58"/>
      <c r="N44" s="4"/>
      <c r="O44" s="4"/>
      <c r="P44" s="389" t="s">
        <v>354</v>
      </c>
      <c r="Q44" s="413"/>
      <c r="R44" s="9">
        <v>59913947</v>
      </c>
      <c r="S44" s="9">
        <v>59299008</v>
      </c>
      <c r="T44" s="9">
        <v>66578764</v>
      </c>
      <c r="U44" s="9">
        <v>72116372</v>
      </c>
      <c r="V44" s="9">
        <v>71558561</v>
      </c>
      <c r="W44" s="7"/>
      <c r="X44" s="7"/>
      <c r="Z44" s="4"/>
      <c r="AA44" s="4"/>
      <c r="AB44" s="4"/>
      <c r="AC44" s="4"/>
      <c r="AD44" s="4"/>
      <c r="AE44" s="4"/>
      <c r="AF44" s="4"/>
      <c r="AG44" s="4"/>
      <c r="AH44" s="4"/>
    </row>
    <row r="45" spans="1:34" ht="21.75" customHeight="1">
      <c r="A45" s="389" t="s">
        <v>355</v>
      </c>
      <c r="B45" s="389"/>
      <c r="C45" s="388"/>
      <c r="D45" s="58"/>
      <c r="E45" s="7">
        <v>72425</v>
      </c>
      <c r="F45" s="7"/>
      <c r="G45" s="7">
        <v>77690</v>
      </c>
      <c r="H45" s="58"/>
      <c r="I45" s="7">
        <v>91541</v>
      </c>
      <c r="J45" s="58"/>
      <c r="K45" s="7">
        <v>98510</v>
      </c>
      <c r="L45" s="58"/>
      <c r="M45" s="7">
        <v>95847</v>
      </c>
      <c r="N45" s="4"/>
      <c r="O45" s="4"/>
      <c r="P45" s="389" t="s">
        <v>356</v>
      </c>
      <c r="Q45" s="413"/>
      <c r="R45" s="9">
        <v>13959171</v>
      </c>
      <c r="S45" s="9">
        <v>9413146</v>
      </c>
      <c r="T45" s="9">
        <v>9635304</v>
      </c>
      <c r="U45" s="9">
        <v>8272335</v>
      </c>
      <c r="V45" s="9">
        <v>9439240</v>
      </c>
      <c r="W45" s="7"/>
      <c r="X45" s="7"/>
      <c r="Z45" s="4"/>
      <c r="AA45" s="4"/>
      <c r="AB45" s="4"/>
      <c r="AC45" s="4"/>
      <c r="AD45" s="4"/>
      <c r="AE45" s="4"/>
      <c r="AF45" s="4"/>
      <c r="AG45" s="4"/>
      <c r="AH45" s="4"/>
    </row>
    <row r="46" spans="1:34" ht="21.75" customHeight="1">
      <c r="A46" s="6"/>
      <c r="B46" s="6"/>
      <c r="C46" s="242"/>
      <c r="D46" s="58"/>
      <c r="E46" s="58"/>
      <c r="F46" s="58"/>
      <c r="G46" s="58"/>
      <c r="H46" s="58"/>
      <c r="I46" s="58"/>
      <c r="J46" s="58"/>
      <c r="K46" s="58"/>
      <c r="L46" s="58"/>
      <c r="M46" s="58"/>
      <c r="N46" s="4"/>
      <c r="O46" s="4"/>
      <c r="P46" s="389" t="s">
        <v>357</v>
      </c>
      <c r="Q46" s="413"/>
      <c r="R46" s="9">
        <v>1365</v>
      </c>
      <c r="S46" s="9">
        <v>1365</v>
      </c>
      <c r="T46" s="9">
        <v>1365</v>
      </c>
      <c r="U46" s="9">
        <v>1365</v>
      </c>
      <c r="V46" s="9">
        <v>1365</v>
      </c>
      <c r="W46" s="7"/>
      <c r="X46" s="7"/>
      <c r="Z46" s="4"/>
      <c r="AA46" s="4"/>
      <c r="AB46" s="4"/>
      <c r="AC46" s="4"/>
      <c r="AD46" s="4"/>
      <c r="AE46" s="4"/>
      <c r="AF46" s="4"/>
      <c r="AG46" s="4"/>
      <c r="AH46" s="4"/>
    </row>
    <row r="47" spans="1:34" ht="21.75" customHeight="1">
      <c r="A47" s="6"/>
      <c r="B47" s="6"/>
      <c r="C47" s="242"/>
      <c r="D47" s="58"/>
      <c r="E47" s="58"/>
      <c r="F47" s="58"/>
      <c r="G47" s="58"/>
      <c r="H47" s="58"/>
      <c r="I47" s="58"/>
      <c r="J47" s="58"/>
      <c r="K47" s="58"/>
      <c r="L47" s="58"/>
      <c r="M47" s="58"/>
      <c r="N47" s="4"/>
      <c r="O47" s="4"/>
      <c r="P47" s="389"/>
      <c r="Q47" s="413"/>
      <c r="R47" s="9"/>
      <c r="S47" s="9"/>
      <c r="T47" s="9"/>
      <c r="U47" s="9"/>
      <c r="V47" s="9"/>
      <c r="W47" s="7"/>
      <c r="X47" s="7"/>
      <c r="Z47" s="4"/>
      <c r="AA47" s="4"/>
      <c r="AB47" s="4"/>
      <c r="AC47" s="4"/>
      <c r="AD47" s="4"/>
      <c r="AE47" s="4"/>
      <c r="AF47" s="4"/>
      <c r="AG47" s="4"/>
      <c r="AH47" s="4"/>
    </row>
    <row r="48" spans="1:34" ht="21.75" customHeight="1">
      <c r="A48" s="389" t="s">
        <v>358</v>
      </c>
      <c r="B48" s="389"/>
      <c r="C48" s="388"/>
      <c r="D48" s="58"/>
      <c r="E48" s="7">
        <v>266644</v>
      </c>
      <c r="F48" s="7"/>
      <c r="G48" s="7">
        <v>251566</v>
      </c>
      <c r="H48" s="58"/>
      <c r="I48" s="7">
        <v>262738</v>
      </c>
      <c r="J48" s="58"/>
      <c r="K48" s="7">
        <v>235342</v>
      </c>
      <c r="L48" s="58"/>
      <c r="M48" s="7">
        <v>605985</v>
      </c>
      <c r="N48" s="4"/>
      <c r="O48" s="414" t="s">
        <v>359</v>
      </c>
      <c r="P48" s="415"/>
      <c r="Q48" s="416"/>
      <c r="R48" s="243">
        <v>124680718</v>
      </c>
      <c r="S48" s="243">
        <v>125328795</v>
      </c>
      <c r="T48" s="243">
        <v>129457593</v>
      </c>
      <c r="U48" s="243">
        <v>126405264</v>
      </c>
      <c r="V48" s="243">
        <v>124781945</v>
      </c>
      <c r="W48" s="9"/>
      <c r="X48" s="9"/>
      <c r="Z48" s="4"/>
      <c r="AA48" s="4"/>
      <c r="AB48" s="4"/>
      <c r="AC48" s="4"/>
      <c r="AD48" s="4"/>
      <c r="AE48" s="4"/>
      <c r="AF48" s="4"/>
      <c r="AG48" s="4"/>
      <c r="AH48" s="4"/>
    </row>
    <row r="49" spans="1:34" ht="21.75" customHeight="1">
      <c r="A49" s="6"/>
      <c r="B49" s="6"/>
      <c r="C49" s="242"/>
      <c r="D49" s="58"/>
      <c r="E49" s="58"/>
      <c r="F49" s="58"/>
      <c r="G49" s="58"/>
      <c r="H49" s="58"/>
      <c r="I49" s="58"/>
      <c r="J49" s="58"/>
      <c r="K49" s="58"/>
      <c r="L49" s="58"/>
      <c r="M49" s="58"/>
      <c r="N49" s="4"/>
      <c r="O49" s="4"/>
      <c r="P49" s="389" t="s">
        <v>360</v>
      </c>
      <c r="Q49" s="388"/>
      <c r="R49" s="9">
        <v>89746427</v>
      </c>
      <c r="S49" s="9">
        <v>89982029</v>
      </c>
      <c r="T49" s="9">
        <v>97250651</v>
      </c>
      <c r="U49" s="9">
        <v>95021375</v>
      </c>
      <c r="V49" s="9">
        <v>95655630</v>
      </c>
      <c r="W49" s="9"/>
      <c r="X49" s="9"/>
      <c r="Z49" s="4"/>
      <c r="AA49" s="4"/>
      <c r="AB49" s="4"/>
      <c r="AC49" s="4"/>
      <c r="AD49" s="4"/>
      <c r="AE49" s="4"/>
      <c r="AF49" s="4"/>
      <c r="AG49" s="4"/>
      <c r="AH49" s="4"/>
    </row>
    <row r="50" spans="1:34" ht="21.75" customHeight="1">
      <c r="A50" s="6"/>
      <c r="B50" s="6"/>
      <c r="C50" s="242"/>
      <c r="D50" s="58"/>
      <c r="E50" s="58"/>
      <c r="F50" s="58"/>
      <c r="G50" s="58"/>
      <c r="H50" s="58"/>
      <c r="I50" s="58"/>
      <c r="J50" s="58"/>
      <c r="K50" s="58"/>
      <c r="L50" s="58"/>
      <c r="M50" s="58"/>
      <c r="N50" s="4"/>
      <c r="O50" s="4"/>
      <c r="P50" s="389" t="s">
        <v>361</v>
      </c>
      <c r="Q50" s="388"/>
      <c r="R50" s="9">
        <v>14041993</v>
      </c>
      <c r="S50" s="9">
        <v>14803068</v>
      </c>
      <c r="T50" s="9">
        <v>14071066</v>
      </c>
      <c r="U50" s="9">
        <v>13696716</v>
      </c>
      <c r="V50" s="243">
        <v>12825035</v>
      </c>
      <c r="W50" s="9"/>
      <c r="X50" s="9"/>
      <c r="Z50" s="4"/>
      <c r="AA50" s="4"/>
      <c r="AB50" s="4"/>
      <c r="AC50" s="4"/>
      <c r="AD50" s="4"/>
      <c r="AE50" s="4"/>
      <c r="AF50" s="4"/>
      <c r="AG50" s="4"/>
      <c r="AH50" s="4"/>
    </row>
    <row r="51" spans="1:34" ht="21.75" customHeight="1">
      <c r="A51" s="389" t="s">
        <v>362</v>
      </c>
      <c r="B51" s="389"/>
      <c r="C51" s="388"/>
      <c r="D51" s="58"/>
      <c r="E51" s="7">
        <v>3684419</v>
      </c>
      <c r="F51" s="7"/>
      <c r="G51" s="7">
        <v>3450772</v>
      </c>
      <c r="H51" s="58"/>
      <c r="I51" s="7">
        <v>3251558</v>
      </c>
      <c r="J51" s="58"/>
      <c r="K51" s="7">
        <v>3404657</v>
      </c>
      <c r="L51" s="58"/>
      <c r="M51" s="7">
        <v>3895788</v>
      </c>
      <c r="N51" s="4"/>
      <c r="O51" s="4"/>
      <c r="P51" s="389" t="s">
        <v>363</v>
      </c>
      <c r="Q51" s="388"/>
      <c r="R51" s="9">
        <v>18895307</v>
      </c>
      <c r="S51" s="9">
        <v>18867415</v>
      </c>
      <c r="T51" s="9">
        <v>16694446</v>
      </c>
      <c r="U51" s="9">
        <v>16205781</v>
      </c>
      <c r="V51" s="9">
        <v>15850453</v>
      </c>
      <c r="W51" s="9"/>
      <c r="X51" s="9"/>
      <c r="Z51" s="4"/>
      <c r="AA51" s="4"/>
      <c r="AB51" s="4"/>
      <c r="AC51" s="4"/>
      <c r="AD51" s="4"/>
      <c r="AE51" s="4"/>
      <c r="AF51" s="4"/>
      <c r="AG51" s="4"/>
      <c r="AH51" s="4"/>
    </row>
    <row r="52" spans="1:34" ht="25.5" customHeight="1">
      <c r="A52" s="6"/>
      <c r="B52" s="6"/>
      <c r="C52" s="242"/>
      <c r="D52" s="58"/>
      <c r="E52" s="58"/>
      <c r="F52" s="58"/>
      <c r="G52" s="58"/>
      <c r="H52" s="58"/>
      <c r="I52" s="58"/>
      <c r="J52" s="58"/>
      <c r="K52" s="58"/>
      <c r="L52" s="58"/>
      <c r="M52" s="58"/>
      <c r="N52" s="4"/>
      <c r="O52" s="4"/>
      <c r="P52" s="389" t="s">
        <v>364</v>
      </c>
      <c r="Q52" s="388"/>
      <c r="R52" s="9">
        <v>32</v>
      </c>
      <c r="S52" s="9" t="s">
        <v>305</v>
      </c>
      <c r="T52" s="9" t="s">
        <v>305</v>
      </c>
      <c r="U52" s="9" t="s">
        <v>305</v>
      </c>
      <c r="V52" s="9" t="s">
        <v>365</v>
      </c>
      <c r="W52" s="9"/>
      <c r="X52" s="9"/>
      <c r="Z52" s="4"/>
      <c r="AA52" s="4"/>
      <c r="AB52" s="4"/>
      <c r="AC52" s="4"/>
      <c r="AD52" s="4"/>
      <c r="AE52" s="4"/>
      <c r="AF52" s="4"/>
      <c r="AG52" s="4"/>
      <c r="AH52" s="4"/>
    </row>
    <row r="53" spans="1:34" ht="21.75" customHeight="1">
      <c r="A53" s="6"/>
      <c r="B53" s="6"/>
      <c r="C53" s="242"/>
      <c r="D53" s="58"/>
      <c r="E53" s="58"/>
      <c r="F53" s="58"/>
      <c r="G53" s="58"/>
      <c r="H53" s="58"/>
      <c r="I53" s="58"/>
      <c r="J53" s="58"/>
      <c r="K53" s="58"/>
      <c r="L53" s="58"/>
      <c r="M53" s="58"/>
      <c r="N53" s="4"/>
      <c r="O53" s="4"/>
      <c r="P53" s="389" t="s">
        <v>366</v>
      </c>
      <c r="Q53" s="388"/>
      <c r="R53" s="9">
        <v>204566</v>
      </c>
      <c r="S53" s="9">
        <v>207373</v>
      </c>
      <c r="T53" s="9">
        <v>202764</v>
      </c>
      <c r="U53" s="9">
        <v>198063</v>
      </c>
      <c r="V53" s="9">
        <v>191752</v>
      </c>
      <c r="W53" s="9"/>
      <c r="X53" s="9"/>
      <c r="Z53" s="4"/>
      <c r="AA53" s="4"/>
      <c r="AB53" s="4"/>
      <c r="AC53" s="4"/>
      <c r="AD53" s="4"/>
      <c r="AE53" s="4"/>
      <c r="AF53" s="4"/>
      <c r="AG53" s="4"/>
      <c r="AH53" s="4"/>
    </row>
    <row r="54" spans="1:34" ht="21.75" customHeight="1">
      <c r="A54" s="389" t="s">
        <v>367</v>
      </c>
      <c r="B54" s="389"/>
      <c r="C54" s="388"/>
      <c r="D54" s="58"/>
      <c r="E54" s="244">
        <v>96.8</v>
      </c>
      <c r="F54" s="58"/>
      <c r="G54" s="244">
        <v>97.1</v>
      </c>
      <c r="H54" s="58"/>
      <c r="I54" s="244">
        <v>97.3</v>
      </c>
      <c r="J54" s="58"/>
      <c r="K54" s="244">
        <v>97.51230763108487</v>
      </c>
      <c r="L54" s="58"/>
      <c r="M54" s="244">
        <v>97.2</v>
      </c>
      <c r="N54" s="4"/>
      <c r="O54" s="4"/>
      <c r="P54" s="389" t="s">
        <v>368</v>
      </c>
      <c r="Q54" s="388"/>
      <c r="R54" s="9" t="s">
        <v>305</v>
      </c>
      <c r="S54" s="9" t="s">
        <v>305</v>
      </c>
      <c r="T54" s="9">
        <v>1704</v>
      </c>
      <c r="U54" s="9">
        <v>1750</v>
      </c>
      <c r="V54" s="9">
        <v>821</v>
      </c>
      <c r="W54" s="9"/>
      <c r="X54" s="9"/>
      <c r="Z54" s="4"/>
      <c r="AA54" s="4"/>
      <c r="AB54" s="4"/>
      <c r="AC54" s="4"/>
      <c r="AD54" s="4"/>
      <c r="AE54" s="4"/>
      <c r="AF54" s="4"/>
      <c r="AG54" s="4"/>
      <c r="AH54" s="4"/>
    </row>
    <row r="55" spans="1:34" ht="21.75" customHeight="1">
      <c r="A55" s="156"/>
      <c r="B55" s="156"/>
      <c r="C55" s="157"/>
      <c r="D55" s="58"/>
      <c r="E55" s="244"/>
      <c r="F55" s="58"/>
      <c r="G55" s="244"/>
      <c r="H55" s="58"/>
      <c r="I55" s="244"/>
      <c r="J55" s="58"/>
      <c r="K55" s="7"/>
      <c r="L55" s="7"/>
      <c r="M55" s="7"/>
      <c r="N55" s="4"/>
      <c r="O55" s="4"/>
      <c r="P55" s="389" t="s">
        <v>369</v>
      </c>
      <c r="Q55" s="419"/>
      <c r="R55" s="9">
        <v>721846</v>
      </c>
      <c r="S55" s="9">
        <v>417904</v>
      </c>
      <c r="T55" s="9">
        <v>224598</v>
      </c>
      <c r="U55" s="9">
        <v>267032</v>
      </c>
      <c r="V55" s="9">
        <v>258255</v>
      </c>
      <c r="W55" s="9"/>
      <c r="X55" s="9"/>
      <c r="Z55" s="4"/>
      <c r="AA55" s="4"/>
      <c r="AB55" s="4"/>
      <c r="AC55" s="4"/>
      <c r="AD55" s="4"/>
      <c r="AE55" s="4"/>
      <c r="AF55" s="4"/>
      <c r="AG55" s="4"/>
      <c r="AH55" s="4"/>
    </row>
    <row r="56" spans="1:34" ht="21.75" customHeight="1">
      <c r="A56" s="389" t="s">
        <v>370</v>
      </c>
      <c r="B56" s="414"/>
      <c r="C56" s="388"/>
      <c r="D56" s="58"/>
      <c r="E56" s="7">
        <v>101651</v>
      </c>
      <c r="F56" s="7"/>
      <c r="G56" s="7">
        <v>103581</v>
      </c>
      <c r="H56" s="58"/>
      <c r="I56" s="7">
        <v>107474</v>
      </c>
      <c r="J56" s="58"/>
      <c r="K56" s="7">
        <v>121822</v>
      </c>
      <c r="L56" s="7"/>
      <c r="M56" s="7">
        <v>135553</v>
      </c>
      <c r="N56" s="4"/>
      <c r="O56" s="245"/>
      <c r="P56" s="417" t="s">
        <v>371</v>
      </c>
      <c r="Q56" s="418"/>
      <c r="R56" s="246">
        <v>1070547</v>
      </c>
      <c r="S56" s="230">
        <v>1051006</v>
      </c>
      <c r="T56" s="230">
        <v>1012365</v>
      </c>
      <c r="U56" s="230">
        <v>1014548</v>
      </c>
      <c r="V56" s="230" t="s">
        <v>372</v>
      </c>
      <c r="W56" s="7"/>
      <c r="X56" s="7"/>
      <c r="Z56" s="4"/>
      <c r="AA56" s="4"/>
      <c r="AB56" s="4"/>
      <c r="AC56" s="4"/>
      <c r="AD56" s="4"/>
      <c r="AE56" s="4"/>
      <c r="AF56" s="4"/>
      <c r="AG56" s="4"/>
      <c r="AH56" s="4"/>
    </row>
    <row r="57" spans="1:34" ht="21.75" customHeight="1">
      <c r="A57" s="98"/>
      <c r="B57" s="98"/>
      <c r="C57" s="247"/>
      <c r="D57" s="136"/>
      <c r="E57" s="245"/>
      <c r="F57" s="98"/>
      <c r="G57" s="98"/>
      <c r="H57" s="98"/>
      <c r="I57" s="98"/>
      <c r="J57" s="98"/>
      <c r="K57" s="98"/>
      <c r="L57" s="248"/>
      <c r="M57" s="98"/>
      <c r="N57" s="4"/>
      <c r="O57" s="6" t="s">
        <v>373</v>
      </c>
      <c r="S57" s="6"/>
      <c r="T57" s="9"/>
      <c r="U57" s="9"/>
      <c r="V57" s="9"/>
      <c r="W57" s="7"/>
      <c r="X57" s="7"/>
      <c r="Z57" s="4"/>
      <c r="AA57" s="4"/>
      <c r="AB57" s="4"/>
      <c r="AC57" s="4"/>
      <c r="AD57" s="4"/>
      <c r="AE57" s="4"/>
      <c r="AF57" s="4"/>
      <c r="AG57" s="4"/>
      <c r="AH57" s="4"/>
    </row>
    <row r="58" spans="1:34" ht="21.75" customHeight="1">
      <c r="A58" s="6" t="s">
        <v>341</v>
      </c>
      <c r="B58" s="6"/>
      <c r="C58" s="58"/>
      <c r="D58" s="58"/>
      <c r="E58" s="7"/>
      <c r="F58" s="7"/>
      <c r="G58" s="7"/>
      <c r="H58" s="58"/>
      <c r="I58" s="7"/>
      <c r="J58" s="58"/>
      <c r="K58" s="7"/>
      <c r="L58" s="58"/>
      <c r="M58" s="7"/>
      <c r="N58" s="6"/>
      <c r="O58" s="4" t="s">
        <v>374</v>
      </c>
      <c r="P58" s="6"/>
      <c r="Q58" s="6"/>
      <c r="R58" s="6"/>
      <c r="U58" s="9"/>
      <c r="V58" s="9"/>
      <c r="W58" s="9"/>
      <c r="X58" s="9"/>
      <c r="Z58" s="4"/>
      <c r="AA58" s="4"/>
      <c r="AB58" s="4"/>
      <c r="AC58" s="4"/>
      <c r="AD58" s="4"/>
      <c r="AE58" s="4"/>
      <c r="AF58" s="4"/>
      <c r="AG58" s="4"/>
      <c r="AH58" s="4"/>
    </row>
    <row r="59" spans="1:34" ht="15" customHeight="1">
      <c r="A59" s="156"/>
      <c r="B59" s="156"/>
      <c r="C59" s="156"/>
      <c r="D59" s="58"/>
      <c r="E59" s="6"/>
      <c r="F59" s="58"/>
      <c r="G59" s="6"/>
      <c r="H59" s="58"/>
      <c r="I59" s="6"/>
      <c r="J59" s="58"/>
      <c r="K59" s="6"/>
      <c r="L59" s="58"/>
      <c r="M59" s="6"/>
      <c r="N59" s="6"/>
      <c r="O59" s="204" t="s">
        <v>375</v>
      </c>
      <c r="S59" s="9"/>
      <c r="T59" s="9"/>
      <c r="U59" s="9"/>
      <c r="V59" s="9"/>
      <c r="W59" s="7"/>
      <c r="X59" s="7"/>
      <c r="Z59" s="4"/>
      <c r="AA59" s="4"/>
      <c r="AB59" s="4"/>
      <c r="AC59" s="4"/>
      <c r="AD59" s="4"/>
      <c r="AE59" s="4"/>
      <c r="AF59" s="4"/>
      <c r="AG59" s="4"/>
      <c r="AH59" s="4"/>
    </row>
    <row r="60" spans="1:34" ht="15" customHeight="1">
      <c r="A60" s="6"/>
      <c r="B60" s="6"/>
      <c r="C60" s="58"/>
      <c r="D60" s="58"/>
      <c r="E60" s="58"/>
      <c r="F60" s="58"/>
      <c r="G60" s="58"/>
      <c r="H60" s="58"/>
      <c r="I60" s="58"/>
      <c r="J60" s="58"/>
      <c r="K60" s="58"/>
      <c r="L60" s="58"/>
      <c r="M60" s="249"/>
      <c r="N60" s="4"/>
      <c r="P60" s="6"/>
      <c r="Q60" s="6"/>
      <c r="R60" s="6"/>
      <c r="S60" s="6"/>
      <c r="T60" s="6"/>
      <c r="U60" s="6"/>
      <c r="V60" s="7"/>
      <c r="W60" s="7"/>
      <c r="X60" s="7"/>
      <c r="Z60" s="4"/>
      <c r="AA60" s="4"/>
      <c r="AB60" s="4"/>
      <c r="AC60" s="4"/>
      <c r="AD60" s="4"/>
      <c r="AE60" s="4"/>
      <c r="AF60" s="4"/>
      <c r="AG60" s="4"/>
      <c r="AH60" s="4"/>
    </row>
    <row r="61" spans="3:34" ht="15" customHeight="1">
      <c r="C61" s="4"/>
      <c r="D61" s="6"/>
      <c r="E61" s="6"/>
      <c r="F61" s="6"/>
      <c r="G61" s="6"/>
      <c r="H61" s="4"/>
      <c r="I61" s="4"/>
      <c r="J61" s="4"/>
      <c r="L61" s="4"/>
      <c r="M61" s="4"/>
      <c r="N61" s="4"/>
      <c r="O61" s="4"/>
      <c r="Q61" s="7"/>
      <c r="R61" s="7"/>
      <c r="S61" s="7"/>
      <c r="V61" s="7"/>
      <c r="W61" s="9"/>
      <c r="X61" s="9"/>
      <c r="Z61" s="4"/>
      <c r="AA61" s="4"/>
      <c r="AB61" s="4"/>
      <c r="AC61" s="4"/>
      <c r="AD61" s="4"/>
      <c r="AE61" s="4"/>
      <c r="AF61" s="4"/>
      <c r="AG61" s="4"/>
      <c r="AH61" s="4"/>
    </row>
    <row r="62" spans="1:34" ht="15" customHeight="1">
      <c r="A62" s="4"/>
      <c r="B62" s="4"/>
      <c r="C62" s="4"/>
      <c r="D62" s="4"/>
      <c r="E62" s="4"/>
      <c r="F62" s="4"/>
      <c r="H62" s="4"/>
      <c r="I62" s="4"/>
      <c r="J62" s="4"/>
      <c r="L62" s="4"/>
      <c r="M62" s="4"/>
      <c r="N62" s="4"/>
      <c r="O62" s="4"/>
      <c r="V62" s="7"/>
      <c r="W62" s="7"/>
      <c r="X62" s="7"/>
      <c r="Z62" s="4"/>
      <c r="AA62" s="4"/>
      <c r="AB62" s="4"/>
      <c r="AC62" s="4"/>
      <c r="AD62" s="4"/>
      <c r="AE62" s="4"/>
      <c r="AF62" s="4"/>
      <c r="AG62" s="4"/>
      <c r="AH62" s="4"/>
    </row>
    <row r="63" spans="14:34" ht="15" customHeight="1">
      <c r="N63" s="4"/>
      <c r="O63" s="4"/>
      <c r="V63" s="7"/>
      <c r="W63" s="7"/>
      <c r="X63" s="7"/>
      <c r="Z63" s="4"/>
      <c r="AA63" s="4"/>
      <c r="AB63" s="4"/>
      <c r="AC63" s="4"/>
      <c r="AD63" s="4"/>
      <c r="AE63" s="4"/>
      <c r="AF63" s="4"/>
      <c r="AG63" s="4"/>
      <c r="AH63" s="4"/>
    </row>
    <row r="64" spans="14:34" ht="15" customHeight="1">
      <c r="N64" s="4"/>
      <c r="O64" s="4"/>
      <c r="V64" s="4"/>
      <c r="W64" s="4"/>
      <c r="Z64" s="4"/>
      <c r="AA64" s="4"/>
      <c r="AB64" s="4"/>
      <c r="AC64" s="4"/>
      <c r="AD64" s="4"/>
      <c r="AE64" s="4"/>
      <c r="AF64" s="4"/>
      <c r="AG64" s="4"/>
      <c r="AH64" s="4"/>
    </row>
    <row r="65" spans="14:34" ht="15" customHeight="1">
      <c r="N65" s="4"/>
      <c r="O65" s="4"/>
      <c r="Z65" s="4"/>
      <c r="AA65" s="4"/>
      <c r="AB65" s="4"/>
      <c r="AC65" s="4"/>
      <c r="AD65" s="4"/>
      <c r="AE65" s="4"/>
      <c r="AF65" s="4"/>
      <c r="AG65" s="4"/>
      <c r="AH65" s="4"/>
    </row>
    <row r="66" spans="14:34" ht="13.5" customHeight="1">
      <c r="N66" s="4"/>
      <c r="O66" s="4"/>
      <c r="Q66" s="4"/>
      <c r="R66" s="4"/>
      <c r="S66" s="4"/>
      <c r="U66" s="4"/>
      <c r="Z66" s="4"/>
      <c r="AA66" s="4"/>
      <c r="AB66" s="4"/>
      <c r="AC66" s="4"/>
      <c r="AD66" s="4"/>
      <c r="AE66" s="4"/>
      <c r="AF66" s="4"/>
      <c r="AG66" s="4"/>
      <c r="AH66" s="4"/>
    </row>
    <row r="67" spans="1:34" ht="14.25" customHeight="1">
      <c r="A67" s="4"/>
      <c r="B67" s="4"/>
      <c r="C67" s="4"/>
      <c r="D67" s="4"/>
      <c r="E67" s="4"/>
      <c r="F67" s="4"/>
      <c r="H67" s="4"/>
      <c r="I67" s="4"/>
      <c r="J67" s="4"/>
      <c r="L67" s="4"/>
      <c r="M67" s="4"/>
      <c r="N67" s="4"/>
      <c r="O67" s="4"/>
      <c r="Q67" s="4"/>
      <c r="R67" s="4"/>
      <c r="S67" s="4"/>
      <c r="U67" s="4"/>
      <c r="Z67" s="4"/>
      <c r="AA67" s="4"/>
      <c r="AB67" s="4"/>
      <c r="AC67" s="4"/>
      <c r="AD67" s="4"/>
      <c r="AE67" s="4"/>
      <c r="AF67" s="4"/>
      <c r="AG67" s="4"/>
      <c r="AH67" s="4"/>
    </row>
    <row r="68" spans="1:34" ht="14.25" customHeight="1">
      <c r="A68" s="4"/>
      <c r="B68" s="4"/>
      <c r="C68" s="4"/>
      <c r="D68" s="4"/>
      <c r="E68" s="4"/>
      <c r="F68" s="4"/>
      <c r="H68" s="4"/>
      <c r="I68" s="4"/>
      <c r="J68" s="4"/>
      <c r="L68" s="4"/>
      <c r="M68" s="4"/>
      <c r="N68" s="4"/>
      <c r="O68" s="4"/>
      <c r="Q68" s="4"/>
      <c r="R68" s="4"/>
      <c r="S68" s="4"/>
      <c r="U68" s="4"/>
      <c r="Y68" s="4"/>
      <c r="Z68" s="4"/>
      <c r="AA68" s="4"/>
      <c r="AB68" s="4"/>
      <c r="AC68" s="4"/>
      <c r="AD68" s="4"/>
      <c r="AE68" s="4"/>
      <c r="AF68" s="4"/>
      <c r="AG68" s="4"/>
      <c r="AH68" s="4"/>
    </row>
    <row r="69" spans="1:34" ht="14.25">
      <c r="A69" s="4"/>
      <c r="B69" s="4"/>
      <c r="C69" s="4"/>
      <c r="D69" s="4"/>
      <c r="E69" s="4"/>
      <c r="F69" s="4"/>
      <c r="H69" s="4"/>
      <c r="I69" s="4"/>
      <c r="J69" s="4"/>
      <c r="L69" s="4"/>
      <c r="M69" s="4"/>
      <c r="N69" s="4"/>
      <c r="O69" s="4"/>
      <c r="Q69" s="4"/>
      <c r="R69" s="4"/>
      <c r="S69" s="4"/>
      <c r="U69" s="4"/>
      <c r="Y69" s="4"/>
      <c r="Z69" s="4"/>
      <c r="AA69" s="4"/>
      <c r="AB69" s="4"/>
      <c r="AC69" s="4"/>
      <c r="AD69" s="4"/>
      <c r="AE69" s="4"/>
      <c r="AF69" s="4"/>
      <c r="AG69" s="4"/>
      <c r="AH69" s="4"/>
    </row>
    <row r="70" spans="1:34" ht="14.25">
      <c r="A70" s="4"/>
      <c r="B70" s="4"/>
      <c r="C70" s="4"/>
      <c r="D70" s="4"/>
      <c r="E70" s="4"/>
      <c r="F70" s="4"/>
      <c r="H70" s="4"/>
      <c r="I70" s="4"/>
      <c r="J70" s="4"/>
      <c r="L70" s="4"/>
      <c r="M70" s="4"/>
      <c r="N70" s="4"/>
      <c r="O70" s="4"/>
      <c r="Q70" s="4"/>
      <c r="R70" s="4"/>
      <c r="S70" s="4"/>
      <c r="U70" s="4"/>
      <c r="V70" s="4"/>
      <c r="W70" s="4"/>
      <c r="Y70" s="4"/>
      <c r="Z70" s="4"/>
      <c r="AA70" s="4"/>
      <c r="AB70" s="4"/>
      <c r="AC70" s="4"/>
      <c r="AD70" s="4"/>
      <c r="AE70" s="4"/>
      <c r="AF70" s="4"/>
      <c r="AG70" s="4"/>
      <c r="AH70" s="4"/>
    </row>
    <row r="71" spans="1:34" ht="14.25">
      <c r="A71" s="4"/>
      <c r="B71" s="4"/>
      <c r="C71" s="4"/>
      <c r="D71" s="4"/>
      <c r="E71" s="4"/>
      <c r="F71" s="4"/>
      <c r="H71" s="4"/>
      <c r="I71" s="4"/>
      <c r="J71" s="4"/>
      <c r="L71" s="4"/>
      <c r="M71" s="4"/>
      <c r="N71" s="4"/>
      <c r="O71" s="4"/>
      <c r="Q71" s="4"/>
      <c r="R71" s="4"/>
      <c r="S71" s="4"/>
      <c r="U71" s="4"/>
      <c r="V71" s="4"/>
      <c r="W71" s="4"/>
      <c r="Y71" s="4"/>
      <c r="Z71" s="4"/>
      <c r="AA71" s="4"/>
      <c r="AB71" s="4"/>
      <c r="AC71" s="4"/>
      <c r="AD71" s="4"/>
      <c r="AE71" s="4"/>
      <c r="AF71" s="4"/>
      <c r="AG71" s="4"/>
      <c r="AH71" s="4"/>
    </row>
    <row r="72" spans="1:34" ht="14.25">
      <c r="A72" s="4"/>
      <c r="B72" s="4"/>
      <c r="C72" s="4"/>
      <c r="D72" s="4"/>
      <c r="E72" s="4"/>
      <c r="F72" s="4"/>
      <c r="H72" s="4"/>
      <c r="I72" s="4"/>
      <c r="J72" s="4"/>
      <c r="L72" s="4"/>
      <c r="M72" s="4"/>
      <c r="N72" s="4"/>
      <c r="O72" s="4"/>
      <c r="Q72" s="4"/>
      <c r="R72" s="4"/>
      <c r="S72" s="4"/>
      <c r="U72" s="4"/>
      <c r="V72" s="4"/>
      <c r="W72" s="4"/>
      <c r="Y72" s="4"/>
      <c r="Z72" s="4"/>
      <c r="AA72" s="4"/>
      <c r="AB72" s="4"/>
      <c r="AC72" s="4"/>
      <c r="AD72" s="4"/>
      <c r="AE72" s="4"/>
      <c r="AF72" s="4"/>
      <c r="AG72" s="4"/>
      <c r="AH72" s="4"/>
    </row>
    <row r="73" spans="1:34" ht="14.25">
      <c r="A73" s="4"/>
      <c r="B73" s="4"/>
      <c r="C73" s="4"/>
      <c r="D73" s="4"/>
      <c r="E73" s="4"/>
      <c r="F73" s="4"/>
      <c r="H73" s="4"/>
      <c r="I73" s="4"/>
      <c r="J73" s="4"/>
      <c r="L73" s="4"/>
      <c r="M73" s="4"/>
      <c r="N73" s="4"/>
      <c r="O73" s="4"/>
      <c r="Q73" s="4"/>
      <c r="R73" s="4"/>
      <c r="S73" s="4"/>
      <c r="U73" s="4"/>
      <c r="V73" s="4"/>
      <c r="W73" s="4"/>
      <c r="Y73" s="4"/>
      <c r="Z73" s="4"/>
      <c r="AA73" s="4"/>
      <c r="AB73" s="4"/>
      <c r="AC73" s="4"/>
      <c r="AD73" s="4"/>
      <c r="AE73" s="4"/>
      <c r="AF73" s="4"/>
      <c r="AG73" s="4"/>
      <c r="AH73" s="4"/>
    </row>
    <row r="74" spans="1:34" ht="14.25">
      <c r="A74" s="4"/>
      <c r="B74" s="4"/>
      <c r="C74" s="4"/>
      <c r="D74" s="4"/>
      <c r="E74" s="4"/>
      <c r="F74" s="4"/>
      <c r="H74" s="4"/>
      <c r="I74" s="4"/>
      <c r="J74" s="4"/>
      <c r="L74" s="4"/>
      <c r="M74" s="4"/>
      <c r="N74" s="4"/>
      <c r="O74" s="4"/>
      <c r="Q74" s="4"/>
      <c r="R74" s="4"/>
      <c r="S74" s="4"/>
      <c r="U74" s="4"/>
      <c r="V74" s="4"/>
      <c r="W74" s="4"/>
      <c r="Y74" s="4"/>
      <c r="Z74" s="4"/>
      <c r="AA74" s="4"/>
      <c r="AB74" s="4"/>
      <c r="AC74" s="4"/>
      <c r="AD74" s="4"/>
      <c r="AE74" s="4"/>
      <c r="AF74" s="4"/>
      <c r="AG74" s="4"/>
      <c r="AH74" s="4"/>
    </row>
    <row r="75" spans="1:34" ht="14.25">
      <c r="A75" s="4"/>
      <c r="B75" s="4"/>
      <c r="C75" s="4"/>
      <c r="D75" s="4"/>
      <c r="E75" s="4"/>
      <c r="F75" s="4"/>
      <c r="H75" s="4"/>
      <c r="I75" s="4"/>
      <c r="J75" s="4"/>
      <c r="L75" s="4"/>
      <c r="M75" s="4"/>
      <c r="N75" s="4"/>
      <c r="O75" s="4"/>
      <c r="Q75" s="4"/>
      <c r="R75" s="4"/>
      <c r="S75" s="4"/>
      <c r="U75" s="4"/>
      <c r="V75" s="4"/>
      <c r="W75" s="4"/>
      <c r="Y75" s="4"/>
      <c r="Z75" s="4"/>
      <c r="AA75" s="4"/>
      <c r="AB75" s="4"/>
      <c r="AC75" s="4"/>
      <c r="AD75" s="4"/>
      <c r="AE75" s="4"/>
      <c r="AF75" s="4"/>
      <c r="AG75" s="4"/>
      <c r="AH75" s="4"/>
    </row>
    <row r="76" spans="1:34" ht="14.25">
      <c r="A76" s="4"/>
      <c r="B76" s="4"/>
      <c r="C76" s="4"/>
      <c r="D76" s="4"/>
      <c r="E76" s="4"/>
      <c r="F76" s="4"/>
      <c r="H76" s="4"/>
      <c r="I76" s="4"/>
      <c r="J76" s="4"/>
      <c r="L76" s="4"/>
      <c r="M76" s="4"/>
      <c r="N76" s="4"/>
      <c r="O76" s="4"/>
      <c r="Q76" s="4"/>
      <c r="R76" s="4"/>
      <c r="S76" s="4"/>
      <c r="U76" s="4"/>
      <c r="V76" s="4"/>
      <c r="W76" s="4"/>
      <c r="Y76" s="4"/>
      <c r="Z76" s="4"/>
      <c r="AA76" s="4"/>
      <c r="AB76" s="4"/>
      <c r="AC76" s="4"/>
      <c r="AD76" s="4"/>
      <c r="AE76" s="4"/>
      <c r="AF76" s="4"/>
      <c r="AG76" s="4"/>
      <c r="AH76" s="4"/>
    </row>
    <row r="77" spans="1:34" ht="14.25">
      <c r="A77" s="4"/>
      <c r="B77" s="4"/>
      <c r="C77" s="4"/>
      <c r="D77" s="4"/>
      <c r="E77" s="4"/>
      <c r="F77" s="4"/>
      <c r="H77" s="4"/>
      <c r="I77" s="4"/>
      <c r="J77" s="4"/>
      <c r="L77" s="4"/>
      <c r="M77" s="4"/>
      <c r="N77" s="4"/>
      <c r="O77" s="4"/>
      <c r="Q77" s="4"/>
      <c r="R77" s="4"/>
      <c r="S77" s="4"/>
      <c r="U77" s="4"/>
      <c r="V77" s="4"/>
      <c r="W77" s="4"/>
      <c r="Y77" s="4"/>
      <c r="Z77" s="4"/>
      <c r="AA77" s="4"/>
      <c r="AB77" s="4"/>
      <c r="AC77" s="4"/>
      <c r="AD77" s="4"/>
      <c r="AE77" s="4"/>
      <c r="AF77" s="4"/>
      <c r="AG77" s="4"/>
      <c r="AH77" s="4"/>
    </row>
    <row r="78" spans="1:34" ht="14.25">
      <c r="A78" s="4"/>
      <c r="B78" s="4"/>
      <c r="C78" s="4"/>
      <c r="D78" s="4"/>
      <c r="E78" s="4"/>
      <c r="F78" s="4"/>
      <c r="H78" s="4"/>
      <c r="I78" s="4"/>
      <c r="J78" s="4"/>
      <c r="L78" s="4"/>
      <c r="M78" s="4"/>
      <c r="N78" s="4"/>
      <c r="O78" s="4"/>
      <c r="Q78" s="4"/>
      <c r="R78" s="4"/>
      <c r="S78" s="4"/>
      <c r="U78" s="4"/>
      <c r="V78" s="4"/>
      <c r="W78" s="4"/>
      <c r="Y78" s="4"/>
      <c r="Z78" s="4"/>
      <c r="AA78" s="4"/>
      <c r="AB78" s="4"/>
      <c r="AC78" s="4"/>
      <c r="AD78" s="4"/>
      <c r="AE78" s="4"/>
      <c r="AF78" s="4"/>
      <c r="AG78" s="4"/>
      <c r="AH78" s="4"/>
    </row>
    <row r="79" spans="1:34" ht="14.25">
      <c r="A79" s="4"/>
      <c r="B79" s="4"/>
      <c r="C79" s="4"/>
      <c r="D79" s="4"/>
      <c r="E79" s="4"/>
      <c r="F79" s="4"/>
      <c r="H79" s="4"/>
      <c r="I79" s="4"/>
      <c r="J79" s="4"/>
      <c r="L79" s="4"/>
      <c r="M79" s="4"/>
      <c r="N79" s="4"/>
      <c r="O79" s="4"/>
      <c r="Q79" s="4"/>
      <c r="R79" s="4"/>
      <c r="S79" s="4"/>
      <c r="U79" s="4"/>
      <c r="V79" s="4"/>
      <c r="W79" s="4"/>
      <c r="Y79" s="4"/>
      <c r="Z79" s="4"/>
      <c r="AA79" s="4"/>
      <c r="AB79" s="4"/>
      <c r="AC79" s="4"/>
      <c r="AD79" s="4"/>
      <c r="AE79" s="4"/>
      <c r="AF79" s="4"/>
      <c r="AG79" s="4"/>
      <c r="AH79" s="4"/>
    </row>
    <row r="80" spans="1:34" ht="14.25">
      <c r="A80" s="4"/>
      <c r="B80" s="4"/>
      <c r="C80" s="4"/>
      <c r="D80" s="4"/>
      <c r="E80" s="4"/>
      <c r="F80" s="4"/>
      <c r="H80" s="4"/>
      <c r="I80" s="4"/>
      <c r="J80" s="4"/>
      <c r="L80" s="4"/>
      <c r="M80" s="4"/>
      <c r="N80" s="4"/>
      <c r="O80" s="4"/>
      <c r="Q80" s="4"/>
      <c r="R80" s="4"/>
      <c r="S80" s="4"/>
      <c r="U80" s="4"/>
      <c r="V80" s="4"/>
      <c r="W80" s="4"/>
      <c r="Y80" s="4"/>
      <c r="Z80" s="4"/>
      <c r="AA80" s="4"/>
      <c r="AB80" s="4"/>
      <c r="AC80" s="4"/>
      <c r="AD80" s="4"/>
      <c r="AE80" s="4"/>
      <c r="AF80" s="4"/>
      <c r="AG80" s="4"/>
      <c r="AH80" s="4"/>
    </row>
    <row r="81" spans="1:34" ht="14.25">
      <c r="A81" s="4"/>
      <c r="B81" s="4"/>
      <c r="C81" s="4"/>
      <c r="D81" s="4"/>
      <c r="E81" s="4"/>
      <c r="F81" s="4"/>
      <c r="H81" s="4"/>
      <c r="I81" s="4"/>
      <c r="J81" s="4"/>
      <c r="L81" s="4"/>
      <c r="M81" s="4"/>
      <c r="N81" s="4"/>
      <c r="O81" s="4"/>
      <c r="Q81" s="4"/>
      <c r="R81" s="4"/>
      <c r="S81" s="4"/>
      <c r="U81" s="4"/>
      <c r="V81" s="4"/>
      <c r="W81" s="4"/>
      <c r="Y81" s="4"/>
      <c r="Z81" s="4"/>
      <c r="AA81" s="4"/>
      <c r="AB81" s="4"/>
      <c r="AC81" s="4"/>
      <c r="AD81" s="4"/>
      <c r="AE81" s="4"/>
      <c r="AF81" s="4"/>
      <c r="AG81" s="4"/>
      <c r="AH81" s="4"/>
    </row>
    <row r="82" spans="1:34" ht="14.25">
      <c r="A82" s="4"/>
      <c r="B82" s="4"/>
      <c r="C82" s="4"/>
      <c r="D82" s="4"/>
      <c r="E82" s="4"/>
      <c r="F82" s="4"/>
      <c r="H82" s="4"/>
      <c r="I82" s="4"/>
      <c r="J82" s="4"/>
      <c r="L82" s="4"/>
      <c r="M82" s="4"/>
      <c r="N82" s="4"/>
      <c r="O82" s="4"/>
      <c r="Q82" s="4"/>
      <c r="R82" s="4"/>
      <c r="S82" s="4"/>
      <c r="U82" s="4"/>
      <c r="V82" s="4"/>
      <c r="W82" s="4"/>
      <c r="Y82" s="4"/>
      <c r="Z82" s="4"/>
      <c r="AA82" s="4"/>
      <c r="AB82" s="4"/>
      <c r="AC82" s="4"/>
      <c r="AD82" s="4"/>
      <c r="AE82" s="4"/>
      <c r="AF82" s="4"/>
      <c r="AG82" s="4"/>
      <c r="AH82" s="4"/>
    </row>
    <row r="83" spans="1:34" ht="14.25">
      <c r="A83" s="4"/>
      <c r="B83" s="4"/>
      <c r="C83" s="4"/>
      <c r="D83" s="4"/>
      <c r="E83" s="4"/>
      <c r="F83" s="4"/>
      <c r="H83" s="4"/>
      <c r="I83" s="4"/>
      <c r="J83" s="4"/>
      <c r="L83" s="4"/>
      <c r="M83" s="4"/>
      <c r="N83" s="4"/>
      <c r="O83" s="4"/>
      <c r="Q83" s="4"/>
      <c r="R83" s="4"/>
      <c r="S83" s="4"/>
      <c r="U83" s="4"/>
      <c r="V83" s="4"/>
      <c r="W83" s="4"/>
      <c r="Y83" s="4"/>
      <c r="Z83" s="4"/>
      <c r="AA83" s="4"/>
      <c r="AB83" s="4"/>
      <c r="AC83" s="4"/>
      <c r="AD83" s="4"/>
      <c r="AE83" s="4"/>
      <c r="AF83" s="4"/>
      <c r="AG83" s="4"/>
      <c r="AH83" s="4"/>
    </row>
    <row r="84" spans="1:34" ht="14.25">
      <c r="A84" s="4"/>
      <c r="B84" s="4"/>
      <c r="C84" s="4"/>
      <c r="D84" s="4"/>
      <c r="E84" s="4"/>
      <c r="F84" s="4"/>
      <c r="H84" s="4"/>
      <c r="I84" s="4"/>
      <c r="J84" s="4"/>
      <c r="L84" s="4"/>
      <c r="M84" s="4"/>
      <c r="N84" s="4"/>
      <c r="O84" s="4"/>
      <c r="Q84" s="4"/>
      <c r="R84" s="4"/>
      <c r="S84" s="4"/>
      <c r="U84" s="4"/>
      <c r="V84" s="4"/>
      <c r="W84" s="4"/>
      <c r="Y84" s="4"/>
      <c r="Z84" s="4"/>
      <c r="AA84" s="4"/>
      <c r="AB84" s="4"/>
      <c r="AC84" s="4"/>
      <c r="AD84" s="4"/>
      <c r="AE84" s="4"/>
      <c r="AF84" s="4"/>
      <c r="AG84" s="4"/>
      <c r="AH84" s="4"/>
    </row>
    <row r="85" spans="1:34" ht="14.25">
      <c r="A85" s="4"/>
      <c r="B85" s="4"/>
      <c r="C85" s="4"/>
      <c r="D85" s="4"/>
      <c r="E85" s="4"/>
      <c r="F85" s="4"/>
      <c r="H85" s="4"/>
      <c r="I85" s="4"/>
      <c r="J85" s="4"/>
      <c r="L85" s="4"/>
      <c r="M85" s="4"/>
      <c r="N85" s="4"/>
      <c r="O85" s="4"/>
      <c r="Q85" s="4"/>
      <c r="R85" s="4"/>
      <c r="S85" s="4"/>
      <c r="U85" s="4"/>
      <c r="V85" s="4"/>
      <c r="W85" s="4"/>
      <c r="Y85" s="4"/>
      <c r="Z85" s="4"/>
      <c r="AA85" s="4"/>
      <c r="AB85" s="4"/>
      <c r="AC85" s="4"/>
      <c r="AD85" s="4"/>
      <c r="AE85" s="4"/>
      <c r="AF85" s="4"/>
      <c r="AG85" s="4"/>
      <c r="AH85" s="4"/>
    </row>
    <row r="86" spans="1:34" ht="14.25">
      <c r="A86" s="4"/>
      <c r="B86" s="4"/>
      <c r="C86" s="4"/>
      <c r="D86" s="4"/>
      <c r="E86" s="4"/>
      <c r="F86" s="4"/>
      <c r="H86" s="4"/>
      <c r="I86" s="4"/>
      <c r="J86" s="4"/>
      <c r="L86" s="4"/>
      <c r="M86" s="4"/>
      <c r="N86" s="4"/>
      <c r="O86" s="4"/>
      <c r="Q86" s="4"/>
      <c r="R86" s="4"/>
      <c r="S86" s="4"/>
      <c r="U86" s="4"/>
      <c r="V86" s="4"/>
      <c r="W86" s="4"/>
      <c r="Y86" s="4"/>
      <c r="Z86" s="4"/>
      <c r="AA86" s="4"/>
      <c r="AB86" s="4"/>
      <c r="AC86" s="4"/>
      <c r="AD86" s="4"/>
      <c r="AE86" s="4"/>
      <c r="AF86" s="4"/>
      <c r="AG86" s="4"/>
      <c r="AH86" s="4"/>
    </row>
    <row r="87" spans="1:34" ht="14.25">
      <c r="A87" s="4"/>
      <c r="B87" s="4"/>
      <c r="C87" s="4"/>
      <c r="D87" s="4"/>
      <c r="E87" s="4"/>
      <c r="F87" s="4"/>
      <c r="H87" s="4"/>
      <c r="I87" s="4"/>
      <c r="J87" s="4"/>
      <c r="L87" s="4"/>
      <c r="M87" s="4"/>
      <c r="N87" s="4"/>
      <c r="O87" s="4"/>
      <c r="Q87" s="4"/>
      <c r="R87" s="4"/>
      <c r="S87" s="4"/>
      <c r="U87" s="4"/>
      <c r="V87" s="4"/>
      <c r="W87" s="4"/>
      <c r="Y87" s="4"/>
      <c r="Z87" s="4"/>
      <c r="AA87" s="4"/>
      <c r="AB87" s="4"/>
      <c r="AC87" s="4"/>
      <c r="AD87" s="4"/>
      <c r="AE87" s="4"/>
      <c r="AF87" s="4"/>
      <c r="AG87" s="4"/>
      <c r="AH87" s="4"/>
    </row>
    <row r="88" spans="1:34" ht="14.25">
      <c r="A88" s="4"/>
      <c r="B88" s="4"/>
      <c r="C88" s="4"/>
      <c r="D88" s="4"/>
      <c r="E88" s="4"/>
      <c r="F88" s="4"/>
      <c r="H88" s="4"/>
      <c r="I88" s="4"/>
      <c r="J88" s="4"/>
      <c r="L88" s="4"/>
      <c r="M88" s="4"/>
      <c r="N88" s="4"/>
      <c r="O88" s="4"/>
      <c r="Q88" s="4"/>
      <c r="R88" s="4"/>
      <c r="S88" s="4"/>
      <c r="U88" s="4"/>
      <c r="V88" s="4"/>
      <c r="W88" s="4"/>
      <c r="Y88" s="4"/>
      <c r="Z88" s="4"/>
      <c r="AA88" s="4"/>
      <c r="AB88" s="4"/>
      <c r="AC88" s="4"/>
      <c r="AD88" s="4"/>
      <c r="AE88" s="4"/>
      <c r="AF88" s="4"/>
      <c r="AG88" s="4"/>
      <c r="AH88" s="4"/>
    </row>
    <row r="89" spans="1:34" ht="14.25">
      <c r="A89" s="4"/>
      <c r="B89" s="4"/>
      <c r="C89" s="4"/>
      <c r="D89" s="4"/>
      <c r="E89" s="4"/>
      <c r="F89" s="4"/>
      <c r="H89" s="4"/>
      <c r="I89" s="4"/>
      <c r="J89" s="4"/>
      <c r="L89" s="4"/>
      <c r="M89" s="4"/>
      <c r="N89" s="4"/>
      <c r="O89" s="4"/>
      <c r="Q89" s="4"/>
      <c r="R89" s="4"/>
      <c r="S89" s="4"/>
      <c r="U89" s="4"/>
      <c r="V89" s="4"/>
      <c r="W89" s="4"/>
      <c r="Y89" s="4"/>
      <c r="Z89" s="4"/>
      <c r="AA89" s="4"/>
      <c r="AB89" s="4"/>
      <c r="AC89" s="4"/>
      <c r="AD89" s="4"/>
      <c r="AE89" s="4"/>
      <c r="AF89" s="4"/>
      <c r="AG89" s="4"/>
      <c r="AH89" s="4"/>
    </row>
    <row r="90" spans="1:34" ht="14.25">
      <c r="A90" s="4"/>
      <c r="B90" s="4"/>
      <c r="C90" s="4"/>
      <c r="D90" s="4"/>
      <c r="E90" s="4"/>
      <c r="F90" s="4"/>
      <c r="H90" s="4"/>
      <c r="I90" s="4"/>
      <c r="J90" s="4"/>
      <c r="L90" s="4"/>
      <c r="M90" s="4"/>
      <c r="N90" s="4"/>
      <c r="O90" s="4"/>
      <c r="Q90" s="4"/>
      <c r="R90" s="4"/>
      <c r="S90" s="4"/>
      <c r="U90" s="4"/>
      <c r="V90" s="4"/>
      <c r="W90" s="4"/>
      <c r="Y90" s="4"/>
      <c r="Z90" s="4"/>
      <c r="AA90" s="4"/>
      <c r="AB90" s="4"/>
      <c r="AC90" s="4"/>
      <c r="AD90" s="4"/>
      <c r="AE90" s="4"/>
      <c r="AF90" s="4"/>
      <c r="AG90" s="4"/>
      <c r="AH90" s="4"/>
    </row>
    <row r="91" spans="1:34" ht="14.25">
      <c r="A91" s="4"/>
      <c r="B91" s="4"/>
      <c r="C91" s="4"/>
      <c r="D91" s="4"/>
      <c r="E91" s="4"/>
      <c r="F91" s="4"/>
      <c r="H91" s="4"/>
      <c r="I91" s="4"/>
      <c r="J91" s="4"/>
      <c r="L91" s="4"/>
      <c r="M91" s="4"/>
      <c r="N91" s="4"/>
      <c r="O91" s="4"/>
      <c r="Q91" s="4"/>
      <c r="R91" s="4"/>
      <c r="S91" s="4"/>
      <c r="U91" s="4"/>
      <c r="V91" s="4"/>
      <c r="W91" s="4"/>
      <c r="Y91" s="4"/>
      <c r="Z91" s="4"/>
      <c r="AA91" s="4"/>
      <c r="AB91" s="4"/>
      <c r="AC91" s="4"/>
      <c r="AD91" s="4"/>
      <c r="AE91" s="4"/>
      <c r="AF91" s="4"/>
      <c r="AG91" s="4"/>
      <c r="AH91" s="4"/>
    </row>
    <row r="92" spans="1:34" ht="14.25">
      <c r="A92" s="4"/>
      <c r="B92" s="4"/>
      <c r="C92" s="4"/>
      <c r="D92" s="4"/>
      <c r="E92" s="4"/>
      <c r="F92" s="4"/>
      <c r="H92" s="4"/>
      <c r="I92" s="4"/>
      <c r="J92" s="4"/>
      <c r="L92" s="4"/>
      <c r="M92" s="4"/>
      <c r="N92" s="4"/>
      <c r="O92" s="4"/>
      <c r="Q92" s="4"/>
      <c r="R92" s="4"/>
      <c r="S92" s="4"/>
      <c r="U92" s="4"/>
      <c r="V92" s="4"/>
      <c r="W92" s="4"/>
      <c r="Y92" s="4"/>
      <c r="Z92" s="4"/>
      <c r="AA92" s="4"/>
      <c r="AB92" s="4"/>
      <c r="AC92" s="4"/>
      <c r="AD92" s="4"/>
      <c r="AE92" s="4"/>
      <c r="AF92" s="4"/>
      <c r="AG92" s="4"/>
      <c r="AH92" s="4"/>
    </row>
    <row r="93" spans="1:34" ht="14.25">
      <c r="A93" s="4"/>
      <c r="B93" s="4"/>
      <c r="C93" s="4"/>
      <c r="D93" s="4"/>
      <c r="E93" s="4"/>
      <c r="F93" s="4"/>
      <c r="H93" s="4"/>
      <c r="I93" s="4"/>
      <c r="J93" s="4"/>
      <c r="L93" s="4"/>
      <c r="M93" s="4"/>
      <c r="N93" s="4"/>
      <c r="O93" s="4"/>
      <c r="Q93" s="4"/>
      <c r="R93" s="4"/>
      <c r="S93" s="4"/>
      <c r="U93" s="4"/>
      <c r="V93" s="4"/>
      <c r="W93" s="4"/>
      <c r="Y93" s="4"/>
      <c r="Z93" s="4"/>
      <c r="AA93" s="4"/>
      <c r="AB93" s="4"/>
      <c r="AC93" s="4"/>
      <c r="AD93" s="4"/>
      <c r="AE93" s="4"/>
      <c r="AF93" s="4"/>
      <c r="AG93" s="4"/>
      <c r="AH93" s="4"/>
    </row>
    <row r="94" spans="14:34" ht="14.25">
      <c r="N94" s="4"/>
      <c r="O94" s="4"/>
      <c r="V94" s="4"/>
      <c r="W94" s="4"/>
      <c r="Y94" s="4"/>
      <c r="Z94" s="4"/>
      <c r="AA94" s="4"/>
      <c r="AB94" s="4"/>
      <c r="AC94" s="4"/>
      <c r="AD94" s="4"/>
      <c r="AE94" s="4"/>
      <c r="AF94" s="4"/>
      <c r="AG94" s="4"/>
      <c r="AH94" s="4"/>
    </row>
    <row r="95" spans="14:34" ht="14.25">
      <c r="N95" s="4"/>
      <c r="O95" s="4"/>
      <c r="V95" s="4"/>
      <c r="W95" s="4"/>
      <c r="Y95" s="4"/>
      <c r="Z95" s="4"/>
      <c r="AA95" s="4"/>
      <c r="AB95" s="4"/>
      <c r="AC95" s="4"/>
      <c r="AD95" s="4"/>
      <c r="AE95" s="4"/>
      <c r="AF95" s="4"/>
      <c r="AG95" s="4"/>
      <c r="AH95" s="4"/>
    </row>
    <row r="96" spans="14:34" ht="14.25">
      <c r="N96" s="4"/>
      <c r="O96" s="4"/>
      <c r="V96" s="4"/>
      <c r="W96" s="4"/>
      <c r="Y96" s="4"/>
      <c r="Z96" s="4"/>
      <c r="AA96" s="4"/>
      <c r="AB96" s="4"/>
      <c r="AC96" s="4"/>
      <c r="AD96" s="4"/>
      <c r="AE96" s="4"/>
      <c r="AF96" s="4"/>
      <c r="AG96" s="4"/>
      <c r="AH96" s="4"/>
    </row>
    <row r="97" spans="14:23" ht="14.25">
      <c r="N97" s="4"/>
      <c r="O97" s="4"/>
      <c r="V97" s="4"/>
      <c r="W97" s="4"/>
    </row>
  </sheetData>
  <mergeCells count="58">
    <mergeCell ref="P56:Q56"/>
    <mergeCell ref="A56:C56"/>
    <mergeCell ref="P52:Q52"/>
    <mergeCell ref="P53:Q53"/>
    <mergeCell ref="P55:Q55"/>
    <mergeCell ref="A54:C54"/>
    <mergeCell ref="P54:Q54"/>
    <mergeCell ref="A51:C51"/>
    <mergeCell ref="P51:Q51"/>
    <mergeCell ref="P46:Q46"/>
    <mergeCell ref="P47:Q47"/>
    <mergeCell ref="A48:C48"/>
    <mergeCell ref="P49:Q49"/>
    <mergeCell ref="O48:Q48"/>
    <mergeCell ref="P50:Q50"/>
    <mergeCell ref="O38:Q38"/>
    <mergeCell ref="A45:C45"/>
    <mergeCell ref="P45:Q45"/>
    <mergeCell ref="P41:Q41"/>
    <mergeCell ref="A42:C42"/>
    <mergeCell ref="P42:Q42"/>
    <mergeCell ref="P43:Q43"/>
    <mergeCell ref="P44:Q44"/>
    <mergeCell ref="O40:Q40"/>
    <mergeCell ref="A39:C39"/>
    <mergeCell ref="A37:C37"/>
    <mergeCell ref="D37:E37"/>
    <mergeCell ref="F37:G37"/>
    <mergeCell ref="A35:M35"/>
    <mergeCell ref="P35:V35"/>
    <mergeCell ref="J37:K37"/>
    <mergeCell ref="P37:Q37"/>
    <mergeCell ref="H37:I37"/>
    <mergeCell ref="L37:M37"/>
    <mergeCell ref="A24:C24"/>
    <mergeCell ref="A23:C23"/>
    <mergeCell ref="A25:C25"/>
    <mergeCell ref="A26:A28"/>
    <mergeCell ref="A19:C19"/>
    <mergeCell ref="A20:C20"/>
    <mergeCell ref="A21:C21"/>
    <mergeCell ref="A22:C22"/>
    <mergeCell ref="A15:C15"/>
    <mergeCell ref="A16:C16"/>
    <mergeCell ref="A17:C17"/>
    <mergeCell ref="A18:C18"/>
    <mergeCell ref="A10:A11"/>
    <mergeCell ref="A12:A13"/>
    <mergeCell ref="A14:C14"/>
    <mergeCell ref="A6:C6"/>
    <mergeCell ref="A2:X2"/>
    <mergeCell ref="A4:C5"/>
    <mergeCell ref="D4:G4"/>
    <mergeCell ref="H4:K4"/>
    <mergeCell ref="Q4:T4"/>
    <mergeCell ref="U4:X4"/>
    <mergeCell ref="L4:P4"/>
    <mergeCell ref="O5:P5"/>
  </mergeCells>
  <printOptions/>
  <pageMargins left="1.3779527559055118" right="0.7874015748031497" top="0.984251968503937" bottom="0.984251968503937" header="0.5118110236220472" footer="0.5118110236220472"/>
  <pageSetup fitToHeight="1" fitToWidth="1" horizontalDpi="600" verticalDpi="600" orientation="landscape" paperSize="8" scale="5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A37"/>
  <sheetViews>
    <sheetView zoomScale="75" zoomScaleNormal="75" zoomScaleSheetLayoutView="75" workbookViewId="0" topLeftCell="A1">
      <selection activeCell="A1" sqref="A1"/>
    </sheetView>
  </sheetViews>
  <sheetFormatPr defaultColWidth="10.59765625" defaultRowHeight="15"/>
  <cols>
    <col min="1" max="1" width="13.09765625" style="4" customWidth="1"/>
    <col min="2" max="2" width="14.8984375" style="4" customWidth="1"/>
    <col min="3" max="3" width="15.09765625" style="4" customWidth="1"/>
    <col min="4" max="4" width="14" style="4" customWidth="1"/>
    <col min="5" max="5" width="13.59765625" style="4" customWidth="1"/>
    <col min="6" max="6" width="14.09765625" style="4" customWidth="1"/>
    <col min="7" max="9" width="13.09765625" style="4" customWidth="1"/>
    <col min="10" max="10" width="15.3984375" style="4" customWidth="1"/>
    <col min="11" max="11" width="13.59765625" style="4" customWidth="1"/>
    <col min="12" max="13" width="13.09765625" style="4" customWidth="1"/>
    <col min="14" max="15" width="14.59765625" style="4" customWidth="1"/>
    <col min="16" max="17" width="13.09765625" style="4" customWidth="1"/>
    <col min="18" max="18" width="14.09765625" style="4" customWidth="1"/>
    <col min="19" max="19" width="10.59765625" style="4" customWidth="1"/>
    <col min="20" max="20" width="14.09765625" style="4" customWidth="1"/>
    <col min="21" max="16384" width="10.59765625" style="4" customWidth="1"/>
  </cols>
  <sheetData>
    <row r="1" spans="1:18" s="142" customFormat="1" ht="19.5" customHeight="1">
      <c r="A1" s="1" t="s">
        <v>402</v>
      </c>
      <c r="R1" s="2" t="s">
        <v>403</v>
      </c>
    </row>
    <row r="2" spans="1:18" ht="19.5" customHeight="1">
      <c r="A2" s="335" t="s">
        <v>404</v>
      </c>
      <c r="B2" s="335"/>
      <c r="C2" s="335"/>
      <c r="D2" s="335"/>
      <c r="E2" s="335"/>
      <c r="F2" s="335"/>
      <c r="G2" s="335"/>
      <c r="H2" s="335"/>
      <c r="I2" s="335"/>
      <c r="J2" s="335"/>
      <c r="K2" s="335"/>
      <c r="L2" s="335"/>
      <c r="M2" s="335"/>
      <c r="N2" s="335"/>
      <c r="O2" s="335"/>
      <c r="P2" s="335"/>
      <c r="Q2" s="335"/>
      <c r="R2" s="335"/>
    </row>
    <row r="3" spans="2:18" ht="18" customHeight="1" thickBot="1">
      <c r="B3" s="54"/>
      <c r="C3" s="54"/>
      <c r="D3" s="54"/>
      <c r="E3" s="54"/>
      <c r="F3" s="54"/>
      <c r="G3" s="54"/>
      <c r="H3" s="54"/>
      <c r="I3" s="54"/>
      <c r="J3" s="54"/>
      <c r="K3" s="54"/>
      <c r="L3" s="54"/>
      <c r="M3" s="54"/>
      <c r="N3" s="54"/>
      <c r="O3" s="54"/>
      <c r="P3" s="54"/>
      <c r="Q3" s="54"/>
      <c r="R3" s="55" t="s">
        <v>405</v>
      </c>
    </row>
    <row r="4" spans="1:18" ht="17.25" customHeight="1">
      <c r="A4" s="340" t="s">
        <v>406</v>
      </c>
      <c r="B4" s="345" t="s">
        <v>407</v>
      </c>
      <c r="C4" s="345" t="s">
        <v>376</v>
      </c>
      <c r="D4" s="421" t="s">
        <v>408</v>
      </c>
      <c r="E4" s="421" t="s">
        <v>409</v>
      </c>
      <c r="F4" s="345" t="s">
        <v>377</v>
      </c>
      <c r="G4" s="421" t="s">
        <v>410</v>
      </c>
      <c r="H4" s="421" t="s">
        <v>411</v>
      </c>
      <c r="I4" s="345" t="s">
        <v>378</v>
      </c>
      <c r="J4" s="345" t="s">
        <v>379</v>
      </c>
      <c r="K4" s="345" t="s">
        <v>177</v>
      </c>
      <c r="L4" s="345" t="s">
        <v>380</v>
      </c>
      <c r="M4" s="345" t="s">
        <v>412</v>
      </c>
      <c r="N4" s="427" t="s">
        <v>413</v>
      </c>
      <c r="O4" s="427" t="s">
        <v>414</v>
      </c>
      <c r="P4" s="423" t="s">
        <v>415</v>
      </c>
      <c r="Q4" s="423" t="s">
        <v>416</v>
      </c>
      <c r="R4" s="425" t="s">
        <v>417</v>
      </c>
    </row>
    <row r="5" spans="1:27" ht="17.25" customHeight="1">
      <c r="A5" s="420"/>
      <c r="B5" s="166"/>
      <c r="C5" s="166"/>
      <c r="D5" s="422"/>
      <c r="E5" s="422"/>
      <c r="F5" s="166"/>
      <c r="G5" s="422"/>
      <c r="H5" s="422"/>
      <c r="I5" s="166"/>
      <c r="J5" s="166"/>
      <c r="K5" s="166"/>
      <c r="L5" s="166"/>
      <c r="M5" s="166"/>
      <c r="N5" s="428"/>
      <c r="O5" s="428"/>
      <c r="P5" s="424"/>
      <c r="Q5" s="424"/>
      <c r="R5" s="426"/>
      <c r="AA5" s="4" t="s">
        <v>418</v>
      </c>
    </row>
    <row r="6" spans="1:20" ht="17.25" customHeight="1">
      <c r="A6" s="254" t="s">
        <v>419</v>
      </c>
      <c r="B6" s="66">
        <v>542254398</v>
      </c>
      <c r="C6" s="7">
        <v>530171238</v>
      </c>
      <c r="D6" s="7">
        <v>12083160</v>
      </c>
      <c r="E6" s="7">
        <v>5561109</v>
      </c>
      <c r="F6" s="7">
        <v>6522051</v>
      </c>
      <c r="G6" s="175">
        <v>4.7</v>
      </c>
      <c r="H6" s="175">
        <v>89.5</v>
      </c>
      <c r="I6" s="255">
        <v>0.4</v>
      </c>
      <c r="J6" s="256">
        <v>164175396</v>
      </c>
      <c r="K6" s="256">
        <v>5191787</v>
      </c>
      <c r="L6" s="256">
        <v>1316003</v>
      </c>
      <c r="M6" s="257" t="s">
        <v>71</v>
      </c>
      <c r="N6" s="257" t="s">
        <v>71</v>
      </c>
      <c r="O6" s="256">
        <v>11713614</v>
      </c>
      <c r="P6" s="256">
        <v>618936</v>
      </c>
      <c r="Q6" s="256">
        <v>3537</v>
      </c>
      <c r="R6" s="256">
        <v>3122155</v>
      </c>
      <c r="T6" s="258"/>
    </row>
    <row r="7" spans="1:20" ht="17.25" customHeight="1">
      <c r="A7" s="8">
        <v>16</v>
      </c>
      <c r="B7" s="66">
        <v>535654950</v>
      </c>
      <c r="C7" s="7">
        <v>524598191</v>
      </c>
      <c r="D7" s="7">
        <v>11056759</v>
      </c>
      <c r="E7" s="7">
        <v>3607261</v>
      </c>
      <c r="F7" s="7">
        <v>7449498</v>
      </c>
      <c r="G7" s="175">
        <v>2.85</v>
      </c>
      <c r="H7" s="175">
        <v>92.24545454545454</v>
      </c>
      <c r="I7" s="255">
        <v>0.4736363636363636</v>
      </c>
      <c r="J7" s="256">
        <v>162589052</v>
      </c>
      <c r="K7" s="256">
        <v>7511747</v>
      </c>
      <c r="L7" s="256">
        <v>1270764</v>
      </c>
      <c r="M7" s="257">
        <v>190359</v>
      </c>
      <c r="N7" s="257">
        <v>198223</v>
      </c>
      <c r="O7" s="256">
        <v>12869792</v>
      </c>
      <c r="P7" s="256">
        <v>584876</v>
      </c>
      <c r="Q7" s="256">
        <v>908</v>
      </c>
      <c r="R7" s="256">
        <v>2872234</v>
      </c>
      <c r="T7" s="258"/>
    </row>
    <row r="8" spans="1:20" ht="17.25" customHeight="1">
      <c r="A8" s="8">
        <v>17</v>
      </c>
      <c r="B8" s="66">
        <v>509672781</v>
      </c>
      <c r="C8" s="7">
        <v>500272728</v>
      </c>
      <c r="D8" s="7">
        <v>9400053</v>
      </c>
      <c r="E8" s="7">
        <v>2622417</v>
      </c>
      <c r="F8" s="7">
        <v>6777636</v>
      </c>
      <c r="G8" s="175">
        <v>2.5</v>
      </c>
      <c r="H8" s="175">
        <v>93.4</v>
      </c>
      <c r="I8" s="255">
        <v>0.49</v>
      </c>
      <c r="J8" s="256">
        <v>163973079</v>
      </c>
      <c r="K8" s="256">
        <v>9613876</v>
      </c>
      <c r="L8" s="256">
        <v>809588</v>
      </c>
      <c r="M8" s="256">
        <v>322885</v>
      </c>
      <c r="N8" s="256">
        <v>537568</v>
      </c>
      <c r="O8" s="256">
        <v>11812167</v>
      </c>
      <c r="P8" s="256">
        <v>508351</v>
      </c>
      <c r="Q8" s="256">
        <v>494</v>
      </c>
      <c r="R8" s="256">
        <v>2895721</v>
      </c>
      <c r="T8" s="258"/>
    </row>
    <row r="9" spans="1:20" ht="17.25" customHeight="1">
      <c r="A9" s="8">
        <v>18</v>
      </c>
      <c r="B9" s="66">
        <v>481422364</v>
      </c>
      <c r="C9" s="7">
        <v>473668893</v>
      </c>
      <c r="D9" s="7">
        <v>7753471</v>
      </c>
      <c r="E9" s="7">
        <v>1836151</v>
      </c>
      <c r="F9" s="7">
        <v>5917320</v>
      </c>
      <c r="G9" s="175">
        <v>2.1</v>
      </c>
      <c r="H9" s="175">
        <v>95.2</v>
      </c>
      <c r="I9" s="255">
        <v>0.5</v>
      </c>
      <c r="J9" s="256">
        <v>167786520</v>
      </c>
      <c r="K9" s="256">
        <v>14140889</v>
      </c>
      <c r="L9" s="256">
        <v>587797</v>
      </c>
      <c r="M9" s="256">
        <v>499026</v>
      </c>
      <c r="N9" s="256">
        <v>495297</v>
      </c>
      <c r="O9" s="256">
        <v>12035092</v>
      </c>
      <c r="P9" s="256">
        <v>506448</v>
      </c>
      <c r="Q9" s="256">
        <v>835</v>
      </c>
      <c r="R9" s="256">
        <v>2928637</v>
      </c>
      <c r="T9" s="258"/>
    </row>
    <row r="10" spans="1:27" s="37" customFormat="1" ht="17.25" customHeight="1">
      <c r="A10" s="39">
        <v>19</v>
      </c>
      <c r="B10" s="259">
        <f>SUM(B22,B33)</f>
        <v>491567963</v>
      </c>
      <c r="C10" s="34">
        <f>SUM(C22,C33)</f>
        <v>482712604</v>
      </c>
      <c r="D10" s="34">
        <f>SUM(D22,D33)</f>
        <v>8855359</v>
      </c>
      <c r="E10" s="34">
        <f>SUM(E22,E33)</f>
        <v>2923570</v>
      </c>
      <c r="F10" s="34">
        <f>SUM(F22,F33)</f>
        <v>5931789</v>
      </c>
      <c r="G10" s="188">
        <f>AVERAGE(G12:G21,G24:G32)</f>
        <v>2.073684210526315</v>
      </c>
      <c r="H10" s="188">
        <f>AVERAGE(H12:H21,H24:H32)</f>
        <v>94.23157894736842</v>
      </c>
      <c r="I10" s="260">
        <f>AVERAGE(I12:I21,I24:I32)</f>
        <v>0.5284210526315791</v>
      </c>
      <c r="J10" s="261">
        <f aca="true" t="shared" si="0" ref="J10:R10">SUM(J22,J33)</f>
        <v>187427068</v>
      </c>
      <c r="K10" s="261">
        <f t="shared" si="0"/>
        <v>5419199</v>
      </c>
      <c r="L10" s="261">
        <f t="shared" si="0"/>
        <v>817402</v>
      </c>
      <c r="M10" s="261">
        <f t="shared" si="0"/>
        <v>619837</v>
      </c>
      <c r="N10" s="261">
        <f t="shared" si="0"/>
        <v>442050</v>
      </c>
      <c r="O10" s="261">
        <f t="shared" si="0"/>
        <v>11847880</v>
      </c>
      <c r="P10" s="261">
        <f t="shared" si="0"/>
        <v>500785</v>
      </c>
      <c r="Q10" s="261">
        <f t="shared" si="0"/>
        <v>252</v>
      </c>
      <c r="R10" s="261">
        <f t="shared" si="0"/>
        <v>2888382</v>
      </c>
      <c r="T10" s="262"/>
      <c r="AA10" s="37">
        <f>SUM(AA22,AA33)</f>
        <v>297627085</v>
      </c>
    </row>
    <row r="11" spans="1:18" ht="17.25" customHeight="1">
      <c r="A11" s="103"/>
      <c r="B11" s="263"/>
      <c r="C11" s="13"/>
      <c r="D11" s="13"/>
      <c r="E11" s="13"/>
      <c r="F11" s="13"/>
      <c r="G11" s="264"/>
      <c r="H11" s="264"/>
      <c r="I11" s="265"/>
      <c r="J11" s="266"/>
      <c r="K11" s="266"/>
      <c r="L11" s="266"/>
      <c r="M11" s="266"/>
      <c r="N11" s="266"/>
      <c r="O11" s="266"/>
      <c r="P11" s="266"/>
      <c r="Q11" s="266"/>
      <c r="R11" s="266"/>
    </row>
    <row r="12" spans="1:27" ht="17.25" customHeight="1">
      <c r="A12" s="151" t="s">
        <v>381</v>
      </c>
      <c r="B12" s="267">
        <v>154645972</v>
      </c>
      <c r="C12" s="268">
        <v>152305161</v>
      </c>
      <c r="D12" s="268">
        <v>2340811</v>
      </c>
      <c r="E12" s="268">
        <v>452746</v>
      </c>
      <c r="F12" s="7">
        <v>1888065</v>
      </c>
      <c r="G12" s="269">
        <v>1.9</v>
      </c>
      <c r="H12" s="269">
        <v>88.9</v>
      </c>
      <c r="I12" s="270">
        <v>0.78</v>
      </c>
      <c r="J12" s="271">
        <v>81699020</v>
      </c>
      <c r="K12" s="271">
        <v>1500593</v>
      </c>
      <c r="L12" s="271">
        <v>371543</v>
      </c>
      <c r="M12" s="271">
        <v>281767</v>
      </c>
      <c r="N12" s="271">
        <v>200894</v>
      </c>
      <c r="O12" s="271">
        <v>4939170</v>
      </c>
      <c r="P12" s="271">
        <v>69535</v>
      </c>
      <c r="Q12" s="271">
        <v>152</v>
      </c>
      <c r="R12" s="271">
        <v>803452</v>
      </c>
      <c r="T12" s="258"/>
      <c r="AA12" s="4">
        <v>101775375</v>
      </c>
    </row>
    <row r="13" spans="1:27" ht="17.25" customHeight="1">
      <c r="A13" s="151" t="s">
        <v>382</v>
      </c>
      <c r="B13" s="267">
        <v>33184229</v>
      </c>
      <c r="C13" s="268">
        <v>33001669</v>
      </c>
      <c r="D13" s="268">
        <v>182560</v>
      </c>
      <c r="E13" s="268">
        <v>117045</v>
      </c>
      <c r="F13" s="7">
        <v>65515</v>
      </c>
      <c r="G13" s="269">
        <v>0.3</v>
      </c>
      <c r="H13" s="269">
        <v>98.8</v>
      </c>
      <c r="I13" s="272">
        <v>0.51</v>
      </c>
      <c r="J13" s="271">
        <v>9542636</v>
      </c>
      <c r="K13" s="271">
        <v>417643</v>
      </c>
      <c r="L13" s="271">
        <v>35860</v>
      </c>
      <c r="M13" s="271">
        <v>27284</v>
      </c>
      <c r="N13" s="271">
        <v>19257</v>
      </c>
      <c r="O13" s="271">
        <v>643223</v>
      </c>
      <c r="P13" s="271">
        <v>27118</v>
      </c>
      <c r="Q13" s="273" t="s">
        <v>420</v>
      </c>
      <c r="R13" s="271">
        <v>209914</v>
      </c>
      <c r="T13" s="258"/>
      <c r="AA13" s="4">
        <v>19289432</v>
      </c>
    </row>
    <row r="14" spans="1:27" ht="17.25" customHeight="1">
      <c r="A14" s="151" t="s">
        <v>383</v>
      </c>
      <c r="B14" s="267">
        <v>43535724</v>
      </c>
      <c r="C14" s="268">
        <v>42690139</v>
      </c>
      <c r="D14" s="268">
        <v>845585</v>
      </c>
      <c r="E14" s="268">
        <v>272818</v>
      </c>
      <c r="F14" s="7">
        <v>572767</v>
      </c>
      <c r="G14" s="269">
        <v>2.4</v>
      </c>
      <c r="H14" s="269">
        <v>91.4</v>
      </c>
      <c r="I14" s="274">
        <v>0.73</v>
      </c>
      <c r="J14" s="271">
        <v>18904567</v>
      </c>
      <c r="K14" s="271">
        <v>463257</v>
      </c>
      <c r="L14" s="271">
        <v>75249</v>
      </c>
      <c r="M14" s="271">
        <v>56879</v>
      </c>
      <c r="N14" s="271">
        <v>40966</v>
      </c>
      <c r="O14" s="271">
        <v>1103914</v>
      </c>
      <c r="P14" s="271">
        <v>85384</v>
      </c>
      <c r="Q14" s="273" t="s">
        <v>420</v>
      </c>
      <c r="R14" s="271">
        <v>242425</v>
      </c>
      <c r="T14" s="258"/>
      <c r="AA14" s="4">
        <v>23808006</v>
      </c>
    </row>
    <row r="15" spans="1:27" ht="17.25" customHeight="1">
      <c r="A15" s="151" t="s">
        <v>384</v>
      </c>
      <c r="B15" s="267">
        <v>33558146</v>
      </c>
      <c r="C15" s="268">
        <v>31451739</v>
      </c>
      <c r="D15" s="268">
        <v>2106407</v>
      </c>
      <c r="E15" s="268">
        <v>1385754</v>
      </c>
      <c r="F15" s="7">
        <v>720653</v>
      </c>
      <c r="G15" s="269">
        <v>6.1</v>
      </c>
      <c r="H15" s="269">
        <v>96.7</v>
      </c>
      <c r="I15" s="272">
        <v>0.27</v>
      </c>
      <c r="J15" s="271">
        <v>3016402</v>
      </c>
      <c r="K15" s="271">
        <v>266004</v>
      </c>
      <c r="L15" s="271">
        <v>14505</v>
      </c>
      <c r="M15" s="271">
        <v>11061</v>
      </c>
      <c r="N15" s="271">
        <v>7753</v>
      </c>
      <c r="O15" s="271">
        <v>300210</v>
      </c>
      <c r="P15" s="273" t="s">
        <v>420</v>
      </c>
      <c r="Q15" s="273" t="s">
        <v>420</v>
      </c>
      <c r="R15" s="271">
        <v>143140</v>
      </c>
      <c r="T15" s="258"/>
      <c r="AA15" s="4">
        <v>11757559</v>
      </c>
    </row>
    <row r="16" spans="1:27" ht="17.25" customHeight="1">
      <c r="A16" s="151" t="s">
        <v>385</v>
      </c>
      <c r="B16" s="267">
        <v>10528903</v>
      </c>
      <c r="C16" s="268">
        <v>10373448</v>
      </c>
      <c r="D16" s="268">
        <v>155455</v>
      </c>
      <c r="E16" s="268">
        <v>1839</v>
      </c>
      <c r="F16" s="7">
        <v>153616</v>
      </c>
      <c r="G16" s="269">
        <v>2.2</v>
      </c>
      <c r="H16" s="269">
        <v>96</v>
      </c>
      <c r="I16" s="272">
        <v>0.25</v>
      </c>
      <c r="J16" s="271">
        <v>1782379</v>
      </c>
      <c r="K16" s="271">
        <v>151173</v>
      </c>
      <c r="L16" s="271">
        <v>8913</v>
      </c>
      <c r="M16" s="271">
        <v>6790</v>
      </c>
      <c r="N16" s="271">
        <v>4772</v>
      </c>
      <c r="O16" s="271">
        <v>176500</v>
      </c>
      <c r="P16" s="273" t="s">
        <v>420</v>
      </c>
      <c r="Q16" s="273" t="s">
        <v>420</v>
      </c>
      <c r="R16" s="271">
        <v>81337</v>
      </c>
      <c r="T16" s="258"/>
      <c r="AA16" s="4">
        <v>6844989</v>
      </c>
    </row>
    <row r="17" spans="1:27" ht="17.25" customHeight="1">
      <c r="A17" s="151" t="s">
        <v>386</v>
      </c>
      <c r="B17" s="267">
        <v>28588514</v>
      </c>
      <c r="C17" s="268">
        <v>28369179</v>
      </c>
      <c r="D17" s="268">
        <v>219335</v>
      </c>
      <c r="E17" s="268">
        <v>108150</v>
      </c>
      <c r="F17" s="7">
        <v>111185</v>
      </c>
      <c r="G17" s="269">
        <v>0.6</v>
      </c>
      <c r="H17" s="269">
        <v>96.7</v>
      </c>
      <c r="I17" s="274">
        <v>0.59</v>
      </c>
      <c r="J17" s="271">
        <v>10114480</v>
      </c>
      <c r="K17" s="271">
        <v>344362</v>
      </c>
      <c r="L17" s="271">
        <v>43413</v>
      </c>
      <c r="M17" s="271">
        <v>32907</v>
      </c>
      <c r="N17" s="271">
        <v>23498</v>
      </c>
      <c r="O17" s="271">
        <v>731497</v>
      </c>
      <c r="P17" s="271">
        <v>125185</v>
      </c>
      <c r="Q17" s="271">
        <v>100</v>
      </c>
      <c r="R17" s="271">
        <v>185749</v>
      </c>
      <c r="T17" s="258"/>
      <c r="AA17" s="4">
        <v>17878571</v>
      </c>
    </row>
    <row r="18" spans="1:27" ht="17.25" customHeight="1">
      <c r="A18" s="151" t="s">
        <v>387</v>
      </c>
      <c r="B18" s="267">
        <v>9727776</v>
      </c>
      <c r="C18" s="268">
        <v>9677415</v>
      </c>
      <c r="D18" s="268">
        <v>50361</v>
      </c>
      <c r="E18" s="268">
        <v>6186</v>
      </c>
      <c r="F18" s="7">
        <v>44175</v>
      </c>
      <c r="G18" s="269">
        <v>0.7</v>
      </c>
      <c r="H18" s="269">
        <v>106.4</v>
      </c>
      <c r="I18" s="272">
        <v>0.48</v>
      </c>
      <c r="J18" s="271">
        <v>3141792</v>
      </c>
      <c r="K18" s="271">
        <v>150230</v>
      </c>
      <c r="L18" s="271">
        <v>14559</v>
      </c>
      <c r="M18" s="271">
        <v>11075</v>
      </c>
      <c r="N18" s="271">
        <v>7823</v>
      </c>
      <c r="O18" s="271">
        <v>238206</v>
      </c>
      <c r="P18" s="271">
        <v>14597</v>
      </c>
      <c r="Q18" s="273" t="s">
        <v>420</v>
      </c>
      <c r="R18" s="271">
        <v>80518</v>
      </c>
      <c r="T18" s="258"/>
      <c r="AA18" s="4">
        <v>6250815</v>
      </c>
    </row>
    <row r="19" spans="1:27" ht="17.25" customHeight="1">
      <c r="A19" s="151" t="s">
        <v>388</v>
      </c>
      <c r="B19" s="267">
        <v>14479085</v>
      </c>
      <c r="C19" s="268">
        <v>14142383</v>
      </c>
      <c r="D19" s="268">
        <v>336702</v>
      </c>
      <c r="E19" s="268">
        <v>18864</v>
      </c>
      <c r="F19" s="7">
        <v>317838</v>
      </c>
      <c r="G19" s="269">
        <v>3.6</v>
      </c>
      <c r="H19" s="269">
        <v>95.7</v>
      </c>
      <c r="I19" s="270">
        <v>0.51</v>
      </c>
      <c r="J19" s="271">
        <v>4065693</v>
      </c>
      <c r="K19" s="271">
        <v>158496</v>
      </c>
      <c r="L19" s="271">
        <v>21541</v>
      </c>
      <c r="M19" s="271">
        <v>16341</v>
      </c>
      <c r="N19" s="271">
        <v>11640</v>
      </c>
      <c r="O19" s="271">
        <v>324666</v>
      </c>
      <c r="P19" s="271">
        <v>31429</v>
      </c>
      <c r="Q19" s="273" t="s">
        <v>420</v>
      </c>
      <c r="R19" s="271">
        <v>85249</v>
      </c>
      <c r="T19" s="258"/>
      <c r="AA19" s="4">
        <v>8903367</v>
      </c>
    </row>
    <row r="20" spans="1:27" ht="17.25" customHeight="1">
      <c r="A20" s="151" t="s">
        <v>389</v>
      </c>
      <c r="B20" s="267">
        <v>49144265</v>
      </c>
      <c r="C20" s="268">
        <v>48328064</v>
      </c>
      <c r="D20" s="268">
        <v>816201</v>
      </c>
      <c r="E20" s="268">
        <v>26527</v>
      </c>
      <c r="F20" s="7">
        <v>789674</v>
      </c>
      <c r="G20" s="269">
        <v>2.7</v>
      </c>
      <c r="H20" s="269">
        <v>98.5</v>
      </c>
      <c r="I20" s="270">
        <v>0.66</v>
      </c>
      <c r="J20" s="271">
        <v>17932365</v>
      </c>
      <c r="K20" s="271">
        <v>514484</v>
      </c>
      <c r="L20" s="271">
        <v>75534</v>
      </c>
      <c r="M20" s="271">
        <v>57241</v>
      </c>
      <c r="N20" s="271">
        <v>40902</v>
      </c>
      <c r="O20" s="271">
        <v>1075046</v>
      </c>
      <c r="P20" s="273" t="s">
        <v>420</v>
      </c>
      <c r="Q20" s="273" t="s">
        <v>420</v>
      </c>
      <c r="R20" s="271">
        <v>276200</v>
      </c>
      <c r="T20" s="258"/>
      <c r="AA20" s="4">
        <v>29154637</v>
      </c>
    </row>
    <row r="21" spans="1:27" ht="17.25" customHeight="1">
      <c r="A21" s="151" t="s">
        <v>390</v>
      </c>
      <c r="B21" s="267">
        <v>20392343</v>
      </c>
      <c r="C21" s="268">
        <v>20071588</v>
      </c>
      <c r="D21" s="268">
        <v>320755</v>
      </c>
      <c r="E21" s="268">
        <v>75408</v>
      </c>
      <c r="F21" s="7">
        <v>245347</v>
      </c>
      <c r="G21" s="269">
        <v>2</v>
      </c>
      <c r="H21" s="269">
        <v>97.4</v>
      </c>
      <c r="I21" s="270">
        <v>0.68</v>
      </c>
      <c r="J21" s="271">
        <v>7673710</v>
      </c>
      <c r="K21" s="271">
        <v>267969</v>
      </c>
      <c r="L21" s="271">
        <v>32264</v>
      </c>
      <c r="M21" s="271">
        <v>24389</v>
      </c>
      <c r="N21" s="271">
        <v>17562</v>
      </c>
      <c r="O21" s="271">
        <v>458846</v>
      </c>
      <c r="P21" s="271">
        <v>51583</v>
      </c>
      <c r="Q21" s="273" t="s">
        <v>420</v>
      </c>
      <c r="R21" s="271">
        <v>143692</v>
      </c>
      <c r="T21" s="258"/>
      <c r="AA21" s="4">
        <v>12576473</v>
      </c>
    </row>
    <row r="22" spans="1:27" s="37" customFormat="1" ht="17.25" customHeight="1">
      <c r="A22" s="167" t="s">
        <v>391</v>
      </c>
      <c r="B22" s="275">
        <f>SUM(B12:B21)</f>
        <v>397784957</v>
      </c>
      <c r="C22" s="276">
        <f>SUM(C12:C21)</f>
        <v>390410785</v>
      </c>
      <c r="D22" s="276">
        <f>SUM(D12:D21)</f>
        <v>7374172</v>
      </c>
      <c r="E22" s="276">
        <f>SUM(E12:E21)</f>
        <v>2465337</v>
      </c>
      <c r="F22" s="276">
        <f>SUM(F12:F21)</f>
        <v>4908835</v>
      </c>
      <c r="G22" s="277">
        <f>AVERAGE(G12:G21)</f>
        <v>2.2499999999999996</v>
      </c>
      <c r="H22" s="277">
        <f>AVERAGE(H12:H21)</f>
        <v>96.65</v>
      </c>
      <c r="I22" s="278">
        <f>AVERAGE(I12:I21)</f>
        <v>0.546</v>
      </c>
      <c r="J22" s="279">
        <f aca="true" t="shared" si="1" ref="J22:R22">SUM(J12:J21)</f>
        <v>157873044</v>
      </c>
      <c r="K22" s="279">
        <f t="shared" si="1"/>
        <v>4234211</v>
      </c>
      <c r="L22" s="279">
        <f t="shared" si="1"/>
        <v>693381</v>
      </c>
      <c r="M22" s="279">
        <f t="shared" si="1"/>
        <v>525734</v>
      </c>
      <c r="N22" s="279">
        <f t="shared" si="1"/>
        <v>375067</v>
      </c>
      <c r="O22" s="279">
        <f t="shared" si="1"/>
        <v>9991278</v>
      </c>
      <c r="P22" s="279">
        <f t="shared" si="1"/>
        <v>404831</v>
      </c>
      <c r="Q22" s="279">
        <f t="shared" si="1"/>
        <v>252</v>
      </c>
      <c r="R22" s="279">
        <f t="shared" si="1"/>
        <v>2251676</v>
      </c>
      <c r="T22" s="280"/>
      <c r="AA22" s="37">
        <f>SUM(AA12:AA21)</f>
        <v>238239224</v>
      </c>
    </row>
    <row r="23" spans="1:20" s="289" customFormat="1" ht="17.25" customHeight="1">
      <c r="A23" s="281"/>
      <c r="B23" s="282"/>
      <c r="C23" s="283"/>
      <c r="D23" s="283"/>
      <c r="E23" s="283"/>
      <c r="F23" s="285"/>
      <c r="G23" s="286"/>
      <c r="H23" s="286"/>
      <c r="I23" s="287"/>
      <c r="J23" s="288"/>
      <c r="K23" s="288"/>
      <c r="L23" s="288"/>
      <c r="M23" s="288"/>
      <c r="N23" s="288"/>
      <c r="O23" s="288"/>
      <c r="P23" s="288"/>
      <c r="Q23" s="288"/>
      <c r="R23" s="288"/>
      <c r="T23" s="290"/>
    </row>
    <row r="24" spans="1:27" ht="17.25" customHeight="1">
      <c r="A24" s="151" t="s">
        <v>392</v>
      </c>
      <c r="B24" s="267">
        <v>3363860</v>
      </c>
      <c r="C24" s="268">
        <v>3232966</v>
      </c>
      <c r="D24" s="268">
        <v>130894</v>
      </c>
      <c r="E24" s="268">
        <v>34539</v>
      </c>
      <c r="F24" s="268">
        <v>96355</v>
      </c>
      <c r="G24" s="269">
        <v>4.9</v>
      </c>
      <c r="H24" s="269">
        <v>82</v>
      </c>
      <c r="I24" s="270">
        <v>0.65</v>
      </c>
      <c r="J24" s="271">
        <v>1469338</v>
      </c>
      <c r="K24" s="271">
        <v>24853</v>
      </c>
      <c r="L24" s="271">
        <v>3467</v>
      </c>
      <c r="M24" s="271">
        <v>2613</v>
      </c>
      <c r="N24" s="271">
        <v>1897</v>
      </c>
      <c r="O24" s="271">
        <v>68655</v>
      </c>
      <c r="P24" s="273" t="s">
        <v>421</v>
      </c>
      <c r="Q24" s="273" t="s">
        <v>421</v>
      </c>
      <c r="R24" s="271">
        <v>13306</v>
      </c>
      <c r="T24" s="258"/>
      <c r="AA24" s="4">
        <v>1951192</v>
      </c>
    </row>
    <row r="25" spans="1:27" ht="17.25" customHeight="1">
      <c r="A25" s="151" t="s">
        <v>393</v>
      </c>
      <c r="B25" s="291">
        <v>12975228</v>
      </c>
      <c r="C25" s="268">
        <v>12696155</v>
      </c>
      <c r="D25" s="268">
        <v>279073</v>
      </c>
      <c r="E25" s="268">
        <v>100660</v>
      </c>
      <c r="F25" s="268">
        <v>178413</v>
      </c>
      <c r="G25" s="269">
        <v>2.1</v>
      </c>
      <c r="H25" s="269">
        <v>92.8</v>
      </c>
      <c r="I25" s="270">
        <v>0.87</v>
      </c>
      <c r="J25" s="271">
        <v>6850001</v>
      </c>
      <c r="K25" s="271">
        <v>168325</v>
      </c>
      <c r="L25" s="271">
        <v>33183</v>
      </c>
      <c r="M25" s="271">
        <v>25137</v>
      </c>
      <c r="N25" s="271">
        <v>17984</v>
      </c>
      <c r="O25" s="271">
        <v>474864</v>
      </c>
      <c r="P25" s="273" t="s">
        <v>421</v>
      </c>
      <c r="Q25" s="273" t="s">
        <v>421</v>
      </c>
      <c r="R25" s="271">
        <v>90759</v>
      </c>
      <c r="T25" s="258"/>
      <c r="AA25" s="4">
        <v>8697055</v>
      </c>
    </row>
    <row r="26" spans="1:27" ht="17.25" customHeight="1">
      <c r="A26" s="151" t="s">
        <v>394</v>
      </c>
      <c r="B26" s="267">
        <v>12121342</v>
      </c>
      <c r="C26" s="268">
        <v>11937979</v>
      </c>
      <c r="D26" s="268">
        <v>183363</v>
      </c>
      <c r="E26" s="268">
        <v>1809</v>
      </c>
      <c r="F26" s="268">
        <v>181554</v>
      </c>
      <c r="G26" s="269">
        <v>2.3</v>
      </c>
      <c r="H26" s="269">
        <v>93.2</v>
      </c>
      <c r="I26" s="272">
        <v>0.48</v>
      </c>
      <c r="J26" s="271">
        <v>3901152</v>
      </c>
      <c r="K26" s="271">
        <v>162249</v>
      </c>
      <c r="L26" s="271">
        <v>22037</v>
      </c>
      <c r="M26" s="271">
        <v>16699</v>
      </c>
      <c r="N26" s="271">
        <v>11934</v>
      </c>
      <c r="O26" s="271">
        <v>278598</v>
      </c>
      <c r="P26" s="271">
        <v>19898</v>
      </c>
      <c r="Q26" s="273" t="s">
        <v>421</v>
      </c>
      <c r="R26" s="271">
        <v>87414</v>
      </c>
      <c r="T26" s="258"/>
      <c r="AA26" s="4">
        <v>7966193</v>
      </c>
    </row>
    <row r="27" spans="1:27" ht="17.25" customHeight="1">
      <c r="A27" s="151" t="s">
        <v>395</v>
      </c>
      <c r="B27" s="267">
        <v>8891929</v>
      </c>
      <c r="C27" s="268">
        <v>8718104</v>
      </c>
      <c r="D27" s="268">
        <v>173825</v>
      </c>
      <c r="E27" s="268">
        <v>88140</v>
      </c>
      <c r="F27" s="268">
        <v>85685</v>
      </c>
      <c r="G27" s="269">
        <v>1.7</v>
      </c>
      <c r="H27" s="269">
        <v>96.2</v>
      </c>
      <c r="I27" s="270">
        <v>0.55</v>
      </c>
      <c r="J27" s="271">
        <v>2664769</v>
      </c>
      <c r="K27" s="271">
        <v>94167</v>
      </c>
      <c r="L27" s="271">
        <v>18440</v>
      </c>
      <c r="M27" s="271">
        <v>13997</v>
      </c>
      <c r="N27" s="271">
        <v>9951</v>
      </c>
      <c r="O27" s="271">
        <v>207130</v>
      </c>
      <c r="P27" s="273" t="s">
        <v>421</v>
      </c>
      <c r="Q27" s="273" t="s">
        <v>421</v>
      </c>
      <c r="R27" s="271">
        <v>50814</v>
      </c>
      <c r="T27" s="258"/>
      <c r="AA27" s="4">
        <v>4942322</v>
      </c>
    </row>
    <row r="28" spans="1:27" ht="17.25" customHeight="1">
      <c r="A28" s="151" t="s">
        <v>396</v>
      </c>
      <c r="B28" s="267">
        <v>18196724</v>
      </c>
      <c r="C28" s="268">
        <v>17947930</v>
      </c>
      <c r="D28" s="268">
        <v>248794</v>
      </c>
      <c r="E28" s="268">
        <v>88665</v>
      </c>
      <c r="F28" s="268">
        <v>160129</v>
      </c>
      <c r="G28" s="269">
        <v>1.4</v>
      </c>
      <c r="H28" s="269">
        <v>73.5</v>
      </c>
      <c r="I28" s="270">
        <v>0.71</v>
      </c>
      <c r="J28" s="271">
        <v>8200474</v>
      </c>
      <c r="K28" s="271">
        <v>205761</v>
      </c>
      <c r="L28" s="271">
        <v>13128</v>
      </c>
      <c r="M28" s="271">
        <v>9973</v>
      </c>
      <c r="N28" s="271">
        <v>7074</v>
      </c>
      <c r="O28" s="271">
        <v>225784</v>
      </c>
      <c r="P28" s="271">
        <v>25835</v>
      </c>
      <c r="Q28" s="273" t="s">
        <v>421</v>
      </c>
      <c r="R28" s="271">
        <v>110921</v>
      </c>
      <c r="T28" s="258"/>
      <c r="AA28" s="4">
        <v>11454123</v>
      </c>
    </row>
    <row r="29" spans="1:27" ht="17.25" customHeight="1">
      <c r="A29" s="151" t="s">
        <v>397</v>
      </c>
      <c r="B29" s="267">
        <v>7361828</v>
      </c>
      <c r="C29" s="268">
        <v>7265533</v>
      </c>
      <c r="D29" s="268">
        <v>96295</v>
      </c>
      <c r="E29" s="268">
        <v>20587</v>
      </c>
      <c r="F29" s="268">
        <v>75708</v>
      </c>
      <c r="G29" s="269">
        <v>1.5</v>
      </c>
      <c r="H29" s="269">
        <v>99.7</v>
      </c>
      <c r="I29" s="272">
        <v>0.42</v>
      </c>
      <c r="J29" s="271">
        <v>1680757</v>
      </c>
      <c r="K29" s="271">
        <v>112679</v>
      </c>
      <c r="L29" s="271">
        <v>8435</v>
      </c>
      <c r="M29" s="271">
        <v>6408</v>
      </c>
      <c r="N29" s="271">
        <v>4544</v>
      </c>
      <c r="O29" s="271">
        <v>131360</v>
      </c>
      <c r="P29" s="271">
        <v>38016</v>
      </c>
      <c r="Q29" s="273" t="s">
        <v>421</v>
      </c>
      <c r="R29" s="271">
        <v>60989</v>
      </c>
      <c r="T29" s="258"/>
      <c r="AA29" s="4">
        <v>5027604</v>
      </c>
    </row>
    <row r="30" spans="1:27" ht="17.25" customHeight="1">
      <c r="A30" s="151" t="s">
        <v>398</v>
      </c>
      <c r="B30" s="267">
        <v>9436568</v>
      </c>
      <c r="C30" s="268">
        <v>9335473</v>
      </c>
      <c r="D30" s="268">
        <v>101095</v>
      </c>
      <c r="E30" s="268">
        <v>82651</v>
      </c>
      <c r="F30" s="268">
        <v>18444</v>
      </c>
      <c r="G30" s="269">
        <v>0.3</v>
      </c>
      <c r="H30" s="269">
        <v>91.6</v>
      </c>
      <c r="I30" s="272">
        <v>0.36</v>
      </c>
      <c r="J30" s="271">
        <v>1774265</v>
      </c>
      <c r="K30" s="271">
        <v>132721</v>
      </c>
      <c r="L30" s="271">
        <v>9724</v>
      </c>
      <c r="M30" s="271">
        <v>7395</v>
      </c>
      <c r="N30" s="271">
        <v>5229</v>
      </c>
      <c r="O30" s="271">
        <v>162707</v>
      </c>
      <c r="P30" s="273" t="s">
        <v>421</v>
      </c>
      <c r="Q30" s="273" t="s">
        <v>421</v>
      </c>
      <c r="R30" s="271">
        <v>71811</v>
      </c>
      <c r="T30" s="258"/>
      <c r="AA30" s="4">
        <v>6338153</v>
      </c>
    </row>
    <row r="31" spans="1:27" ht="17.25" customHeight="1">
      <c r="A31" s="151" t="s">
        <v>399</v>
      </c>
      <c r="B31" s="267">
        <v>6931696</v>
      </c>
      <c r="C31" s="268">
        <v>6912662</v>
      </c>
      <c r="D31" s="268">
        <v>19034</v>
      </c>
      <c r="E31" s="268">
        <v>1591</v>
      </c>
      <c r="F31" s="268">
        <v>17443</v>
      </c>
      <c r="G31" s="269">
        <v>0.4</v>
      </c>
      <c r="H31" s="269">
        <v>95.2</v>
      </c>
      <c r="I31" s="272">
        <v>0.3</v>
      </c>
      <c r="J31" s="271">
        <v>1134840</v>
      </c>
      <c r="K31" s="271">
        <v>88575</v>
      </c>
      <c r="L31" s="271">
        <v>5246</v>
      </c>
      <c r="M31" s="271">
        <v>4001</v>
      </c>
      <c r="N31" s="271">
        <v>2801</v>
      </c>
      <c r="O31" s="271">
        <v>102193</v>
      </c>
      <c r="P31" s="271">
        <v>12205</v>
      </c>
      <c r="Q31" s="273" t="s">
        <v>421</v>
      </c>
      <c r="R31" s="271">
        <v>45846</v>
      </c>
      <c r="T31" s="258"/>
      <c r="AA31" s="4">
        <v>3957343</v>
      </c>
    </row>
    <row r="32" spans="1:27" ht="17.25" customHeight="1">
      <c r="A32" s="151" t="s">
        <v>400</v>
      </c>
      <c r="B32" s="267">
        <v>14503831</v>
      </c>
      <c r="C32" s="268">
        <v>14255017</v>
      </c>
      <c r="D32" s="268">
        <v>248814</v>
      </c>
      <c r="E32" s="268">
        <v>39591</v>
      </c>
      <c r="F32" s="268">
        <v>209223</v>
      </c>
      <c r="G32" s="269">
        <v>2.3</v>
      </c>
      <c r="H32" s="269">
        <v>99.7</v>
      </c>
      <c r="I32" s="272">
        <v>0.24</v>
      </c>
      <c r="J32" s="271">
        <v>1878428</v>
      </c>
      <c r="K32" s="271">
        <v>195658</v>
      </c>
      <c r="L32" s="271">
        <v>10361</v>
      </c>
      <c r="M32" s="271">
        <v>7880</v>
      </c>
      <c r="N32" s="271">
        <v>5569</v>
      </c>
      <c r="O32" s="271">
        <v>205311</v>
      </c>
      <c r="P32" s="273" t="s">
        <v>421</v>
      </c>
      <c r="Q32" s="273" t="s">
        <v>421</v>
      </c>
      <c r="R32" s="271">
        <v>104846</v>
      </c>
      <c r="T32" s="258"/>
      <c r="AA32" s="4">
        <v>9053876</v>
      </c>
    </row>
    <row r="33" spans="1:27" s="299" customFormat="1" ht="17.25" customHeight="1">
      <c r="A33" s="292" t="s">
        <v>401</v>
      </c>
      <c r="B33" s="293">
        <f>SUM(B24:B32)</f>
        <v>93783006</v>
      </c>
      <c r="C33" s="294">
        <f>SUM(C24:C32)</f>
        <v>92301819</v>
      </c>
      <c r="D33" s="294">
        <f>SUM(D24:D32)</f>
        <v>1481187</v>
      </c>
      <c r="E33" s="294">
        <f>SUM(E24:E32)</f>
        <v>458233</v>
      </c>
      <c r="F33" s="294">
        <f>SUM(F24:F32)</f>
        <v>1022954</v>
      </c>
      <c r="G33" s="295">
        <f>AVERAGE(G24:G32)</f>
        <v>1.877777777777778</v>
      </c>
      <c r="H33" s="295">
        <f>AVERAGE(H24:H32)</f>
        <v>91.54444444444445</v>
      </c>
      <c r="I33" s="296">
        <f>AVERAGE(I24:I32)</f>
        <v>0.508888888888889</v>
      </c>
      <c r="J33" s="297">
        <f aca="true" t="shared" si="2" ref="J33:P33">SUM(J24:J32)</f>
        <v>29554024</v>
      </c>
      <c r="K33" s="297">
        <f t="shared" si="2"/>
        <v>1184988</v>
      </c>
      <c r="L33" s="297">
        <f t="shared" si="2"/>
        <v>124021</v>
      </c>
      <c r="M33" s="297">
        <f t="shared" si="2"/>
        <v>94103</v>
      </c>
      <c r="N33" s="297">
        <f t="shared" si="2"/>
        <v>66983</v>
      </c>
      <c r="O33" s="297">
        <f t="shared" si="2"/>
        <v>1856602</v>
      </c>
      <c r="P33" s="297">
        <f t="shared" si="2"/>
        <v>95954</v>
      </c>
      <c r="Q33" s="298" t="s">
        <v>421</v>
      </c>
      <c r="R33" s="297">
        <f>SUM(R24:R32)</f>
        <v>636706</v>
      </c>
      <c r="T33" s="300"/>
      <c r="AA33" s="299">
        <f>SUM(AA24:AA32)</f>
        <v>59387861</v>
      </c>
    </row>
    <row r="34" spans="1:6" ht="15" customHeight="1">
      <c r="A34" s="4" t="s">
        <v>422</v>
      </c>
      <c r="B34" s="204"/>
      <c r="C34" s="204"/>
      <c r="D34" s="204"/>
      <c r="E34" s="204"/>
      <c r="F34" s="204"/>
    </row>
    <row r="35" spans="1:6" ht="15" customHeight="1">
      <c r="A35" s="53" t="s">
        <v>423</v>
      </c>
      <c r="B35" s="204"/>
      <c r="C35" s="204"/>
      <c r="D35" s="204"/>
      <c r="E35" s="204"/>
      <c r="F35" s="204"/>
    </row>
    <row r="36" ht="15" customHeight="1"/>
    <row r="37" ht="14.25">
      <c r="H37" s="301"/>
    </row>
  </sheetData>
  <mergeCells count="19">
    <mergeCell ref="P4:P5"/>
    <mergeCell ref="Q4:Q5"/>
    <mergeCell ref="R4:R5"/>
    <mergeCell ref="J4:J5"/>
    <mergeCell ref="K4:K5"/>
    <mergeCell ref="L4:L5"/>
    <mergeCell ref="O4:O5"/>
    <mergeCell ref="M4:M5"/>
    <mergeCell ref="N4:N5"/>
    <mergeCell ref="A2:R2"/>
    <mergeCell ref="A4:A5"/>
    <mergeCell ref="B4:B5"/>
    <mergeCell ref="C4:C5"/>
    <mergeCell ref="D4:D5"/>
    <mergeCell ref="E4:E5"/>
    <mergeCell ref="F4:F5"/>
    <mergeCell ref="G4:G5"/>
    <mergeCell ref="H4:H5"/>
    <mergeCell ref="I4:I5"/>
  </mergeCells>
  <printOptions/>
  <pageMargins left="0.95" right="0.3937007874015748" top="0.984251968503937" bottom="0.984251968503937" header="0.5118110236220472" footer="0.5118110236220472"/>
  <pageSetup fitToHeight="1" fitToWidth="1" horizontalDpi="600" verticalDpi="600" orientation="landscape" paperSize="8" scale="72"/>
</worksheet>
</file>

<file path=xl/worksheets/sheet6.xml><?xml version="1.0" encoding="utf-8"?>
<worksheet xmlns="http://schemas.openxmlformats.org/spreadsheetml/2006/main" xmlns:r="http://schemas.openxmlformats.org/officeDocument/2006/relationships">
  <sheetPr codeName="Sheet6">
    <pageSetUpPr fitToPage="1"/>
  </sheetPr>
  <dimension ref="A1:T55"/>
  <sheetViews>
    <sheetView zoomScale="75" zoomScaleNormal="75" zoomScaleSheetLayoutView="75" workbookViewId="0" topLeftCell="A1">
      <selection activeCell="A1" sqref="A1"/>
    </sheetView>
  </sheetViews>
  <sheetFormatPr defaultColWidth="10.59765625" defaultRowHeight="15"/>
  <cols>
    <col min="1" max="1" width="13.69921875" style="4" customWidth="1"/>
    <col min="2" max="2" width="13.09765625" style="4" customWidth="1"/>
    <col min="3" max="3" width="14.69921875" style="4" customWidth="1"/>
    <col min="4" max="4" width="13.69921875" style="4" customWidth="1"/>
    <col min="5" max="5" width="13.09765625" style="4" customWidth="1"/>
    <col min="6" max="6" width="14.09765625" style="4" customWidth="1"/>
    <col min="7" max="7" width="13.09765625" style="4" customWidth="1"/>
    <col min="8" max="8" width="14" style="4" customWidth="1"/>
    <col min="9" max="9" width="16" style="4" customWidth="1"/>
    <col min="10" max="10" width="14" style="4" customWidth="1"/>
    <col min="11" max="12" width="13.09765625" style="4" customWidth="1"/>
    <col min="13" max="13" width="13.69921875" style="4" customWidth="1"/>
    <col min="14" max="14" width="13.09765625" style="4" customWidth="1"/>
    <col min="15" max="15" width="14.09765625" style="4" customWidth="1"/>
    <col min="16" max="16" width="13.59765625" style="4" customWidth="1"/>
    <col min="17" max="17" width="10.59765625" style="4" customWidth="1"/>
    <col min="18" max="20" width="13.59765625" style="4" customWidth="1"/>
    <col min="21" max="16384" width="10.59765625" style="4" customWidth="1"/>
  </cols>
  <sheetData>
    <row r="1" spans="1:16" s="142" customFormat="1" ht="19.5" customHeight="1">
      <c r="A1" s="1" t="s">
        <v>424</v>
      </c>
      <c r="B1" s="1"/>
      <c r="P1" s="2" t="s">
        <v>425</v>
      </c>
    </row>
    <row r="2" spans="1:16" ht="19.5" customHeight="1">
      <c r="A2" s="335" t="s">
        <v>426</v>
      </c>
      <c r="B2" s="335"/>
      <c r="C2" s="335"/>
      <c r="D2" s="335"/>
      <c r="E2" s="335"/>
      <c r="F2" s="335"/>
      <c r="G2" s="335"/>
      <c r="H2" s="335"/>
      <c r="I2" s="335"/>
      <c r="J2" s="335"/>
      <c r="K2" s="335"/>
      <c r="L2" s="335"/>
      <c r="M2" s="335"/>
      <c r="N2" s="335"/>
      <c r="O2" s="335"/>
      <c r="P2" s="335"/>
    </row>
    <row r="3" spans="3:16" ht="18" customHeight="1" thickBot="1">
      <c r="C3" s="54"/>
      <c r="D3" s="54"/>
      <c r="E3" s="54"/>
      <c r="F3" s="54"/>
      <c r="G3" s="54"/>
      <c r="H3" s="54"/>
      <c r="I3" s="54"/>
      <c r="J3" s="54"/>
      <c r="K3" s="54"/>
      <c r="L3" s="54"/>
      <c r="M3" s="54"/>
      <c r="N3" s="54"/>
      <c r="O3" s="54"/>
      <c r="P3" s="55" t="s">
        <v>171</v>
      </c>
    </row>
    <row r="4" spans="1:16" ht="17.25" customHeight="1">
      <c r="A4" s="340" t="s">
        <v>406</v>
      </c>
      <c r="B4" s="421" t="s">
        <v>427</v>
      </c>
      <c r="C4" s="345" t="s">
        <v>428</v>
      </c>
      <c r="D4" s="421" t="s">
        <v>429</v>
      </c>
      <c r="E4" s="421" t="s">
        <v>430</v>
      </c>
      <c r="F4" s="421" t="s">
        <v>431</v>
      </c>
      <c r="G4" s="345" t="s">
        <v>432</v>
      </c>
      <c r="H4" s="421" t="s">
        <v>433</v>
      </c>
      <c r="I4" s="430" t="s">
        <v>434</v>
      </c>
      <c r="J4" s="421" t="s">
        <v>435</v>
      </c>
      <c r="K4" s="345" t="s">
        <v>436</v>
      </c>
      <c r="L4" s="345" t="s">
        <v>437</v>
      </c>
      <c r="M4" s="345" t="s">
        <v>438</v>
      </c>
      <c r="N4" s="421" t="s">
        <v>439</v>
      </c>
      <c r="O4" s="421" t="s">
        <v>440</v>
      </c>
      <c r="P4" s="433" t="s">
        <v>441</v>
      </c>
    </row>
    <row r="5" spans="1:16" ht="17.25" customHeight="1">
      <c r="A5" s="420"/>
      <c r="B5" s="429"/>
      <c r="C5" s="166"/>
      <c r="D5" s="422"/>
      <c r="E5" s="422"/>
      <c r="F5" s="422"/>
      <c r="G5" s="166"/>
      <c r="H5" s="422"/>
      <c r="I5" s="431"/>
      <c r="J5" s="422"/>
      <c r="K5" s="166"/>
      <c r="L5" s="166"/>
      <c r="M5" s="166"/>
      <c r="N5" s="422"/>
      <c r="O5" s="432"/>
      <c r="P5" s="434"/>
    </row>
    <row r="6" spans="1:20" ht="17.25" customHeight="1">
      <c r="A6" s="254" t="s">
        <v>442</v>
      </c>
      <c r="B6" s="302">
        <v>5525725</v>
      </c>
      <c r="C6" s="116">
        <v>113342163</v>
      </c>
      <c r="D6" s="116">
        <v>270959</v>
      </c>
      <c r="E6" s="116">
        <v>7421816</v>
      </c>
      <c r="F6" s="116">
        <v>10910084</v>
      </c>
      <c r="G6" s="116">
        <v>2296611</v>
      </c>
      <c r="H6" s="116">
        <v>50009085</v>
      </c>
      <c r="I6" s="116">
        <v>281589</v>
      </c>
      <c r="J6" s="116">
        <v>26615744</v>
      </c>
      <c r="K6" s="116">
        <v>2818791</v>
      </c>
      <c r="L6" s="116">
        <v>867645</v>
      </c>
      <c r="M6" s="116">
        <v>19614721</v>
      </c>
      <c r="N6" s="116">
        <v>10970111</v>
      </c>
      <c r="O6" s="116">
        <v>13433691</v>
      </c>
      <c r="P6" s="116">
        <v>91734235</v>
      </c>
      <c r="R6" s="258"/>
      <c r="S6" s="258"/>
      <c r="T6" s="258"/>
    </row>
    <row r="7" spans="1:20" ht="17.25" customHeight="1">
      <c r="A7" s="8">
        <v>16</v>
      </c>
      <c r="B7" s="302">
        <v>5475064</v>
      </c>
      <c r="C7" s="116">
        <v>112561772</v>
      </c>
      <c r="D7" s="116">
        <v>256630</v>
      </c>
      <c r="E7" s="116">
        <v>6537737</v>
      </c>
      <c r="F7" s="116">
        <v>10940955</v>
      </c>
      <c r="G7" s="116">
        <v>2332488</v>
      </c>
      <c r="H7" s="116">
        <v>46488751</v>
      </c>
      <c r="I7" s="116">
        <v>292591</v>
      </c>
      <c r="J7" s="116">
        <v>21077653</v>
      </c>
      <c r="K7" s="116">
        <v>2816055</v>
      </c>
      <c r="L7" s="116">
        <v>3237991</v>
      </c>
      <c r="M7" s="116">
        <v>33143853</v>
      </c>
      <c r="N7" s="116">
        <v>10005032</v>
      </c>
      <c r="O7" s="116">
        <v>14572423</v>
      </c>
      <c r="P7" s="116">
        <v>77828000</v>
      </c>
      <c r="R7" s="258"/>
      <c r="S7" s="258"/>
      <c r="T7" s="258"/>
    </row>
    <row r="8" spans="1:20" ht="17.25" customHeight="1">
      <c r="A8" s="8">
        <v>17</v>
      </c>
      <c r="B8" s="303">
        <v>5433866</v>
      </c>
      <c r="C8" s="7">
        <v>115091898</v>
      </c>
      <c r="D8" s="7">
        <v>252280</v>
      </c>
      <c r="E8" s="7">
        <v>6508307</v>
      </c>
      <c r="F8" s="7">
        <v>11006816</v>
      </c>
      <c r="G8" s="7">
        <v>2727611</v>
      </c>
      <c r="H8" s="7">
        <v>47542272</v>
      </c>
      <c r="I8" s="7">
        <v>303594</v>
      </c>
      <c r="J8" s="7">
        <v>19619589</v>
      </c>
      <c r="K8" s="7">
        <v>4147078</v>
      </c>
      <c r="L8" s="7">
        <v>346623</v>
      </c>
      <c r="M8" s="7">
        <v>20072169</v>
      </c>
      <c r="N8" s="7">
        <v>9121562</v>
      </c>
      <c r="O8" s="7">
        <v>11659487</v>
      </c>
      <c r="P8" s="7">
        <v>65365900</v>
      </c>
      <c r="R8" s="258"/>
      <c r="S8" s="258"/>
      <c r="T8" s="258"/>
    </row>
    <row r="9" spans="1:20" ht="17.25" customHeight="1">
      <c r="A9" s="8">
        <v>18</v>
      </c>
      <c r="B9" s="303">
        <v>4334636</v>
      </c>
      <c r="C9" s="7">
        <v>107268827</v>
      </c>
      <c r="D9" s="7">
        <v>265830</v>
      </c>
      <c r="E9" s="7">
        <v>6590366</v>
      </c>
      <c r="F9" s="7">
        <v>10324762</v>
      </c>
      <c r="G9" s="7">
        <v>2576731</v>
      </c>
      <c r="H9" s="7">
        <v>42351652</v>
      </c>
      <c r="I9" s="7">
        <v>306941</v>
      </c>
      <c r="J9" s="7">
        <v>19460284</v>
      </c>
      <c r="K9" s="7">
        <v>2766058</v>
      </c>
      <c r="L9" s="7">
        <v>402140</v>
      </c>
      <c r="M9" s="7">
        <v>10408257</v>
      </c>
      <c r="N9" s="7">
        <v>7605011</v>
      </c>
      <c r="O9" s="7">
        <v>12221228</v>
      </c>
      <c r="P9" s="7">
        <v>55559100</v>
      </c>
      <c r="R9" s="258"/>
      <c r="S9" s="258"/>
      <c r="T9" s="258"/>
    </row>
    <row r="10" spans="1:20" s="289" customFormat="1" ht="17.25" customHeight="1">
      <c r="A10" s="39">
        <v>19</v>
      </c>
      <c r="B10" s="304">
        <f aca="true" t="shared" si="0" ref="B10:P10">SUM(B22,B33)</f>
        <v>1130592</v>
      </c>
      <c r="C10" s="305">
        <f t="shared" si="0"/>
        <v>104399080</v>
      </c>
      <c r="D10" s="305">
        <f t="shared" si="0"/>
        <v>263466</v>
      </c>
      <c r="E10" s="305">
        <f t="shared" si="0"/>
        <v>6519398</v>
      </c>
      <c r="F10" s="305">
        <f t="shared" si="0"/>
        <v>10228232</v>
      </c>
      <c r="G10" s="305">
        <f t="shared" si="0"/>
        <v>2389034</v>
      </c>
      <c r="H10" s="305">
        <f t="shared" si="0"/>
        <v>47062140</v>
      </c>
      <c r="I10" s="305">
        <f t="shared" si="0"/>
        <v>322193</v>
      </c>
      <c r="J10" s="305">
        <f t="shared" si="0"/>
        <v>24821118</v>
      </c>
      <c r="K10" s="305">
        <f t="shared" si="0"/>
        <v>3576947</v>
      </c>
      <c r="L10" s="305">
        <f t="shared" si="0"/>
        <v>517073</v>
      </c>
      <c r="M10" s="305">
        <f t="shared" si="0"/>
        <v>8263178</v>
      </c>
      <c r="N10" s="305">
        <f t="shared" si="0"/>
        <v>6146528</v>
      </c>
      <c r="O10" s="305">
        <f t="shared" si="0"/>
        <v>13899656</v>
      </c>
      <c r="P10" s="305">
        <f t="shared" si="0"/>
        <v>52066473</v>
      </c>
      <c r="R10" s="306"/>
      <c r="S10" s="307"/>
      <c r="T10" s="306"/>
    </row>
    <row r="11" spans="1:16" ht="17.25" customHeight="1">
      <c r="A11" s="103"/>
      <c r="B11" s="94"/>
      <c r="C11" s="13"/>
      <c r="D11" s="13"/>
      <c r="E11" s="13"/>
      <c r="F11" s="13"/>
      <c r="G11" s="13"/>
      <c r="H11" s="13"/>
      <c r="I11" s="13"/>
      <c r="J11" s="13"/>
      <c r="K11" s="13"/>
      <c r="L11" s="13"/>
      <c r="M11" s="13"/>
      <c r="N11" s="13"/>
      <c r="O11" s="13"/>
      <c r="P11" s="13"/>
    </row>
    <row r="12" spans="1:20" ht="17.25" customHeight="1">
      <c r="A12" s="151" t="s">
        <v>381</v>
      </c>
      <c r="B12" s="308">
        <v>543131</v>
      </c>
      <c r="C12" s="271">
        <v>16274953</v>
      </c>
      <c r="D12" s="271">
        <v>120533</v>
      </c>
      <c r="E12" s="271">
        <v>3071034</v>
      </c>
      <c r="F12" s="271">
        <v>2841270</v>
      </c>
      <c r="G12" s="271">
        <v>1462168</v>
      </c>
      <c r="H12" s="271">
        <v>15697152</v>
      </c>
      <c r="I12" s="271">
        <v>16356</v>
      </c>
      <c r="J12" s="271">
        <v>5752452</v>
      </c>
      <c r="K12" s="271">
        <v>2227877</v>
      </c>
      <c r="L12" s="271">
        <v>54345</v>
      </c>
      <c r="M12" s="271">
        <v>447579</v>
      </c>
      <c r="N12" s="271">
        <v>2612789</v>
      </c>
      <c r="O12" s="271">
        <v>2671107</v>
      </c>
      <c r="P12" s="271">
        <v>10987100</v>
      </c>
      <c r="R12" s="258"/>
      <c r="S12" s="258"/>
      <c r="T12" s="258"/>
    </row>
    <row r="13" spans="1:20" ht="17.25" customHeight="1">
      <c r="A13" s="151" t="s">
        <v>382</v>
      </c>
      <c r="B13" s="308">
        <v>45739</v>
      </c>
      <c r="C13" s="271">
        <v>9621430</v>
      </c>
      <c r="D13" s="271">
        <v>11255</v>
      </c>
      <c r="E13" s="271">
        <v>498119</v>
      </c>
      <c r="F13" s="271">
        <v>515745</v>
      </c>
      <c r="G13" s="271">
        <v>152752</v>
      </c>
      <c r="H13" s="271">
        <v>2015008</v>
      </c>
      <c r="I13" s="273" t="s">
        <v>443</v>
      </c>
      <c r="J13" s="271">
        <v>1987783</v>
      </c>
      <c r="K13" s="271">
        <v>182458</v>
      </c>
      <c r="L13" s="271">
        <v>37511</v>
      </c>
      <c r="M13" s="271">
        <v>347661</v>
      </c>
      <c r="N13" s="271">
        <v>101732</v>
      </c>
      <c r="O13" s="271">
        <v>782301</v>
      </c>
      <c r="P13" s="271">
        <v>5961800</v>
      </c>
      <c r="R13" s="258"/>
      <c r="S13" s="258"/>
      <c r="T13" s="258"/>
    </row>
    <row r="14" spans="1:20" ht="17.25" customHeight="1">
      <c r="A14" s="151" t="s">
        <v>383</v>
      </c>
      <c r="B14" s="308">
        <v>101370</v>
      </c>
      <c r="C14" s="271">
        <v>4459710</v>
      </c>
      <c r="D14" s="271">
        <v>20963</v>
      </c>
      <c r="E14" s="271">
        <v>969441</v>
      </c>
      <c r="F14" s="271">
        <v>695128</v>
      </c>
      <c r="G14" s="271">
        <v>175627</v>
      </c>
      <c r="H14" s="271">
        <v>5905139</v>
      </c>
      <c r="I14" s="271">
        <v>296115</v>
      </c>
      <c r="J14" s="271">
        <v>2356551</v>
      </c>
      <c r="K14" s="271">
        <v>172145</v>
      </c>
      <c r="L14" s="271">
        <v>29486</v>
      </c>
      <c r="M14" s="271">
        <v>664193</v>
      </c>
      <c r="N14" s="271">
        <v>448873</v>
      </c>
      <c r="O14" s="271">
        <v>896642</v>
      </c>
      <c r="P14" s="271">
        <v>5371700</v>
      </c>
      <c r="R14" s="258"/>
      <c r="S14" s="258"/>
      <c r="T14" s="258"/>
    </row>
    <row r="15" spans="1:20" ht="17.25" customHeight="1">
      <c r="A15" s="151" t="s">
        <v>384</v>
      </c>
      <c r="B15" s="308">
        <v>13967</v>
      </c>
      <c r="C15" s="271">
        <v>11726424</v>
      </c>
      <c r="D15" s="271">
        <v>6437</v>
      </c>
      <c r="E15" s="271">
        <v>82937</v>
      </c>
      <c r="F15" s="271">
        <v>374511</v>
      </c>
      <c r="G15" s="271">
        <v>87120</v>
      </c>
      <c r="H15" s="271">
        <v>5334233</v>
      </c>
      <c r="I15" s="271">
        <v>9722</v>
      </c>
      <c r="J15" s="271">
        <v>2670983</v>
      </c>
      <c r="K15" s="271">
        <v>167882</v>
      </c>
      <c r="L15" s="271">
        <v>50977</v>
      </c>
      <c r="M15" s="271">
        <v>653267</v>
      </c>
      <c r="N15" s="271">
        <v>228695</v>
      </c>
      <c r="O15" s="271">
        <v>3077716</v>
      </c>
      <c r="P15" s="271">
        <v>5314200</v>
      </c>
      <c r="R15" s="258"/>
      <c r="S15" s="258"/>
      <c r="T15" s="258"/>
    </row>
    <row r="16" spans="1:20" ht="17.25" customHeight="1">
      <c r="A16" s="151" t="s">
        <v>385</v>
      </c>
      <c r="B16" s="308">
        <v>10620</v>
      </c>
      <c r="C16" s="271">
        <v>5370954</v>
      </c>
      <c r="D16" s="271">
        <v>3393</v>
      </c>
      <c r="E16" s="271">
        <v>26591</v>
      </c>
      <c r="F16" s="271">
        <v>184763</v>
      </c>
      <c r="G16" s="271">
        <v>78253</v>
      </c>
      <c r="H16" s="271">
        <v>597260</v>
      </c>
      <c r="I16" s="273" t="s">
        <v>443</v>
      </c>
      <c r="J16" s="271">
        <v>586907</v>
      </c>
      <c r="K16" s="271">
        <v>51313</v>
      </c>
      <c r="L16" s="271">
        <v>435</v>
      </c>
      <c r="M16" s="271">
        <v>253655</v>
      </c>
      <c r="N16" s="271">
        <v>60592</v>
      </c>
      <c r="O16" s="271">
        <v>154703</v>
      </c>
      <c r="P16" s="271">
        <v>937600</v>
      </c>
      <c r="R16" s="258"/>
      <c r="S16" s="258"/>
      <c r="T16" s="258"/>
    </row>
    <row r="17" spans="1:20" ht="17.25" customHeight="1">
      <c r="A17" s="151" t="s">
        <v>386</v>
      </c>
      <c r="B17" s="308">
        <v>60766</v>
      </c>
      <c r="C17" s="271">
        <v>6784091</v>
      </c>
      <c r="D17" s="271">
        <v>15252</v>
      </c>
      <c r="E17" s="271">
        <v>461929</v>
      </c>
      <c r="F17" s="271">
        <v>458477</v>
      </c>
      <c r="G17" s="271">
        <v>100525</v>
      </c>
      <c r="H17" s="271">
        <v>3666407</v>
      </c>
      <c r="I17" s="273" t="s">
        <v>443</v>
      </c>
      <c r="J17" s="271">
        <v>1455274</v>
      </c>
      <c r="K17" s="271">
        <v>116416</v>
      </c>
      <c r="L17" s="271">
        <v>228734</v>
      </c>
      <c r="M17" s="271">
        <v>271104</v>
      </c>
      <c r="N17" s="271">
        <v>155930</v>
      </c>
      <c r="O17" s="271">
        <v>462118</v>
      </c>
      <c r="P17" s="271">
        <v>2750300</v>
      </c>
      <c r="R17" s="258"/>
      <c r="S17" s="258"/>
      <c r="T17" s="258"/>
    </row>
    <row r="18" spans="1:20" ht="17.25" customHeight="1">
      <c r="A18" s="151" t="s">
        <v>387</v>
      </c>
      <c r="B18" s="308">
        <v>17029</v>
      </c>
      <c r="C18" s="271">
        <v>2919716</v>
      </c>
      <c r="D18" s="271">
        <v>5579</v>
      </c>
      <c r="E18" s="271">
        <v>70823</v>
      </c>
      <c r="F18" s="271">
        <v>189511</v>
      </c>
      <c r="G18" s="271">
        <v>20554</v>
      </c>
      <c r="H18" s="271">
        <v>563561</v>
      </c>
      <c r="I18" s="273" t="s">
        <v>443</v>
      </c>
      <c r="J18" s="271">
        <v>521591</v>
      </c>
      <c r="K18" s="271">
        <v>46409</v>
      </c>
      <c r="L18" s="271">
        <v>7651</v>
      </c>
      <c r="M18" s="271">
        <v>712485</v>
      </c>
      <c r="N18" s="271">
        <v>41574</v>
      </c>
      <c r="O18" s="271">
        <v>191593</v>
      </c>
      <c r="P18" s="271">
        <v>760900</v>
      </c>
      <c r="R18" s="258"/>
      <c r="S18" s="258"/>
      <c r="T18" s="258"/>
    </row>
    <row r="19" spans="1:20" ht="17.25" customHeight="1">
      <c r="A19" s="151" t="s">
        <v>388</v>
      </c>
      <c r="B19" s="308">
        <v>23982</v>
      </c>
      <c r="C19" s="271">
        <v>4515750</v>
      </c>
      <c r="D19" s="271">
        <v>4677</v>
      </c>
      <c r="E19" s="271">
        <v>82006</v>
      </c>
      <c r="F19" s="271">
        <v>406346</v>
      </c>
      <c r="G19" s="271">
        <v>18182</v>
      </c>
      <c r="H19" s="271">
        <v>1169785</v>
      </c>
      <c r="I19" s="273" t="s">
        <v>443</v>
      </c>
      <c r="J19" s="271">
        <v>677234</v>
      </c>
      <c r="K19" s="271">
        <v>30104</v>
      </c>
      <c r="L19" s="271">
        <v>6633</v>
      </c>
      <c r="M19" s="271">
        <v>192756</v>
      </c>
      <c r="N19" s="271">
        <v>217695</v>
      </c>
      <c r="O19" s="271">
        <v>360580</v>
      </c>
      <c r="P19" s="271">
        <v>2058300</v>
      </c>
      <c r="R19" s="258"/>
      <c r="S19" s="258"/>
      <c r="T19" s="258"/>
    </row>
    <row r="20" spans="1:20" ht="17.25" customHeight="1">
      <c r="A20" s="151" t="s">
        <v>389</v>
      </c>
      <c r="B20" s="308">
        <v>116151</v>
      </c>
      <c r="C20" s="271">
        <v>10472449</v>
      </c>
      <c r="D20" s="271">
        <v>22338</v>
      </c>
      <c r="E20" s="271">
        <v>399042</v>
      </c>
      <c r="F20" s="271">
        <v>1135839</v>
      </c>
      <c r="G20" s="271">
        <v>69467</v>
      </c>
      <c r="H20" s="271">
        <v>4178275</v>
      </c>
      <c r="I20" s="273" t="s">
        <v>443</v>
      </c>
      <c r="J20" s="271">
        <v>2490124</v>
      </c>
      <c r="K20" s="271">
        <v>120791</v>
      </c>
      <c r="L20" s="271">
        <v>4662</v>
      </c>
      <c r="M20" s="271">
        <v>1000999</v>
      </c>
      <c r="N20" s="271">
        <v>1251358</v>
      </c>
      <c r="O20" s="271">
        <v>1583941</v>
      </c>
      <c r="P20" s="271">
        <v>6327057</v>
      </c>
      <c r="R20" s="258"/>
      <c r="S20" s="258"/>
      <c r="T20" s="258"/>
    </row>
    <row r="21" spans="1:20" ht="17.25" customHeight="1">
      <c r="A21" s="151" t="s">
        <v>390</v>
      </c>
      <c r="B21" s="308">
        <v>49036</v>
      </c>
      <c r="C21" s="271">
        <v>4530149</v>
      </c>
      <c r="D21" s="271">
        <v>8326</v>
      </c>
      <c r="E21" s="271">
        <v>42298</v>
      </c>
      <c r="F21" s="271">
        <v>909219</v>
      </c>
      <c r="G21" s="271">
        <v>26600</v>
      </c>
      <c r="H21" s="271">
        <v>1590993</v>
      </c>
      <c r="I21" s="273" t="s">
        <v>443</v>
      </c>
      <c r="J21" s="271">
        <v>875959</v>
      </c>
      <c r="K21" s="271">
        <v>155962</v>
      </c>
      <c r="L21" s="271">
        <v>38657</v>
      </c>
      <c r="M21" s="271">
        <v>827726</v>
      </c>
      <c r="N21" s="271">
        <v>215022</v>
      </c>
      <c r="O21" s="271">
        <v>600881</v>
      </c>
      <c r="P21" s="271">
        <v>1851500</v>
      </c>
      <c r="R21" s="258"/>
      <c r="S21" s="258"/>
      <c r="T21" s="258"/>
    </row>
    <row r="22" spans="1:20" ht="17.25" customHeight="1">
      <c r="A22" s="167" t="s">
        <v>391</v>
      </c>
      <c r="B22" s="309">
        <f aca="true" t="shared" si="1" ref="B22:P22">SUM(B12:B21)</f>
        <v>981791</v>
      </c>
      <c r="C22" s="279">
        <f t="shared" si="1"/>
        <v>76675626</v>
      </c>
      <c r="D22" s="279">
        <f t="shared" si="1"/>
        <v>218753</v>
      </c>
      <c r="E22" s="279">
        <f t="shared" si="1"/>
        <v>5704220</v>
      </c>
      <c r="F22" s="279">
        <f t="shared" si="1"/>
        <v>7710809</v>
      </c>
      <c r="G22" s="279">
        <f t="shared" si="1"/>
        <v>2191248</v>
      </c>
      <c r="H22" s="279">
        <f t="shared" si="1"/>
        <v>40717813</v>
      </c>
      <c r="I22" s="279">
        <f t="shared" si="1"/>
        <v>322193</v>
      </c>
      <c r="J22" s="279">
        <f t="shared" si="1"/>
        <v>19374858</v>
      </c>
      <c r="K22" s="279">
        <f t="shared" si="1"/>
        <v>3271357</v>
      </c>
      <c r="L22" s="279">
        <f t="shared" si="1"/>
        <v>459091</v>
      </c>
      <c r="M22" s="279">
        <f t="shared" si="1"/>
        <v>5371425</v>
      </c>
      <c r="N22" s="279">
        <f t="shared" si="1"/>
        <v>5334260</v>
      </c>
      <c r="O22" s="279">
        <f t="shared" si="1"/>
        <v>10781582</v>
      </c>
      <c r="P22" s="279">
        <f t="shared" si="1"/>
        <v>42320457</v>
      </c>
      <c r="R22" s="258"/>
      <c r="S22" s="258"/>
      <c r="T22" s="258"/>
    </row>
    <row r="23" spans="1:20" ht="17.25" customHeight="1">
      <c r="A23" s="281"/>
      <c r="B23" s="310"/>
      <c r="C23" s="311"/>
      <c r="D23" s="311"/>
      <c r="E23" s="311"/>
      <c r="F23" s="311"/>
      <c r="G23" s="311"/>
      <c r="H23" s="311"/>
      <c r="I23" s="311"/>
      <c r="J23" s="311"/>
      <c r="K23" s="311"/>
      <c r="L23" s="311"/>
      <c r="M23" s="311"/>
      <c r="N23" s="311"/>
      <c r="O23" s="311"/>
      <c r="P23" s="311"/>
      <c r="R23" s="258"/>
      <c r="S23" s="258"/>
      <c r="T23" s="258"/>
    </row>
    <row r="24" spans="1:20" ht="17.25" customHeight="1">
      <c r="A24" s="151" t="s">
        <v>392</v>
      </c>
      <c r="B24" s="308">
        <v>5150</v>
      </c>
      <c r="C24" s="271">
        <v>589643</v>
      </c>
      <c r="D24" s="271">
        <v>1173</v>
      </c>
      <c r="E24" s="271">
        <v>21620</v>
      </c>
      <c r="F24" s="271">
        <v>194437</v>
      </c>
      <c r="G24" s="271">
        <v>2258</v>
      </c>
      <c r="H24" s="271">
        <v>84627</v>
      </c>
      <c r="I24" s="273" t="s">
        <v>421</v>
      </c>
      <c r="J24" s="271">
        <v>157536</v>
      </c>
      <c r="K24" s="271">
        <v>7611</v>
      </c>
      <c r="L24" s="271">
        <v>6506</v>
      </c>
      <c r="M24" s="273" t="s">
        <v>421</v>
      </c>
      <c r="N24" s="271">
        <v>82105</v>
      </c>
      <c r="O24" s="271">
        <v>356642</v>
      </c>
      <c r="P24" s="271">
        <v>270423</v>
      </c>
      <c r="R24" s="258"/>
      <c r="S24" s="258"/>
      <c r="T24" s="258"/>
    </row>
    <row r="25" spans="1:20" ht="17.25" customHeight="1">
      <c r="A25" s="151" t="s">
        <v>393</v>
      </c>
      <c r="B25" s="308">
        <v>39198</v>
      </c>
      <c r="C25" s="271">
        <v>772807</v>
      </c>
      <c r="D25" s="271">
        <v>14957</v>
      </c>
      <c r="E25" s="271">
        <v>118441</v>
      </c>
      <c r="F25" s="271">
        <v>356778</v>
      </c>
      <c r="G25" s="271">
        <v>17731</v>
      </c>
      <c r="H25" s="271">
        <v>798296</v>
      </c>
      <c r="I25" s="273" t="s">
        <v>421</v>
      </c>
      <c r="J25" s="271">
        <v>540194</v>
      </c>
      <c r="K25" s="271">
        <v>34866</v>
      </c>
      <c r="L25" s="271">
        <v>4607</v>
      </c>
      <c r="M25" s="271">
        <v>469287</v>
      </c>
      <c r="N25" s="271">
        <v>142971</v>
      </c>
      <c r="O25" s="271">
        <v>1273342</v>
      </c>
      <c r="P25" s="271">
        <v>731500</v>
      </c>
      <c r="R25" s="258"/>
      <c r="S25" s="258"/>
      <c r="T25" s="258"/>
    </row>
    <row r="26" spans="1:20" ht="17.25" customHeight="1">
      <c r="A26" s="151" t="s">
        <v>394</v>
      </c>
      <c r="B26" s="308">
        <v>27320</v>
      </c>
      <c r="C26" s="271">
        <v>3570020</v>
      </c>
      <c r="D26" s="271">
        <v>5882</v>
      </c>
      <c r="E26" s="271">
        <v>131910</v>
      </c>
      <c r="F26" s="271">
        <v>414554</v>
      </c>
      <c r="G26" s="271">
        <v>19331</v>
      </c>
      <c r="H26" s="271">
        <v>1076471</v>
      </c>
      <c r="I26" s="273" t="s">
        <v>421</v>
      </c>
      <c r="J26" s="271">
        <v>662630</v>
      </c>
      <c r="K26" s="271">
        <v>28012</v>
      </c>
      <c r="L26" s="271">
        <v>1472</v>
      </c>
      <c r="M26" s="271">
        <v>436994</v>
      </c>
      <c r="N26" s="271">
        <v>78138</v>
      </c>
      <c r="O26" s="271">
        <v>339286</v>
      </c>
      <c r="P26" s="271">
        <v>829341</v>
      </c>
      <c r="R26" s="258"/>
      <c r="S26" s="258"/>
      <c r="T26" s="258"/>
    </row>
    <row r="27" spans="1:20" ht="17.25" customHeight="1">
      <c r="A27" s="151" t="s">
        <v>395</v>
      </c>
      <c r="B27" s="308">
        <v>18499</v>
      </c>
      <c r="C27" s="271">
        <v>1952248</v>
      </c>
      <c r="D27" s="271">
        <v>5913</v>
      </c>
      <c r="E27" s="271">
        <v>2757</v>
      </c>
      <c r="F27" s="271">
        <v>271529</v>
      </c>
      <c r="G27" s="271">
        <v>27606</v>
      </c>
      <c r="H27" s="271">
        <v>849323</v>
      </c>
      <c r="I27" s="273" t="s">
        <v>421</v>
      </c>
      <c r="J27" s="271">
        <v>382165</v>
      </c>
      <c r="K27" s="271">
        <v>65630</v>
      </c>
      <c r="L27" s="271">
        <v>1100</v>
      </c>
      <c r="M27" s="271">
        <v>417988</v>
      </c>
      <c r="N27" s="271">
        <v>109307</v>
      </c>
      <c r="O27" s="271">
        <v>353617</v>
      </c>
      <c r="P27" s="271">
        <v>1374979</v>
      </c>
      <c r="R27" s="258"/>
      <c r="S27" s="258"/>
      <c r="T27" s="258"/>
    </row>
    <row r="28" spans="1:20" ht="17.25" customHeight="1">
      <c r="A28" s="151" t="s">
        <v>396</v>
      </c>
      <c r="B28" s="308">
        <v>21373</v>
      </c>
      <c r="C28" s="271">
        <v>2970021</v>
      </c>
      <c r="D28" s="271">
        <v>3243</v>
      </c>
      <c r="E28" s="271">
        <v>135616</v>
      </c>
      <c r="F28" s="271">
        <v>321010</v>
      </c>
      <c r="G28" s="271">
        <v>14834</v>
      </c>
      <c r="H28" s="271">
        <v>1293370</v>
      </c>
      <c r="I28" s="273" t="s">
        <v>421</v>
      </c>
      <c r="J28" s="271">
        <v>1001891</v>
      </c>
      <c r="K28" s="271">
        <v>71562</v>
      </c>
      <c r="L28" s="271">
        <v>5162</v>
      </c>
      <c r="M28" s="271">
        <v>610715</v>
      </c>
      <c r="N28" s="271">
        <v>118005</v>
      </c>
      <c r="O28" s="271">
        <v>240172</v>
      </c>
      <c r="P28" s="271">
        <v>2590800</v>
      </c>
      <c r="R28" s="258"/>
      <c r="S28" s="258"/>
      <c r="T28" s="258"/>
    </row>
    <row r="29" spans="1:20" ht="17.25" customHeight="1">
      <c r="A29" s="151" t="s">
        <v>397</v>
      </c>
      <c r="B29" s="308">
        <v>11559</v>
      </c>
      <c r="C29" s="271">
        <v>3055954</v>
      </c>
      <c r="D29" s="271">
        <v>2845</v>
      </c>
      <c r="E29" s="271">
        <v>133272</v>
      </c>
      <c r="F29" s="271">
        <v>195278</v>
      </c>
      <c r="G29" s="271">
        <v>9725</v>
      </c>
      <c r="H29" s="271">
        <v>251907</v>
      </c>
      <c r="I29" s="273" t="s">
        <v>421</v>
      </c>
      <c r="J29" s="271">
        <v>351313</v>
      </c>
      <c r="K29" s="271">
        <v>47081</v>
      </c>
      <c r="L29" s="271">
        <v>2682</v>
      </c>
      <c r="M29" s="271">
        <v>202002</v>
      </c>
      <c r="N29" s="271">
        <v>119212</v>
      </c>
      <c r="O29" s="271">
        <v>103610</v>
      </c>
      <c r="P29" s="271">
        <v>832200</v>
      </c>
      <c r="R29" s="258"/>
      <c r="S29" s="258"/>
      <c r="T29" s="258"/>
    </row>
    <row r="30" spans="1:20" ht="17.25" customHeight="1">
      <c r="A30" s="151" t="s">
        <v>398</v>
      </c>
      <c r="B30" s="308">
        <v>10835</v>
      </c>
      <c r="C30" s="271">
        <v>4371806</v>
      </c>
      <c r="D30" s="271">
        <v>3730</v>
      </c>
      <c r="E30" s="271">
        <v>56909</v>
      </c>
      <c r="F30" s="271">
        <v>332508</v>
      </c>
      <c r="G30" s="271">
        <v>35455</v>
      </c>
      <c r="H30" s="271">
        <v>299191</v>
      </c>
      <c r="I30" s="273" t="s">
        <v>421</v>
      </c>
      <c r="J30" s="271">
        <v>675687</v>
      </c>
      <c r="K30" s="271">
        <v>16225</v>
      </c>
      <c r="L30" s="271">
        <v>7628</v>
      </c>
      <c r="M30" s="271">
        <v>461811</v>
      </c>
      <c r="N30" s="271">
        <v>58852</v>
      </c>
      <c r="O30" s="271">
        <v>180079</v>
      </c>
      <c r="P30" s="271">
        <v>762000</v>
      </c>
      <c r="R30" s="258"/>
      <c r="S30" s="258"/>
      <c r="T30" s="258"/>
    </row>
    <row r="31" spans="1:20" ht="17.25" customHeight="1">
      <c r="A31" s="151" t="s">
        <v>399</v>
      </c>
      <c r="B31" s="308">
        <v>4784</v>
      </c>
      <c r="C31" s="271">
        <v>3243236</v>
      </c>
      <c r="D31" s="271">
        <v>2407</v>
      </c>
      <c r="E31" s="271">
        <v>113787</v>
      </c>
      <c r="F31" s="271">
        <v>43458</v>
      </c>
      <c r="G31" s="271">
        <v>20258</v>
      </c>
      <c r="H31" s="271">
        <v>602286</v>
      </c>
      <c r="I31" s="273" t="s">
        <v>421</v>
      </c>
      <c r="J31" s="271">
        <v>461435</v>
      </c>
      <c r="K31" s="271">
        <v>7303</v>
      </c>
      <c r="L31" s="271">
        <v>17</v>
      </c>
      <c r="M31" s="271">
        <v>40202</v>
      </c>
      <c r="N31" s="271">
        <v>24422</v>
      </c>
      <c r="O31" s="271">
        <v>184094</v>
      </c>
      <c r="P31" s="271">
        <v>788300</v>
      </c>
      <c r="R31" s="258"/>
      <c r="S31" s="258"/>
      <c r="T31" s="258"/>
    </row>
    <row r="32" spans="1:20" ht="17.25" customHeight="1">
      <c r="A32" s="151" t="s">
        <v>400</v>
      </c>
      <c r="B32" s="308">
        <v>10083</v>
      </c>
      <c r="C32" s="271">
        <v>7197719</v>
      </c>
      <c r="D32" s="271">
        <v>4563</v>
      </c>
      <c r="E32" s="271">
        <v>100866</v>
      </c>
      <c r="F32" s="271">
        <v>387871</v>
      </c>
      <c r="G32" s="271">
        <v>50588</v>
      </c>
      <c r="H32" s="271">
        <v>1088856</v>
      </c>
      <c r="I32" s="273" t="s">
        <v>421</v>
      </c>
      <c r="J32" s="271">
        <v>1213409</v>
      </c>
      <c r="K32" s="271">
        <v>27300</v>
      </c>
      <c r="L32" s="271">
        <v>28808</v>
      </c>
      <c r="M32" s="271">
        <v>252754</v>
      </c>
      <c r="N32" s="271">
        <v>79256</v>
      </c>
      <c r="O32" s="271">
        <v>87232</v>
      </c>
      <c r="P32" s="271">
        <v>1566473</v>
      </c>
      <c r="R32" s="258"/>
      <c r="S32" s="258"/>
      <c r="T32" s="258"/>
    </row>
    <row r="33" spans="1:20" ht="17.25" customHeight="1">
      <c r="A33" s="312" t="s">
        <v>401</v>
      </c>
      <c r="B33" s="313">
        <f aca="true" t="shared" si="2" ref="B33:H33">SUM(B24:B32)</f>
        <v>148801</v>
      </c>
      <c r="C33" s="297">
        <f t="shared" si="2"/>
        <v>27723454</v>
      </c>
      <c r="D33" s="297">
        <f t="shared" si="2"/>
        <v>44713</v>
      </c>
      <c r="E33" s="297">
        <f t="shared" si="2"/>
        <v>815178</v>
      </c>
      <c r="F33" s="297">
        <f t="shared" si="2"/>
        <v>2517423</v>
      </c>
      <c r="G33" s="297">
        <f t="shared" si="2"/>
        <v>197786</v>
      </c>
      <c r="H33" s="297">
        <f t="shared" si="2"/>
        <v>6344327</v>
      </c>
      <c r="I33" s="314" t="s">
        <v>421</v>
      </c>
      <c r="J33" s="297">
        <f aca="true" t="shared" si="3" ref="J33:P33">SUM(J24:J32)</f>
        <v>5446260</v>
      </c>
      <c r="K33" s="297">
        <f t="shared" si="3"/>
        <v>305590</v>
      </c>
      <c r="L33" s="297">
        <f t="shared" si="3"/>
        <v>57982</v>
      </c>
      <c r="M33" s="297">
        <f t="shared" si="3"/>
        <v>2891753</v>
      </c>
      <c r="N33" s="297">
        <f t="shared" si="3"/>
        <v>812268</v>
      </c>
      <c r="O33" s="297">
        <f t="shared" si="3"/>
        <v>3118074</v>
      </c>
      <c r="P33" s="297">
        <f t="shared" si="3"/>
        <v>9746016</v>
      </c>
      <c r="R33" s="258"/>
      <c r="S33" s="258"/>
      <c r="T33" s="258"/>
    </row>
    <row r="34" spans="1:20" s="289" customFormat="1" ht="17.25" customHeight="1">
      <c r="A34" s="53" t="s">
        <v>444</v>
      </c>
      <c r="B34" s="53"/>
      <c r="C34" s="204"/>
      <c r="D34" s="204"/>
      <c r="E34" s="204"/>
      <c r="F34" s="204"/>
      <c r="G34" s="204"/>
      <c r="H34" s="4"/>
      <c r="I34" s="4"/>
      <c r="J34" s="4"/>
      <c r="K34" s="4"/>
      <c r="L34" s="4"/>
      <c r="M34" s="4"/>
      <c r="N34" s="4"/>
      <c r="O34" s="4"/>
      <c r="P34" s="4"/>
      <c r="R34" s="290"/>
      <c r="S34" s="290"/>
      <c r="T34" s="290"/>
    </row>
    <row r="35" spans="1:16" ht="15" customHeight="1">
      <c r="A35" s="53"/>
      <c r="B35" s="53"/>
      <c r="C35" s="53"/>
      <c r="D35" s="53"/>
      <c r="E35" s="53"/>
      <c r="F35" s="53"/>
      <c r="G35" s="53"/>
      <c r="H35" s="53"/>
      <c r="I35" s="53"/>
      <c r="J35" s="53"/>
      <c r="K35" s="53"/>
      <c r="L35" s="53"/>
      <c r="M35" s="53"/>
      <c r="N35" s="53"/>
      <c r="O35" s="53"/>
      <c r="P35" s="53"/>
    </row>
    <row r="36" spans="1:7" ht="14.25">
      <c r="A36" s="53"/>
      <c r="B36" s="53"/>
      <c r="C36" s="204"/>
      <c r="D36" s="204"/>
      <c r="E36" s="204"/>
      <c r="F36" s="204"/>
      <c r="G36" s="204"/>
    </row>
    <row r="37" spans="1:7" ht="14.25">
      <c r="A37" s="53"/>
      <c r="B37" s="53"/>
      <c r="C37" s="204"/>
      <c r="D37" s="204"/>
      <c r="E37" s="204"/>
      <c r="F37" s="204"/>
      <c r="G37" s="204"/>
    </row>
    <row r="38" spans="1:7" ht="14.25">
      <c r="A38" s="53"/>
      <c r="B38" s="53"/>
      <c r="C38" s="204"/>
      <c r="D38" s="204"/>
      <c r="E38" s="204"/>
      <c r="F38" s="204"/>
      <c r="G38" s="204"/>
    </row>
    <row r="39" spans="1:7" ht="14.25">
      <c r="A39" s="53"/>
      <c r="B39" s="53"/>
      <c r="C39" s="204"/>
      <c r="D39" s="204"/>
      <c r="E39" s="204"/>
      <c r="F39" s="204"/>
      <c r="G39" s="204"/>
    </row>
    <row r="40" spans="1:7" ht="14.25">
      <c r="A40" s="53"/>
      <c r="B40" s="53"/>
      <c r="C40" s="204"/>
      <c r="D40" s="204"/>
      <c r="E40" s="204"/>
      <c r="F40" s="204"/>
      <c r="G40" s="204"/>
    </row>
    <row r="41" spans="1:7" ht="14.25">
      <c r="A41" s="53"/>
      <c r="B41" s="53"/>
      <c r="C41" s="204"/>
      <c r="D41" s="204"/>
      <c r="E41" s="204"/>
      <c r="F41" s="204"/>
      <c r="G41" s="204"/>
    </row>
    <row r="42" spans="1:7" ht="14.25">
      <c r="A42" s="53"/>
      <c r="B42" s="53"/>
      <c r="C42" s="204"/>
      <c r="D42" s="204"/>
      <c r="E42" s="204"/>
      <c r="F42" s="204"/>
      <c r="G42" s="204"/>
    </row>
    <row r="43" spans="1:7" ht="14.25">
      <c r="A43" s="53"/>
      <c r="B43" s="53"/>
      <c r="C43" s="204"/>
      <c r="D43" s="204"/>
      <c r="E43" s="204"/>
      <c r="F43" s="204"/>
      <c r="G43" s="204"/>
    </row>
    <row r="44" spans="1:7" ht="14.25">
      <c r="A44" s="53"/>
      <c r="B44" s="53"/>
      <c r="C44" s="204"/>
      <c r="D44" s="204"/>
      <c r="E44" s="204"/>
      <c r="F44" s="204"/>
      <c r="G44" s="204"/>
    </row>
    <row r="45" spans="1:7" ht="14.25">
      <c r="A45" s="53"/>
      <c r="B45" s="53"/>
      <c r="C45" s="204"/>
      <c r="D45" s="204"/>
      <c r="E45" s="204"/>
      <c r="F45" s="204"/>
      <c r="G45" s="204"/>
    </row>
    <row r="46" spans="1:7" ht="14.25">
      <c r="A46" s="53"/>
      <c r="B46" s="53"/>
      <c r="C46" s="204"/>
      <c r="D46" s="204"/>
      <c r="E46" s="204"/>
      <c r="F46" s="204"/>
      <c r="G46" s="204"/>
    </row>
    <row r="47" spans="1:7" ht="14.25">
      <c r="A47" s="53"/>
      <c r="B47" s="53"/>
      <c r="C47" s="204"/>
      <c r="D47" s="204"/>
      <c r="E47" s="204"/>
      <c r="F47" s="204"/>
      <c r="G47" s="204"/>
    </row>
    <row r="48" spans="1:7" ht="14.25">
      <c r="A48" s="53"/>
      <c r="B48" s="53"/>
      <c r="C48" s="204"/>
      <c r="D48" s="204"/>
      <c r="E48" s="204"/>
      <c r="F48" s="204"/>
      <c r="G48" s="204"/>
    </row>
    <row r="49" spans="1:7" ht="14.25">
      <c r="A49" s="53"/>
      <c r="B49" s="53"/>
      <c r="C49" s="204"/>
      <c r="D49" s="204"/>
      <c r="E49" s="204"/>
      <c r="F49" s="204"/>
      <c r="G49" s="204"/>
    </row>
    <row r="50" spans="1:7" ht="14.25">
      <c r="A50" s="53"/>
      <c r="B50" s="53"/>
      <c r="C50" s="204"/>
      <c r="D50" s="204"/>
      <c r="E50" s="204"/>
      <c r="F50" s="204"/>
      <c r="G50" s="204"/>
    </row>
    <row r="51" spans="1:7" ht="14.25">
      <c r="A51" s="53"/>
      <c r="B51" s="53"/>
      <c r="C51" s="204"/>
      <c r="D51" s="204"/>
      <c r="E51" s="204"/>
      <c r="F51" s="204"/>
      <c r="G51" s="204"/>
    </row>
    <row r="52" spans="1:7" ht="14.25">
      <c r="A52" s="53"/>
      <c r="B52" s="53"/>
      <c r="C52" s="204"/>
      <c r="D52" s="204"/>
      <c r="E52" s="204"/>
      <c r="F52" s="204"/>
      <c r="G52" s="204"/>
    </row>
    <row r="53" spans="1:7" ht="14.25">
      <c r="A53" s="53"/>
      <c r="B53" s="53"/>
      <c r="C53" s="204"/>
      <c r="D53" s="204"/>
      <c r="E53" s="204"/>
      <c r="F53" s="204"/>
      <c r="G53" s="204"/>
    </row>
    <row r="54" spans="1:7" ht="14.25">
      <c r="A54" s="53"/>
      <c r="B54" s="53"/>
      <c r="C54" s="204"/>
      <c r="D54" s="204"/>
      <c r="E54" s="204"/>
      <c r="F54" s="204"/>
      <c r="G54" s="204"/>
    </row>
    <row r="55" spans="1:7" ht="14.25">
      <c r="A55" s="53"/>
      <c r="B55" s="53"/>
      <c r="C55" s="204"/>
      <c r="D55" s="204"/>
      <c r="E55" s="204"/>
      <c r="F55" s="204"/>
      <c r="G55" s="204"/>
    </row>
  </sheetData>
  <mergeCells count="17">
    <mergeCell ref="N4:N5"/>
    <mergeCell ref="O4:O5"/>
    <mergeCell ref="P4:P5"/>
    <mergeCell ref="J4:J5"/>
    <mergeCell ref="K4:K5"/>
    <mergeCell ref="L4:L5"/>
    <mergeCell ref="M4:M5"/>
    <mergeCell ref="A2:P2"/>
    <mergeCell ref="A4:A5"/>
    <mergeCell ref="B4:B5"/>
    <mergeCell ref="C4:C5"/>
    <mergeCell ref="D4:D5"/>
    <mergeCell ref="E4:E5"/>
    <mergeCell ref="F4:F5"/>
    <mergeCell ref="G4:G5"/>
    <mergeCell ref="H4:H5"/>
    <mergeCell ref="I4:I5"/>
  </mergeCells>
  <printOptions/>
  <pageMargins left="1.3779527559055118" right="0.3937007874015748" top="0.984251968503937" bottom="0.984251968503937" header="0.5118110236220472" footer="0.5118110236220472"/>
  <pageSetup fitToHeight="1" fitToWidth="1" horizontalDpi="600" verticalDpi="600" orientation="landscape" paperSize="8" scale="80" r:id="rId1"/>
</worksheet>
</file>

<file path=xl/worksheets/sheet7.xml><?xml version="1.0" encoding="utf-8"?>
<worksheet xmlns="http://schemas.openxmlformats.org/spreadsheetml/2006/main" xmlns:r="http://schemas.openxmlformats.org/officeDocument/2006/relationships">
  <sheetPr codeName="Sheet9"/>
  <dimension ref="A1:T35"/>
  <sheetViews>
    <sheetView zoomScale="75" zoomScaleNormal="75" zoomScaleSheetLayoutView="50" workbookViewId="0" topLeftCell="A1">
      <selection activeCell="A1" sqref="A1"/>
    </sheetView>
  </sheetViews>
  <sheetFormatPr defaultColWidth="10.59765625" defaultRowHeight="15"/>
  <cols>
    <col min="1" max="1" width="13.19921875" style="4" customWidth="1"/>
    <col min="2" max="2" width="13.09765625" style="4" customWidth="1"/>
    <col min="3" max="3" width="13.69921875" style="4" customWidth="1"/>
    <col min="4" max="4" width="15.09765625" style="4" customWidth="1"/>
    <col min="5" max="5" width="14" style="4" customWidth="1"/>
    <col min="6" max="6" width="13.09765625" style="4" customWidth="1"/>
    <col min="7" max="8" width="13.69921875" style="4" customWidth="1"/>
    <col min="9" max="9" width="14" style="4" customWidth="1"/>
    <col min="10" max="11" width="13.69921875" style="4" customWidth="1"/>
    <col min="12" max="12" width="13.09765625" style="4" customWidth="1"/>
    <col min="13" max="13" width="13.69921875" style="4" customWidth="1"/>
    <col min="14" max="15" width="13.09765625" style="4" customWidth="1"/>
    <col min="16" max="16" width="15.19921875" style="4" customWidth="1"/>
    <col min="17" max="17" width="14.19921875" style="4" customWidth="1"/>
    <col min="18" max="18" width="10.59765625" style="4" customWidth="1"/>
    <col min="19" max="19" width="15.5" style="4" bestFit="1" customWidth="1"/>
    <col min="20" max="16384" width="10.59765625" style="4" customWidth="1"/>
  </cols>
  <sheetData>
    <row r="1" spans="1:17" s="142" customFormat="1" ht="19.5" customHeight="1">
      <c r="A1" s="1" t="s">
        <v>458</v>
      </c>
      <c r="B1" s="1"/>
      <c r="Q1" s="2" t="s">
        <v>459</v>
      </c>
    </row>
    <row r="2" spans="1:17" ht="19.5" customHeight="1">
      <c r="A2" s="335" t="s">
        <v>460</v>
      </c>
      <c r="B2" s="335"/>
      <c r="C2" s="335"/>
      <c r="D2" s="335"/>
      <c r="E2" s="335"/>
      <c r="F2" s="335"/>
      <c r="G2" s="335"/>
      <c r="H2" s="335"/>
      <c r="I2" s="335"/>
      <c r="J2" s="335"/>
      <c r="K2" s="335"/>
      <c r="L2" s="335"/>
      <c r="M2" s="335"/>
      <c r="N2" s="335"/>
      <c r="O2" s="335"/>
      <c r="P2" s="335"/>
      <c r="Q2" s="335"/>
    </row>
    <row r="3" spans="3:17" ht="18" customHeight="1" thickBot="1">
      <c r="C3" s="54"/>
      <c r="D3" s="54"/>
      <c r="E3" s="54"/>
      <c r="F3" s="54"/>
      <c r="G3" s="54"/>
      <c r="H3" s="54"/>
      <c r="I3" s="54"/>
      <c r="J3" s="54"/>
      <c r="K3" s="54"/>
      <c r="L3" s="54"/>
      <c r="M3" s="54"/>
      <c r="N3" s="54"/>
      <c r="O3" s="54"/>
      <c r="P3" s="54"/>
      <c r="Q3" s="55" t="s">
        <v>171</v>
      </c>
    </row>
    <row r="4" spans="1:17" ht="17.25" customHeight="1">
      <c r="A4" s="340" t="s">
        <v>461</v>
      </c>
      <c r="B4" s="113" t="s">
        <v>445</v>
      </c>
      <c r="C4" s="345" t="s">
        <v>446</v>
      </c>
      <c r="D4" s="345" t="s">
        <v>447</v>
      </c>
      <c r="E4" s="345" t="s">
        <v>448</v>
      </c>
      <c r="F4" s="345" t="s">
        <v>449</v>
      </c>
      <c r="G4" s="421" t="s">
        <v>462</v>
      </c>
      <c r="H4" s="345" t="s">
        <v>450</v>
      </c>
      <c r="I4" s="345" t="s">
        <v>451</v>
      </c>
      <c r="J4" s="345" t="s">
        <v>452</v>
      </c>
      <c r="K4" s="345" t="s">
        <v>453</v>
      </c>
      <c r="L4" s="421" t="s">
        <v>463</v>
      </c>
      <c r="M4" s="345" t="s">
        <v>454</v>
      </c>
      <c r="N4" s="345" t="s">
        <v>455</v>
      </c>
      <c r="O4" s="421" t="s">
        <v>464</v>
      </c>
      <c r="P4" s="345" t="s">
        <v>456</v>
      </c>
      <c r="Q4" s="433" t="s">
        <v>465</v>
      </c>
    </row>
    <row r="5" spans="1:17" ht="17.25" customHeight="1">
      <c r="A5" s="420"/>
      <c r="B5" s="353"/>
      <c r="C5" s="166"/>
      <c r="D5" s="166"/>
      <c r="E5" s="166"/>
      <c r="F5" s="166"/>
      <c r="G5" s="422"/>
      <c r="H5" s="166"/>
      <c r="I5" s="166"/>
      <c r="J5" s="166"/>
      <c r="K5" s="166"/>
      <c r="L5" s="422"/>
      <c r="M5" s="166"/>
      <c r="N5" s="166"/>
      <c r="O5" s="422"/>
      <c r="P5" s="166"/>
      <c r="Q5" s="434"/>
    </row>
    <row r="6" spans="1:19" ht="17.25" customHeight="1">
      <c r="A6" s="254" t="s">
        <v>466</v>
      </c>
      <c r="B6" s="66">
        <v>5140305</v>
      </c>
      <c r="C6" s="9">
        <v>61394951</v>
      </c>
      <c r="D6" s="9">
        <v>111129643</v>
      </c>
      <c r="E6" s="9">
        <v>40929009</v>
      </c>
      <c r="F6" s="9">
        <v>1662975</v>
      </c>
      <c r="G6" s="9">
        <v>27721461</v>
      </c>
      <c r="H6" s="9">
        <v>16664221</v>
      </c>
      <c r="I6" s="9">
        <v>101969247</v>
      </c>
      <c r="J6" s="9">
        <v>16450783</v>
      </c>
      <c r="K6" s="9">
        <v>65384896</v>
      </c>
      <c r="L6" s="9">
        <v>1328406</v>
      </c>
      <c r="M6" s="9">
        <v>79870295</v>
      </c>
      <c r="N6" s="9">
        <v>525046</v>
      </c>
      <c r="O6" s="9" t="s">
        <v>305</v>
      </c>
      <c r="P6" s="9">
        <v>779051257</v>
      </c>
      <c r="Q6" s="9">
        <v>89193668</v>
      </c>
      <c r="S6" s="258"/>
    </row>
    <row r="7" spans="1:19" ht="17.25" customHeight="1">
      <c r="A7" s="8">
        <v>16</v>
      </c>
      <c r="B7" s="66">
        <v>5080691</v>
      </c>
      <c r="C7" s="9">
        <v>65929307</v>
      </c>
      <c r="D7" s="9">
        <v>114735462</v>
      </c>
      <c r="E7" s="9">
        <v>38683116</v>
      </c>
      <c r="F7" s="9">
        <v>1631841</v>
      </c>
      <c r="G7" s="9">
        <v>23238270</v>
      </c>
      <c r="H7" s="9">
        <v>13600835</v>
      </c>
      <c r="I7" s="9">
        <v>94160473</v>
      </c>
      <c r="J7" s="9">
        <v>16850956</v>
      </c>
      <c r="K7" s="9">
        <v>68368011</v>
      </c>
      <c r="L7" s="9">
        <v>1436927</v>
      </c>
      <c r="M7" s="9">
        <v>80649523</v>
      </c>
      <c r="N7" s="9">
        <v>232631</v>
      </c>
      <c r="O7" s="9">
        <v>148</v>
      </c>
      <c r="P7" s="9">
        <v>789685234</v>
      </c>
      <c r="Q7" s="9">
        <v>69317077</v>
      </c>
      <c r="S7" s="258"/>
    </row>
    <row r="8" spans="1:19" ht="17.25" customHeight="1">
      <c r="A8" s="8">
        <v>17</v>
      </c>
      <c r="B8" s="66">
        <v>4495108</v>
      </c>
      <c r="C8" s="7">
        <v>61329297</v>
      </c>
      <c r="D8" s="7">
        <v>114094962</v>
      </c>
      <c r="E8" s="7">
        <v>40897096</v>
      </c>
      <c r="F8" s="7">
        <v>1008901</v>
      </c>
      <c r="G8" s="7">
        <v>18926152</v>
      </c>
      <c r="H8" s="7">
        <v>16073349</v>
      </c>
      <c r="I8" s="7">
        <v>78174593</v>
      </c>
      <c r="J8" s="7">
        <v>15540667</v>
      </c>
      <c r="K8" s="7">
        <v>65839822</v>
      </c>
      <c r="L8" s="7">
        <v>2442899</v>
      </c>
      <c r="M8" s="7">
        <v>81292918</v>
      </c>
      <c r="N8" s="7">
        <v>156964</v>
      </c>
      <c r="O8" s="9" t="s">
        <v>305</v>
      </c>
      <c r="P8" s="7">
        <v>788191765</v>
      </c>
      <c r="Q8" s="7">
        <v>62869372</v>
      </c>
      <c r="S8" s="258"/>
    </row>
    <row r="9" spans="1:19" ht="17.25" customHeight="1">
      <c r="A9" s="8">
        <v>18</v>
      </c>
      <c r="B9" s="66">
        <v>4249730</v>
      </c>
      <c r="C9" s="7">
        <v>55824767</v>
      </c>
      <c r="D9" s="7">
        <v>114827168</v>
      </c>
      <c r="E9" s="7">
        <v>41734209</v>
      </c>
      <c r="F9" s="7">
        <v>1057127</v>
      </c>
      <c r="G9" s="7">
        <v>17819375</v>
      </c>
      <c r="H9" s="7">
        <v>12915076</v>
      </c>
      <c r="I9" s="7">
        <v>69588551</v>
      </c>
      <c r="J9" s="7">
        <v>15716660</v>
      </c>
      <c r="K9" s="7">
        <v>54130171</v>
      </c>
      <c r="L9" s="7">
        <v>3229099</v>
      </c>
      <c r="M9" s="7">
        <v>81843790</v>
      </c>
      <c r="N9" s="7">
        <v>733170</v>
      </c>
      <c r="O9" s="9" t="s">
        <v>305</v>
      </c>
      <c r="P9" s="7">
        <v>775807355</v>
      </c>
      <c r="Q9" s="7">
        <v>63122020</v>
      </c>
      <c r="S9" s="258"/>
    </row>
    <row r="10" spans="1:19" s="6" customFormat="1" ht="17.25" customHeight="1">
      <c r="A10" s="315">
        <v>19</v>
      </c>
      <c r="B10" s="276">
        <f aca="true" t="shared" si="0" ref="B10:N10">SUM(B22,B33)</f>
        <v>3977244</v>
      </c>
      <c r="C10" s="276">
        <f t="shared" si="0"/>
        <v>59258540</v>
      </c>
      <c r="D10" s="276">
        <f t="shared" si="0"/>
        <v>121104526</v>
      </c>
      <c r="E10" s="276">
        <f t="shared" si="0"/>
        <v>46367390</v>
      </c>
      <c r="F10" s="276">
        <f t="shared" si="0"/>
        <v>919165</v>
      </c>
      <c r="G10" s="276">
        <f t="shared" si="0"/>
        <v>15874102</v>
      </c>
      <c r="H10" s="276">
        <f t="shared" si="0"/>
        <v>12974488</v>
      </c>
      <c r="I10" s="276">
        <f t="shared" si="0"/>
        <v>62788287</v>
      </c>
      <c r="J10" s="276">
        <f t="shared" si="0"/>
        <v>15043513</v>
      </c>
      <c r="K10" s="276">
        <f t="shared" si="0"/>
        <v>50018724</v>
      </c>
      <c r="L10" s="276">
        <f t="shared" si="0"/>
        <v>8981279</v>
      </c>
      <c r="M10" s="276">
        <f t="shared" si="0"/>
        <v>84160191</v>
      </c>
      <c r="N10" s="276">
        <f t="shared" si="0"/>
        <v>1245155</v>
      </c>
      <c r="O10" s="9" t="s">
        <v>305</v>
      </c>
      <c r="P10" s="34">
        <f>SUM(P22,P33)</f>
        <v>757600237</v>
      </c>
      <c r="Q10" s="34">
        <f>SUM(Q22,Q33)</f>
        <v>68836341</v>
      </c>
      <c r="S10" s="316"/>
    </row>
    <row r="11" spans="1:17" ht="17.25" customHeight="1">
      <c r="A11" s="160"/>
      <c r="B11" s="91"/>
      <c r="C11" s="13"/>
      <c r="D11" s="13"/>
      <c r="E11" s="13"/>
      <c r="F11" s="13"/>
      <c r="G11" s="13"/>
      <c r="H11" s="13"/>
      <c r="I11" s="13"/>
      <c r="J11" s="13"/>
      <c r="K11" s="13"/>
      <c r="L11" s="13"/>
      <c r="M11" s="13"/>
      <c r="N11" s="13"/>
      <c r="O11" s="13"/>
      <c r="P11" s="13"/>
      <c r="Q11" s="13"/>
    </row>
    <row r="12" spans="1:19" ht="17.25" customHeight="1">
      <c r="A12" s="151" t="s">
        <v>381</v>
      </c>
      <c r="B12" s="267">
        <v>904805</v>
      </c>
      <c r="C12" s="268">
        <v>12677514</v>
      </c>
      <c r="D12" s="268">
        <v>44337825</v>
      </c>
      <c r="E12" s="268">
        <v>11892899</v>
      </c>
      <c r="F12" s="268">
        <v>438533</v>
      </c>
      <c r="G12" s="268">
        <v>2675810</v>
      </c>
      <c r="H12" s="268">
        <v>3729375</v>
      </c>
      <c r="I12" s="268">
        <v>21617196</v>
      </c>
      <c r="J12" s="268">
        <v>4769931</v>
      </c>
      <c r="K12" s="268">
        <v>16866803</v>
      </c>
      <c r="L12" s="268">
        <v>184342</v>
      </c>
      <c r="M12" s="268">
        <v>30967272</v>
      </c>
      <c r="N12" s="268">
        <v>1242856</v>
      </c>
      <c r="O12" s="9" t="s">
        <v>305</v>
      </c>
      <c r="P12" s="268">
        <v>269043303</v>
      </c>
      <c r="Q12" s="268">
        <v>12955734</v>
      </c>
      <c r="S12" s="258"/>
    </row>
    <row r="13" spans="1:19" ht="17.25" customHeight="1">
      <c r="A13" s="151" t="s">
        <v>382</v>
      </c>
      <c r="B13" s="267">
        <v>256728</v>
      </c>
      <c r="C13" s="268">
        <v>7138781</v>
      </c>
      <c r="D13" s="268">
        <v>7084042</v>
      </c>
      <c r="E13" s="268">
        <v>3513202</v>
      </c>
      <c r="F13" s="268">
        <v>25893</v>
      </c>
      <c r="G13" s="268">
        <v>1654086</v>
      </c>
      <c r="H13" s="268">
        <v>658281</v>
      </c>
      <c r="I13" s="268">
        <v>2678154</v>
      </c>
      <c r="J13" s="268">
        <v>1085847</v>
      </c>
      <c r="K13" s="268">
        <v>2224851</v>
      </c>
      <c r="L13" s="268">
        <v>1098581</v>
      </c>
      <c r="M13" s="268">
        <v>5583223</v>
      </c>
      <c r="N13" s="9" t="s">
        <v>305</v>
      </c>
      <c r="O13" s="9" t="s">
        <v>305</v>
      </c>
      <c r="P13" s="268">
        <v>53996472</v>
      </c>
      <c r="Q13" s="317">
        <v>4809098</v>
      </c>
      <c r="S13" s="258"/>
    </row>
    <row r="14" spans="1:19" ht="17.25" customHeight="1">
      <c r="A14" s="151" t="s">
        <v>383</v>
      </c>
      <c r="B14" s="267">
        <v>344356</v>
      </c>
      <c r="C14" s="268">
        <v>3688245</v>
      </c>
      <c r="D14" s="268">
        <v>11277392</v>
      </c>
      <c r="E14" s="268">
        <v>3847279</v>
      </c>
      <c r="F14" s="268">
        <v>40544</v>
      </c>
      <c r="G14" s="268">
        <v>1259489</v>
      </c>
      <c r="H14" s="268">
        <v>1178800</v>
      </c>
      <c r="I14" s="268">
        <v>6480400</v>
      </c>
      <c r="J14" s="268">
        <v>1247627</v>
      </c>
      <c r="K14" s="268">
        <v>6205087</v>
      </c>
      <c r="L14" s="268">
        <v>172442</v>
      </c>
      <c r="M14" s="268">
        <v>6948478</v>
      </c>
      <c r="N14" s="9" t="s">
        <v>305</v>
      </c>
      <c r="O14" s="9" t="s">
        <v>305</v>
      </c>
      <c r="P14" s="268">
        <v>72199414</v>
      </c>
      <c r="Q14" s="268">
        <v>3718226</v>
      </c>
      <c r="S14" s="258"/>
    </row>
    <row r="15" spans="1:19" ht="17.25" customHeight="1">
      <c r="A15" s="151" t="s">
        <v>384</v>
      </c>
      <c r="B15" s="267">
        <v>209197</v>
      </c>
      <c r="C15" s="268">
        <v>3958277</v>
      </c>
      <c r="D15" s="268">
        <v>6032489</v>
      </c>
      <c r="E15" s="268">
        <v>5876574</v>
      </c>
      <c r="F15" s="268">
        <v>22303</v>
      </c>
      <c r="G15" s="268">
        <v>1698725</v>
      </c>
      <c r="H15" s="268">
        <v>452670</v>
      </c>
      <c r="I15" s="268">
        <v>2870034</v>
      </c>
      <c r="J15" s="268">
        <v>780030</v>
      </c>
      <c r="K15" s="268">
        <v>1665888</v>
      </c>
      <c r="L15" s="268">
        <v>3680234</v>
      </c>
      <c r="M15" s="268">
        <v>4205318</v>
      </c>
      <c r="N15" s="9" t="s">
        <v>305</v>
      </c>
      <c r="O15" s="9" t="s">
        <v>305</v>
      </c>
      <c r="P15" s="268">
        <v>43196942</v>
      </c>
      <c r="Q15" s="268">
        <v>3088165</v>
      </c>
      <c r="S15" s="258"/>
    </row>
    <row r="16" spans="1:19" ht="17.25" customHeight="1">
      <c r="A16" s="151" t="s">
        <v>385</v>
      </c>
      <c r="B16" s="267">
        <v>128479</v>
      </c>
      <c r="C16" s="268">
        <v>1636953</v>
      </c>
      <c r="D16" s="268">
        <v>1900836</v>
      </c>
      <c r="E16" s="268">
        <v>1347016</v>
      </c>
      <c r="F16" s="268">
        <v>9573</v>
      </c>
      <c r="G16" s="268">
        <v>577270</v>
      </c>
      <c r="H16" s="268">
        <v>372151</v>
      </c>
      <c r="I16" s="268">
        <v>822517</v>
      </c>
      <c r="J16" s="268">
        <v>384282</v>
      </c>
      <c r="K16" s="268">
        <v>815340</v>
      </c>
      <c r="L16" s="268">
        <v>523257</v>
      </c>
      <c r="M16" s="268">
        <v>1855774</v>
      </c>
      <c r="N16" s="9" t="s">
        <v>305</v>
      </c>
      <c r="O16" s="9" t="s">
        <v>305</v>
      </c>
      <c r="P16" s="268">
        <v>14315167</v>
      </c>
      <c r="Q16" s="268">
        <v>4562463</v>
      </c>
      <c r="S16" s="258"/>
    </row>
    <row r="17" spans="1:19" ht="17.25" customHeight="1">
      <c r="A17" s="151" t="s">
        <v>386</v>
      </c>
      <c r="B17" s="267">
        <v>266700</v>
      </c>
      <c r="C17" s="268">
        <v>3686069</v>
      </c>
      <c r="D17" s="268">
        <v>9123508</v>
      </c>
      <c r="E17" s="268">
        <v>2749110</v>
      </c>
      <c r="F17" s="268">
        <v>5400</v>
      </c>
      <c r="G17" s="268">
        <v>485020</v>
      </c>
      <c r="H17" s="268">
        <v>727141</v>
      </c>
      <c r="I17" s="268">
        <v>3078761</v>
      </c>
      <c r="J17" s="268">
        <v>954726</v>
      </c>
      <c r="K17" s="268">
        <v>2474569</v>
      </c>
      <c r="L17" s="268">
        <v>18549</v>
      </c>
      <c r="M17" s="268">
        <v>4799626</v>
      </c>
      <c r="N17" s="9" t="s">
        <v>305</v>
      </c>
      <c r="O17" s="9" t="s">
        <v>305</v>
      </c>
      <c r="P17" s="268">
        <v>37428978</v>
      </c>
      <c r="Q17" s="268">
        <v>3744208</v>
      </c>
      <c r="S17" s="258"/>
    </row>
    <row r="18" spans="1:19" ht="17.25" customHeight="1">
      <c r="A18" s="151" t="s">
        <v>387</v>
      </c>
      <c r="B18" s="267">
        <v>149761</v>
      </c>
      <c r="C18" s="268">
        <v>1866375</v>
      </c>
      <c r="D18" s="268">
        <v>2296678</v>
      </c>
      <c r="E18" s="268">
        <v>961470</v>
      </c>
      <c r="F18" s="268">
        <v>18521</v>
      </c>
      <c r="G18" s="268">
        <v>607330</v>
      </c>
      <c r="H18" s="268">
        <v>143154</v>
      </c>
      <c r="I18" s="268">
        <v>980210</v>
      </c>
      <c r="J18" s="268">
        <v>367866</v>
      </c>
      <c r="K18" s="268">
        <v>715042</v>
      </c>
      <c r="L18" s="268">
        <v>43812</v>
      </c>
      <c r="M18" s="268">
        <v>1527196</v>
      </c>
      <c r="N18" s="9" t="s">
        <v>305</v>
      </c>
      <c r="O18" s="9" t="s">
        <v>305</v>
      </c>
      <c r="P18" s="268">
        <v>13941559</v>
      </c>
      <c r="Q18" s="268">
        <v>1226614</v>
      </c>
      <c r="S18" s="258"/>
    </row>
    <row r="19" spans="1:19" ht="17.25" customHeight="1">
      <c r="A19" s="151" t="s">
        <v>467</v>
      </c>
      <c r="B19" s="267">
        <v>159139</v>
      </c>
      <c r="C19" s="268">
        <v>2670649</v>
      </c>
      <c r="D19" s="268">
        <v>3680913</v>
      </c>
      <c r="E19" s="268">
        <v>1122654</v>
      </c>
      <c r="F19" s="268">
        <v>60495</v>
      </c>
      <c r="G19" s="268">
        <v>536344</v>
      </c>
      <c r="H19" s="268">
        <v>297142</v>
      </c>
      <c r="I19" s="268">
        <v>1543639</v>
      </c>
      <c r="J19" s="268">
        <v>493511</v>
      </c>
      <c r="K19" s="268">
        <v>1393355</v>
      </c>
      <c r="L19" s="268">
        <v>8863</v>
      </c>
      <c r="M19" s="268">
        <v>2175679</v>
      </c>
      <c r="N19" s="9" t="s">
        <v>305</v>
      </c>
      <c r="O19" s="9" t="s">
        <v>305</v>
      </c>
      <c r="P19" s="268">
        <v>24501740</v>
      </c>
      <c r="Q19" s="268">
        <v>2083795</v>
      </c>
      <c r="S19" s="258"/>
    </row>
    <row r="20" spans="1:19" ht="17.25" customHeight="1">
      <c r="A20" s="151" t="s">
        <v>468</v>
      </c>
      <c r="B20" s="267">
        <v>389062</v>
      </c>
      <c r="C20" s="268">
        <v>5335900</v>
      </c>
      <c r="D20" s="268">
        <v>10209031</v>
      </c>
      <c r="E20" s="268">
        <v>4598043</v>
      </c>
      <c r="F20" s="268">
        <v>47291</v>
      </c>
      <c r="G20" s="268">
        <v>1438917</v>
      </c>
      <c r="H20" s="268">
        <v>2487547</v>
      </c>
      <c r="I20" s="268">
        <v>8188790</v>
      </c>
      <c r="J20" s="268">
        <v>1521537</v>
      </c>
      <c r="K20" s="268">
        <v>5870796</v>
      </c>
      <c r="L20" s="268">
        <v>182874</v>
      </c>
      <c r="M20" s="268">
        <v>8058276</v>
      </c>
      <c r="N20" s="9" t="s">
        <v>305</v>
      </c>
      <c r="O20" s="9" t="s">
        <v>305</v>
      </c>
      <c r="P20" s="268">
        <v>71375047</v>
      </c>
      <c r="Q20" s="268">
        <v>2554668</v>
      </c>
      <c r="S20" s="258"/>
    </row>
    <row r="21" spans="1:19" ht="17.25" customHeight="1">
      <c r="A21" s="151" t="s">
        <v>469</v>
      </c>
      <c r="B21" s="267">
        <v>212767</v>
      </c>
      <c r="C21" s="268">
        <v>2249802</v>
      </c>
      <c r="D21" s="268">
        <v>5030966</v>
      </c>
      <c r="E21" s="268">
        <v>1618194</v>
      </c>
      <c r="F21" s="268">
        <v>3290</v>
      </c>
      <c r="G21" s="268">
        <v>689270</v>
      </c>
      <c r="H21" s="268">
        <v>1375010</v>
      </c>
      <c r="I21" s="268">
        <v>2978697</v>
      </c>
      <c r="J21" s="268">
        <v>459866</v>
      </c>
      <c r="K21" s="268">
        <v>2295351</v>
      </c>
      <c r="L21" s="268">
        <v>101986</v>
      </c>
      <c r="M21" s="268">
        <v>3056389</v>
      </c>
      <c r="N21" s="9" t="s">
        <v>305</v>
      </c>
      <c r="O21" s="9" t="s">
        <v>305</v>
      </c>
      <c r="P21" s="268">
        <v>26993563</v>
      </c>
      <c r="Q21" s="268">
        <v>7307793</v>
      </c>
      <c r="S21" s="258"/>
    </row>
    <row r="22" spans="1:19" ht="17.25" customHeight="1">
      <c r="A22" s="167" t="s">
        <v>457</v>
      </c>
      <c r="B22" s="275">
        <f aca="true" t="shared" si="1" ref="B22:N22">SUM(B12:B21)</f>
        <v>3020994</v>
      </c>
      <c r="C22" s="276">
        <f t="shared" si="1"/>
        <v>44908565</v>
      </c>
      <c r="D22" s="276">
        <f t="shared" si="1"/>
        <v>100973680</v>
      </c>
      <c r="E22" s="276">
        <f t="shared" si="1"/>
        <v>37526441</v>
      </c>
      <c r="F22" s="276">
        <f t="shared" si="1"/>
        <v>671843</v>
      </c>
      <c r="G22" s="276">
        <f t="shared" si="1"/>
        <v>11622261</v>
      </c>
      <c r="H22" s="276">
        <f t="shared" si="1"/>
        <v>11421271</v>
      </c>
      <c r="I22" s="276">
        <f t="shared" si="1"/>
        <v>51238398</v>
      </c>
      <c r="J22" s="276">
        <f t="shared" si="1"/>
        <v>12065223</v>
      </c>
      <c r="K22" s="276">
        <f t="shared" si="1"/>
        <v>40527082</v>
      </c>
      <c r="L22" s="276">
        <f t="shared" si="1"/>
        <v>6014940</v>
      </c>
      <c r="M22" s="276">
        <f t="shared" si="1"/>
        <v>69177231</v>
      </c>
      <c r="N22" s="276">
        <f t="shared" si="1"/>
        <v>1242856</v>
      </c>
      <c r="O22" s="9" t="s">
        <v>305</v>
      </c>
      <c r="P22" s="276">
        <f>SUM(P12:P21)</f>
        <v>626992185</v>
      </c>
      <c r="Q22" s="276">
        <f>SUM(Q12:Q21)</f>
        <v>46050764</v>
      </c>
      <c r="S22" s="258"/>
    </row>
    <row r="23" spans="1:19" ht="17.25" customHeight="1">
      <c r="A23" s="281"/>
      <c r="B23" s="267"/>
      <c r="C23" s="268"/>
      <c r="D23" s="268"/>
      <c r="E23" s="268"/>
      <c r="F23" s="268"/>
      <c r="G23" s="268"/>
      <c r="H23" s="268"/>
      <c r="I23" s="268"/>
      <c r="J23" s="268"/>
      <c r="K23" s="268"/>
      <c r="L23" s="268"/>
      <c r="M23" s="268"/>
      <c r="N23" s="268"/>
      <c r="O23" s="268"/>
      <c r="P23" s="268"/>
      <c r="Q23" s="268"/>
      <c r="S23" s="258"/>
    </row>
    <row r="24" spans="1:19" ht="17.25" customHeight="1">
      <c r="A24" s="151" t="s">
        <v>392</v>
      </c>
      <c r="B24" s="267">
        <v>61692</v>
      </c>
      <c r="C24" s="268">
        <v>621490</v>
      </c>
      <c r="D24" s="268">
        <v>778978</v>
      </c>
      <c r="E24" s="268">
        <v>275511</v>
      </c>
      <c r="F24" s="268">
        <v>32415</v>
      </c>
      <c r="G24" s="268">
        <v>256173</v>
      </c>
      <c r="H24" s="268">
        <v>211291</v>
      </c>
      <c r="I24" s="268">
        <v>89000</v>
      </c>
      <c r="J24" s="268">
        <v>77441</v>
      </c>
      <c r="K24" s="268">
        <v>254162</v>
      </c>
      <c r="L24" s="9" t="s">
        <v>305</v>
      </c>
      <c r="M24" s="268">
        <v>574813</v>
      </c>
      <c r="N24" s="9" t="s">
        <v>305</v>
      </c>
      <c r="O24" s="9" t="s">
        <v>305</v>
      </c>
      <c r="P24" s="268">
        <v>5333299</v>
      </c>
      <c r="Q24" s="268">
        <v>1350458</v>
      </c>
      <c r="S24" s="258"/>
    </row>
    <row r="25" spans="1:19" ht="17.25" customHeight="1">
      <c r="A25" s="151" t="s">
        <v>393</v>
      </c>
      <c r="B25" s="267">
        <v>132788</v>
      </c>
      <c r="C25" s="268">
        <v>1313365</v>
      </c>
      <c r="D25" s="268">
        <v>3709626</v>
      </c>
      <c r="E25" s="268">
        <v>940397</v>
      </c>
      <c r="F25" s="268">
        <v>30063</v>
      </c>
      <c r="G25" s="268">
        <v>50980</v>
      </c>
      <c r="H25" s="268">
        <v>111490</v>
      </c>
      <c r="I25" s="268">
        <v>2800792</v>
      </c>
      <c r="J25" s="268">
        <v>559486</v>
      </c>
      <c r="K25" s="268">
        <v>1358503</v>
      </c>
      <c r="L25" s="9" t="s">
        <v>305</v>
      </c>
      <c r="M25" s="268">
        <v>1688665</v>
      </c>
      <c r="N25" s="9" t="s">
        <v>305</v>
      </c>
      <c r="O25" s="9" t="s">
        <v>305</v>
      </c>
      <c r="P25" s="268">
        <v>16186583</v>
      </c>
      <c r="Q25" s="268">
        <v>2447957</v>
      </c>
      <c r="S25" s="258"/>
    </row>
    <row r="26" spans="1:19" ht="17.25" customHeight="1">
      <c r="A26" s="151" t="s">
        <v>394</v>
      </c>
      <c r="B26" s="267">
        <v>127254</v>
      </c>
      <c r="C26" s="268">
        <v>1312603</v>
      </c>
      <c r="D26" s="268">
        <v>2710778</v>
      </c>
      <c r="E26" s="268">
        <v>1014412</v>
      </c>
      <c r="F26" s="268">
        <v>20888</v>
      </c>
      <c r="G26" s="268">
        <v>627673</v>
      </c>
      <c r="H26" s="268">
        <v>214698</v>
      </c>
      <c r="I26" s="268">
        <v>2077114</v>
      </c>
      <c r="J26" s="268">
        <v>369510</v>
      </c>
      <c r="K26" s="268">
        <v>1020666</v>
      </c>
      <c r="L26" s="268">
        <v>18522</v>
      </c>
      <c r="M26" s="268">
        <v>2423861</v>
      </c>
      <c r="N26" s="9" t="s">
        <v>305</v>
      </c>
      <c r="O26" s="9" t="s">
        <v>305</v>
      </c>
      <c r="P26" s="268">
        <v>19878592</v>
      </c>
      <c r="Q26" s="268">
        <v>1636674</v>
      </c>
      <c r="S26" s="258"/>
    </row>
    <row r="27" spans="1:19" ht="17.25" customHeight="1">
      <c r="A27" s="151" t="s">
        <v>395</v>
      </c>
      <c r="B27" s="267">
        <v>117892</v>
      </c>
      <c r="C27" s="268">
        <v>893952</v>
      </c>
      <c r="D27" s="268">
        <v>2262942</v>
      </c>
      <c r="E27" s="268">
        <v>642573</v>
      </c>
      <c r="F27" s="268">
        <v>18392</v>
      </c>
      <c r="G27" s="268">
        <v>88162</v>
      </c>
      <c r="H27" s="268">
        <v>35395</v>
      </c>
      <c r="I27" s="268">
        <v>1340226</v>
      </c>
      <c r="J27" s="268">
        <v>228884</v>
      </c>
      <c r="K27" s="268">
        <v>2150596</v>
      </c>
      <c r="L27" s="268">
        <v>1473</v>
      </c>
      <c r="M27" s="268">
        <v>936184</v>
      </c>
      <c r="N27" s="9">
        <v>1433</v>
      </c>
      <c r="O27" s="9" t="s">
        <v>305</v>
      </c>
      <c r="P27" s="268">
        <v>9121659</v>
      </c>
      <c r="Q27" s="268">
        <v>1213455</v>
      </c>
      <c r="S27" s="258"/>
    </row>
    <row r="28" spans="1:19" ht="17.25" customHeight="1">
      <c r="A28" s="151" t="s">
        <v>396</v>
      </c>
      <c r="B28" s="267">
        <v>131907</v>
      </c>
      <c r="C28" s="268">
        <v>5256829</v>
      </c>
      <c r="D28" s="268">
        <v>3176504</v>
      </c>
      <c r="E28" s="268">
        <v>1686103</v>
      </c>
      <c r="F28" s="268">
        <v>91086</v>
      </c>
      <c r="G28" s="268">
        <v>977809</v>
      </c>
      <c r="H28" s="268">
        <v>386349</v>
      </c>
      <c r="I28" s="268">
        <v>1153716</v>
      </c>
      <c r="J28" s="268">
        <v>501087</v>
      </c>
      <c r="K28" s="268">
        <v>1638953</v>
      </c>
      <c r="L28" s="268">
        <v>867529</v>
      </c>
      <c r="M28" s="268">
        <v>2080058</v>
      </c>
      <c r="N28" s="9" t="s">
        <v>305</v>
      </c>
      <c r="O28" s="9" t="s">
        <v>305</v>
      </c>
      <c r="P28" s="268">
        <v>18494532</v>
      </c>
      <c r="Q28" s="268">
        <v>6132172</v>
      </c>
      <c r="S28" s="258"/>
    </row>
    <row r="29" spans="1:19" ht="17.25" customHeight="1">
      <c r="A29" s="151" t="s">
        <v>470</v>
      </c>
      <c r="B29" s="267">
        <v>90067</v>
      </c>
      <c r="C29" s="268">
        <v>1420430</v>
      </c>
      <c r="D29" s="268">
        <v>1584056</v>
      </c>
      <c r="E29" s="268">
        <v>747778</v>
      </c>
      <c r="F29" s="268">
        <v>6557</v>
      </c>
      <c r="G29" s="268">
        <v>371101</v>
      </c>
      <c r="H29" s="268">
        <v>107529</v>
      </c>
      <c r="I29" s="268">
        <v>607923</v>
      </c>
      <c r="J29" s="268">
        <v>241724</v>
      </c>
      <c r="K29" s="268">
        <v>663074</v>
      </c>
      <c r="L29" s="268">
        <v>80118</v>
      </c>
      <c r="M29" s="268">
        <v>1345176</v>
      </c>
      <c r="N29" s="9" t="s">
        <v>305</v>
      </c>
      <c r="O29" s="9" t="s">
        <v>305</v>
      </c>
      <c r="P29" s="268">
        <v>13813208</v>
      </c>
      <c r="Q29" s="268">
        <v>846914</v>
      </c>
      <c r="S29" s="258"/>
    </row>
    <row r="30" spans="1:19" ht="17.25" customHeight="1">
      <c r="A30" s="151" t="s">
        <v>471</v>
      </c>
      <c r="B30" s="267">
        <v>114211</v>
      </c>
      <c r="C30" s="268">
        <v>1190847</v>
      </c>
      <c r="D30" s="268">
        <v>2147601</v>
      </c>
      <c r="E30" s="268">
        <v>835477</v>
      </c>
      <c r="F30" s="268">
        <v>6251</v>
      </c>
      <c r="G30" s="268">
        <v>673785</v>
      </c>
      <c r="H30" s="268">
        <v>123431</v>
      </c>
      <c r="I30" s="268">
        <v>1777890</v>
      </c>
      <c r="J30" s="268">
        <v>271876</v>
      </c>
      <c r="K30" s="268">
        <v>805261</v>
      </c>
      <c r="L30" s="268">
        <v>56543</v>
      </c>
      <c r="M30" s="268">
        <v>1332300</v>
      </c>
      <c r="N30" s="9" t="s">
        <v>305</v>
      </c>
      <c r="O30" s="9" t="s">
        <v>305</v>
      </c>
      <c r="P30" s="268">
        <v>13246911</v>
      </c>
      <c r="Q30" s="268">
        <v>5949231</v>
      </c>
      <c r="S30" s="258"/>
    </row>
    <row r="31" spans="1:19" ht="17.25" customHeight="1">
      <c r="A31" s="151" t="s">
        <v>399</v>
      </c>
      <c r="B31" s="267">
        <v>75621</v>
      </c>
      <c r="C31" s="268">
        <v>781203</v>
      </c>
      <c r="D31" s="268">
        <v>1289875</v>
      </c>
      <c r="E31" s="268">
        <v>1351674</v>
      </c>
      <c r="F31" s="268">
        <v>2544</v>
      </c>
      <c r="G31" s="268">
        <v>192040</v>
      </c>
      <c r="H31" s="268">
        <v>123447</v>
      </c>
      <c r="I31" s="268">
        <v>463287</v>
      </c>
      <c r="J31" s="268">
        <v>187916</v>
      </c>
      <c r="K31" s="268">
        <v>788111</v>
      </c>
      <c r="L31" s="268">
        <v>518183</v>
      </c>
      <c r="M31" s="268">
        <v>1137895</v>
      </c>
      <c r="N31" s="9">
        <v>866</v>
      </c>
      <c r="O31" s="9" t="s">
        <v>305</v>
      </c>
      <c r="P31" s="268">
        <v>7542016</v>
      </c>
      <c r="Q31" s="268">
        <v>980616</v>
      </c>
      <c r="S31" s="258"/>
    </row>
    <row r="32" spans="1:19" ht="17.25" customHeight="1">
      <c r="A32" s="151" t="s">
        <v>472</v>
      </c>
      <c r="B32" s="267">
        <v>104818</v>
      </c>
      <c r="C32" s="268">
        <v>1559256</v>
      </c>
      <c r="D32" s="268">
        <v>2470486</v>
      </c>
      <c r="E32" s="268">
        <v>1347024</v>
      </c>
      <c r="F32" s="268">
        <v>39126</v>
      </c>
      <c r="G32" s="268">
        <v>1014118</v>
      </c>
      <c r="H32" s="268">
        <v>239587</v>
      </c>
      <c r="I32" s="268">
        <v>1239941</v>
      </c>
      <c r="J32" s="268">
        <v>540366</v>
      </c>
      <c r="K32" s="268">
        <v>812316</v>
      </c>
      <c r="L32" s="268">
        <v>1423971</v>
      </c>
      <c r="M32" s="268">
        <v>3464008</v>
      </c>
      <c r="N32" s="9" t="s">
        <v>305</v>
      </c>
      <c r="O32" s="9" t="s">
        <v>305</v>
      </c>
      <c r="P32" s="268">
        <v>26991252</v>
      </c>
      <c r="Q32" s="268">
        <v>2228100</v>
      </c>
      <c r="S32" s="258"/>
    </row>
    <row r="33" spans="1:20" ht="17.25" customHeight="1">
      <c r="A33" s="312" t="s">
        <v>473</v>
      </c>
      <c r="B33" s="293">
        <f aca="true" t="shared" si="2" ref="B33:N33">SUM(B24:B32)</f>
        <v>956250</v>
      </c>
      <c r="C33" s="294">
        <f t="shared" si="2"/>
        <v>14349975</v>
      </c>
      <c r="D33" s="294">
        <f t="shared" si="2"/>
        <v>20130846</v>
      </c>
      <c r="E33" s="294">
        <f t="shared" si="2"/>
        <v>8840949</v>
      </c>
      <c r="F33" s="294">
        <f t="shared" si="2"/>
        <v>247322</v>
      </c>
      <c r="G33" s="294">
        <f t="shared" si="2"/>
        <v>4251841</v>
      </c>
      <c r="H33" s="294">
        <f t="shared" si="2"/>
        <v>1553217</v>
      </c>
      <c r="I33" s="294">
        <f t="shared" si="2"/>
        <v>11549889</v>
      </c>
      <c r="J33" s="294">
        <f t="shared" si="2"/>
        <v>2978290</v>
      </c>
      <c r="K33" s="294">
        <f t="shared" si="2"/>
        <v>9491642</v>
      </c>
      <c r="L33" s="294">
        <f t="shared" si="2"/>
        <v>2966339</v>
      </c>
      <c r="M33" s="294">
        <f t="shared" si="2"/>
        <v>14982960</v>
      </c>
      <c r="N33" s="318">
        <f t="shared" si="2"/>
        <v>2299</v>
      </c>
      <c r="O33" s="230" t="s">
        <v>305</v>
      </c>
      <c r="P33" s="294">
        <f>SUM(P24:P32)</f>
        <v>130608052</v>
      </c>
      <c r="Q33" s="294">
        <f>SUM(Q24:Q32)</f>
        <v>22785577</v>
      </c>
      <c r="S33" s="258"/>
      <c r="T33"/>
    </row>
    <row r="34" spans="1:19" ht="17.25" customHeight="1">
      <c r="A34" s="53" t="s">
        <v>474</v>
      </c>
      <c r="B34" s="34"/>
      <c r="C34" s="34"/>
      <c r="D34" s="34"/>
      <c r="E34" s="34"/>
      <c r="F34" s="34"/>
      <c r="G34" s="34"/>
      <c r="H34" s="34"/>
      <c r="I34" s="34"/>
      <c r="J34" s="34"/>
      <c r="K34" s="34"/>
      <c r="L34" s="34"/>
      <c r="M34" s="34"/>
      <c r="N34" s="34"/>
      <c r="O34" s="36"/>
      <c r="P34" s="34"/>
      <c r="Q34" s="34"/>
      <c r="S34" s="258"/>
    </row>
    <row r="35" spans="2:14" ht="15" customHeight="1">
      <c r="B35" s="53"/>
      <c r="C35" s="53"/>
      <c r="D35" s="53"/>
      <c r="E35" s="53"/>
      <c r="F35" s="53"/>
      <c r="G35" s="53"/>
      <c r="H35" s="53"/>
      <c r="I35" s="53"/>
      <c r="J35" s="53"/>
      <c r="K35" s="53"/>
      <c r="L35" s="53"/>
      <c r="M35" s="53"/>
      <c r="N35" s="53"/>
    </row>
  </sheetData>
  <mergeCells count="18">
    <mergeCell ref="A2:Q2"/>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s>
  <printOptions/>
  <pageMargins left="0.74" right="0.1968503937007874" top="0.984251968503937" bottom="0.984251968503937" header="0.5118110236220472" footer="0.5118110236220472"/>
  <pageSetup horizontalDpi="600" verticalDpi="600" orientation="landscape" paperSize="8"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yasuko-d</cp:lastModifiedBy>
  <cp:lastPrinted>2008-12-09T02:27:04Z</cp:lastPrinted>
  <dcterms:created xsi:type="dcterms:W3CDTF">2005-08-11T08:12:33Z</dcterms:created>
  <dcterms:modified xsi:type="dcterms:W3CDTF">2010-10-06T05:25:34Z</dcterms:modified>
  <cp:category/>
  <cp:version/>
  <cp:contentType/>
  <cp:contentStatus/>
</cp:coreProperties>
</file>