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30" windowWidth="19320" windowHeight="11730" firstSheet="3" activeTab="12"/>
  </bookViews>
  <sheets>
    <sheet name="107-110" sheetId="1" r:id="rId1"/>
    <sheet name="111(1)" sheetId="2" r:id="rId2"/>
    <sheet name="111(2),112(1)" sheetId="3" r:id="rId3"/>
    <sheet name="112(2)つづき114(1)" sheetId="4" r:id="rId4"/>
    <sheet name="114(2)" sheetId="5" r:id="rId5"/>
    <sheet name="115-116(2)" sheetId="6" r:id="rId6"/>
    <sheet name="116つづき,117" sheetId="7" r:id="rId7"/>
    <sheet name="118-119(2)" sheetId="8" r:id="rId8"/>
    <sheet name="119(3)" sheetId="9" r:id="rId9"/>
    <sheet name="120(1)-(4)" sheetId="10" r:id="rId10"/>
    <sheet name="121(1)" sheetId="11" r:id="rId11"/>
    <sheet name="121(2)-126" sheetId="12" r:id="rId12"/>
    <sheet name="127" sheetId="13" r:id="rId13"/>
  </sheets>
  <definedNames>
    <definedName name="_xlnm.Print_Area" localSheetId="0">'107-110'!$A$1:$AM$76</definedName>
    <definedName name="_xlnm.Print_Area" localSheetId="1">'111(1)'!$A$1:$AB$52</definedName>
    <definedName name="_xlnm.Print_Area" localSheetId="2">'111(2),112(1)'!$A$1:$AV$49</definedName>
    <definedName name="_xlnm.Print_Area" localSheetId="3">'112(2)つづき114(1)'!$A$1:$AW$96</definedName>
    <definedName name="_xlnm.Print_Area" localSheetId="4">'114(2)'!$A$1:$AD$50</definedName>
    <definedName name="_xlnm.Print_Area" localSheetId="5">'115-116(2)'!$A$1:$Z$63</definedName>
    <definedName name="_xlnm.Print_Area" localSheetId="6">'116つづき,117'!$A$1:$AF$52</definedName>
    <definedName name="_xlnm.Print_Area" localSheetId="8">'119(3)'!$A$1:$AB$78</definedName>
    <definedName name="_xlnm.Print_Area" localSheetId="9">'120(1)-(4)'!$A$1:$Y$57</definedName>
    <definedName name="_xlnm.Print_Area" localSheetId="10">'121(1)'!$A$1:$T$69</definedName>
    <definedName name="_xlnm.Print_Area" localSheetId="11">'121(2)-126'!$A$1:$W$72</definedName>
    <definedName name="_xlnm.Print_Area" localSheetId="12">'127'!$A$1:$Y$45</definedName>
  </definedNames>
  <calcPr fullCalcOnLoad="1"/>
</workbook>
</file>

<file path=xl/sharedStrings.xml><?xml version="1.0" encoding="utf-8"?>
<sst xmlns="http://schemas.openxmlformats.org/spreadsheetml/2006/main" count="4720" uniqueCount="831">
  <si>
    <t>（２）　幼 児・児 童・生 徒 数 （各年度５月１日現在）</t>
  </si>
  <si>
    <t>　</t>
  </si>
  <si>
    <t>教員養成</t>
  </si>
  <si>
    <t>資料　石川県統計情報室「学校基本調査」</t>
  </si>
  <si>
    <t>電気電子工学科</t>
  </si>
  <si>
    <t>環境都市工学科</t>
  </si>
  <si>
    <t>（２）　市　町　別　教　員　数　及　び　職　員　数　（各年度５月１日現在）</t>
  </si>
  <si>
    <t>（１）　市 町 別 学 校 数 、学 級 数 及 び 学 年 別 生 徒 数 （各年度５月１日現在）</t>
  </si>
  <si>
    <t>（１）　教員数、職員数及び学級数 （各年度５月１日現在）</t>
  </si>
  <si>
    <t>かほく市</t>
  </si>
  <si>
    <t>公　　　　　　　　　民　　　　　　　　　館</t>
  </si>
  <si>
    <t>各　　　　　　種　　　　　　団　　　　　　体</t>
  </si>
  <si>
    <t>単　位　団体数</t>
  </si>
  <si>
    <t>ボーイスカウト</t>
  </si>
  <si>
    <t>ガールスカウト</t>
  </si>
  <si>
    <t>中央館数</t>
  </si>
  <si>
    <t>地区館数　　　（含分館）</t>
  </si>
  <si>
    <t>総　数</t>
  </si>
  <si>
    <t>館　長</t>
  </si>
  <si>
    <t>主事等</t>
  </si>
  <si>
    <t>宝達志水町</t>
  </si>
  <si>
    <t>能登町</t>
  </si>
  <si>
    <t>資料　当該学校</t>
  </si>
  <si>
    <t>料　　理</t>
  </si>
  <si>
    <t xml:space="preserve"> </t>
  </si>
  <si>
    <t>年    度</t>
  </si>
  <si>
    <t>はり・きゅう・あんま</t>
  </si>
  <si>
    <t>子どもの本研究コーナー</t>
  </si>
  <si>
    <t>資料　石川県統計情報室「学校基本調査」</t>
  </si>
  <si>
    <t>私　  立</t>
  </si>
  <si>
    <t>そ　の　他</t>
  </si>
  <si>
    <t>（１）　県　　　  立　 　　 図　  　　書　 　　 館（つづき）</t>
  </si>
  <si>
    <t>イ　　　各　　　室　　　別　　　利　　　用　　　状　　　況</t>
  </si>
  <si>
    <t xml:space="preserve"> </t>
  </si>
  <si>
    <t>資料　日本放送協会「放送受信契約数統計要覧」</t>
  </si>
  <si>
    <t>総　　　　　　　　　数</t>
  </si>
  <si>
    <t>神 社 及 び 神 道 系</t>
  </si>
  <si>
    <t>仏　　 　教　 　　系</t>
  </si>
  <si>
    <t>キ  リ  ス  ト  教  系</t>
  </si>
  <si>
    <t>年度及び
市町別</t>
  </si>
  <si>
    <t>私立</t>
  </si>
  <si>
    <t>国立</t>
  </si>
  <si>
    <t>公立</t>
  </si>
  <si>
    <t>イ　　　短　　　期　　　大　　　学</t>
  </si>
  <si>
    <t>222 教育及び文化</t>
  </si>
  <si>
    <t>（１）　　県　　　  　　立　 　　 　　図　  　　　　書　 　　 　　館（つ　づ　き）</t>
  </si>
  <si>
    <t>ウ　　部　　　門　　　別　　　貸　　　出　　　利　　　用　　　冊　　　数</t>
  </si>
  <si>
    <t>自動車整備</t>
  </si>
  <si>
    <t>電子計算機</t>
  </si>
  <si>
    <t>情報処理</t>
  </si>
  <si>
    <t>工業その他</t>
  </si>
  <si>
    <t>看護</t>
  </si>
  <si>
    <t>歯科衛生</t>
  </si>
  <si>
    <t>歯科技工</t>
  </si>
  <si>
    <t>柔道整復</t>
  </si>
  <si>
    <t>理学・作業療法</t>
  </si>
  <si>
    <t>総　　数</t>
  </si>
  <si>
    <t>介護福祉</t>
  </si>
  <si>
    <t>商業その他</t>
  </si>
  <si>
    <t>（単位：冊）</t>
  </si>
  <si>
    <t>総　　　数</t>
  </si>
  <si>
    <t>複写申込件数</t>
  </si>
  <si>
    <t>閲 覧 室</t>
  </si>
  <si>
    <t>子どもの本のひろば</t>
  </si>
  <si>
    <t>自　　習　　コーナー</t>
  </si>
  <si>
    <t>ライブラリーサロン</t>
  </si>
  <si>
    <t>合　　　　　計</t>
  </si>
  <si>
    <t>閲　　　覧　　　室</t>
  </si>
  <si>
    <t>貸出人員</t>
  </si>
  <si>
    <t>貸出冊数</t>
  </si>
  <si>
    <t>新規登録者数</t>
  </si>
  <si>
    <t>年度及び月次</t>
  </si>
  <si>
    <t>産　　　　業　　　　別</t>
  </si>
  <si>
    <t>准教授</t>
  </si>
  <si>
    <t>講師</t>
  </si>
  <si>
    <t>助教</t>
  </si>
  <si>
    <t>注　ＰＴＡ関係は当該年度の５月１日現在</t>
  </si>
  <si>
    <t>公　  立</t>
  </si>
  <si>
    <t>　</t>
  </si>
  <si>
    <t>武道場</t>
  </si>
  <si>
    <t>弓　　　道　　　場</t>
  </si>
  <si>
    <t>相　　　撲　　　場</t>
  </si>
  <si>
    <t>運　　動　　広　　場</t>
  </si>
  <si>
    <t>馬　　事　　公　　苑</t>
  </si>
  <si>
    <t>漕　艇　競　技　場</t>
  </si>
  <si>
    <t>ゲートボールコート</t>
  </si>
  <si>
    <t>ゴ　　ル　　フ　　場</t>
  </si>
  <si>
    <t>ス　　キ　　ー　　場</t>
  </si>
  <si>
    <t>宝達志水町</t>
  </si>
  <si>
    <t>中能登町</t>
  </si>
  <si>
    <t>鳳珠郡</t>
  </si>
  <si>
    <t>朝夕刊セット</t>
  </si>
  <si>
    <t>朝刊のみ</t>
  </si>
  <si>
    <t>夕刊のみ</t>
  </si>
  <si>
    <t>１部当たり人口</t>
  </si>
  <si>
    <t>職　　名　　別</t>
  </si>
  <si>
    <t>総　　　　数</t>
  </si>
  <si>
    <t>１世帯当たり部数</t>
  </si>
  <si>
    <t>能登町</t>
  </si>
  <si>
    <t>諸                教</t>
  </si>
  <si>
    <t>哲　学</t>
  </si>
  <si>
    <t>歴　史</t>
  </si>
  <si>
    <t>社会科学</t>
  </si>
  <si>
    <t>資料　当該学校</t>
  </si>
  <si>
    <t>ウ　　一　　　  般 　　 　課 　　 　程</t>
  </si>
  <si>
    <t>かほく市</t>
  </si>
  <si>
    <t>農・畜産学ほか</t>
  </si>
  <si>
    <t>看護学ほか</t>
  </si>
  <si>
    <t>初等教育ほか</t>
  </si>
  <si>
    <t>（３）　学 部 ( 科 ) 別 入 学 志 願 者 、入 学 者 及 び 卒 業 者 数</t>
  </si>
  <si>
    <t>ア　　　大　　　　　　　　　　　　学</t>
  </si>
  <si>
    <t>区  分</t>
  </si>
  <si>
    <t>生　　　　　徒　　　　　数</t>
  </si>
  <si>
    <t>入　　学　　者　　数（春　期）</t>
  </si>
  <si>
    <t>合計</t>
  </si>
  <si>
    <t>総　数</t>
  </si>
  <si>
    <t>総　記</t>
  </si>
  <si>
    <t>自然科学</t>
  </si>
  <si>
    <t>工　学</t>
  </si>
  <si>
    <t>産　業</t>
  </si>
  <si>
    <t>芸　術</t>
  </si>
  <si>
    <t>語　学</t>
  </si>
  <si>
    <t>文　学</t>
  </si>
  <si>
    <t>資料　石川県立図書館「業務実績調査」</t>
  </si>
  <si>
    <t>（単位：日、人、冊、件）</t>
  </si>
  <si>
    <t>年　度　及　び　   　　月　　      次</t>
  </si>
  <si>
    <t>開館日数</t>
  </si>
  <si>
    <t>利　　　用　　　者　　　数</t>
  </si>
  <si>
    <t>館　　　　　外　　　　　貸　　　　　出</t>
  </si>
  <si>
    <t>合　　　　　　　　　計</t>
  </si>
  <si>
    <t>鹿島郡</t>
  </si>
  <si>
    <t>衛生その他</t>
  </si>
  <si>
    <t>ファッション</t>
  </si>
  <si>
    <t>郷　土</t>
  </si>
  <si>
    <t>第　２　次　産　業</t>
  </si>
  <si>
    <t>第　３　次　産　業</t>
  </si>
  <si>
    <t>そ　　　の　　　他</t>
  </si>
  <si>
    <t>注　　就職者＋就職進学者の内訳である。</t>
  </si>
  <si>
    <t>ア　　　教　　  　　員　　  　　数</t>
  </si>
  <si>
    <t>イ　　　職　  　　  員　    　　数</t>
  </si>
  <si>
    <t>スポーツ少年団</t>
  </si>
  <si>
    <t>自動車操縦</t>
  </si>
  <si>
    <t>合　　　　計</t>
  </si>
  <si>
    <t>大　　　　　　　　　　　　　学</t>
  </si>
  <si>
    <t>小　　計</t>
  </si>
  <si>
    <t>３　学　年</t>
  </si>
  <si>
    <t>学 生 の
健康管理</t>
  </si>
  <si>
    <t>本務者</t>
  </si>
  <si>
    <t>合　　　　　　計</t>
  </si>
  <si>
    <t>国立計</t>
  </si>
  <si>
    <t>公立計</t>
  </si>
  <si>
    <t>川北町</t>
  </si>
  <si>
    <t>私立計</t>
  </si>
  <si>
    <t>園　　　数</t>
  </si>
  <si>
    <t>（単位：校、学級、人）</t>
  </si>
  <si>
    <t>２　　　　学　　　　年</t>
  </si>
  <si>
    <t>３　　　　学　　　　年</t>
  </si>
  <si>
    <t>４　　　　学　　　　年</t>
  </si>
  <si>
    <t>能美郡</t>
  </si>
  <si>
    <t>川北町</t>
  </si>
  <si>
    <t>河北郡</t>
  </si>
  <si>
    <t>津幡町</t>
  </si>
  <si>
    <t>（単位：学級、人）</t>
  </si>
  <si>
    <t>青少年対象学級</t>
  </si>
  <si>
    <t>女性対象学級</t>
  </si>
  <si>
    <t>成人対象学級</t>
  </si>
  <si>
    <t>高齢者対象学級</t>
  </si>
  <si>
    <t>その他対象学級</t>
  </si>
  <si>
    <t>項　　目</t>
  </si>
  <si>
    <t>学級生数</t>
  </si>
  <si>
    <t>図　書　館　数　（館）</t>
  </si>
  <si>
    <t>蔵　書　冊　数　（冊）</t>
  </si>
  <si>
    <t>資料　石川県教育委員会生涯学習課「石川県の生涯学習・社会教育」</t>
  </si>
  <si>
    <t>年　  度</t>
  </si>
  <si>
    <t>陸　上　競　技　場</t>
  </si>
  <si>
    <t>体　　　育　　　館</t>
  </si>
  <si>
    <t>かほく市</t>
  </si>
  <si>
    <t>プ　　　ー　　　ル</t>
  </si>
  <si>
    <t>白山市</t>
  </si>
  <si>
    <t>球　　　技　　　場</t>
  </si>
  <si>
    <t>野　　　球　　　場</t>
  </si>
  <si>
    <t>調理</t>
  </si>
  <si>
    <t>理容</t>
  </si>
  <si>
    <t>美容</t>
  </si>
  <si>
    <t>電気工学科</t>
  </si>
  <si>
    <t>電子情報工学科</t>
  </si>
  <si>
    <t>環境都市工学科</t>
  </si>
  <si>
    <t>建築学科</t>
  </si>
  <si>
    <t>総数</t>
  </si>
  <si>
    <t>本　 　務　 　者</t>
  </si>
  <si>
    <t>兼　 　務 　　者</t>
  </si>
  <si>
    <t>副　校　長</t>
  </si>
  <si>
    <t>教　　　　　　　　　　　　　員　　　　　　　　　　　　　数</t>
  </si>
  <si>
    <t>年 度 及 び　 　市 町 別</t>
  </si>
  <si>
    <t>学 校 数</t>
  </si>
  <si>
    <t>教　　　　　  　　　　員　　　  　　　　　　数</t>
  </si>
  <si>
    <t>（単位：人）</t>
  </si>
  <si>
    <t>（単位：校、学級、人）</t>
  </si>
  <si>
    <t>職　　員　　数　　　　　　　　（本　務　者）</t>
  </si>
  <si>
    <t>学　　校　　数</t>
  </si>
  <si>
    <t>学級数</t>
  </si>
  <si>
    <t>年度及び</t>
  </si>
  <si>
    <t>副　校　長</t>
  </si>
  <si>
    <t>主幹教諭</t>
  </si>
  <si>
    <t>指導教諭</t>
  </si>
  <si>
    <t>学　　校　　数</t>
  </si>
  <si>
    <t>テレビ受信契約数</t>
  </si>
  <si>
    <t>（単位：人）</t>
  </si>
  <si>
    <t>設　　置　　　　者　　別　　　</t>
  </si>
  <si>
    <t>大　　　　　　　　　　　　　　　　　学</t>
  </si>
  <si>
    <t>大　学　院</t>
  </si>
  <si>
    <t>専　攻　科</t>
  </si>
  <si>
    <t>総　　　数</t>
  </si>
  <si>
    <t>国　　　立</t>
  </si>
  <si>
    <t>公　　　立</t>
  </si>
  <si>
    <t>私　　　立</t>
  </si>
  <si>
    <t>注　その他には、別科、聴講生、研究生等を含む。</t>
  </si>
  <si>
    <t>（単位：人、学級）</t>
  </si>
  <si>
    <t>教　員　数</t>
  </si>
  <si>
    <t>職　員　数</t>
  </si>
  <si>
    <t>学　級　数</t>
  </si>
  <si>
    <t>幼稚部</t>
  </si>
  <si>
    <t>小学部</t>
  </si>
  <si>
    <t>中学部</t>
  </si>
  <si>
    <t>高等部</t>
  </si>
  <si>
    <t>(単位：人）</t>
  </si>
  <si>
    <t>専攻科</t>
  </si>
  <si>
    <t>年　　度</t>
  </si>
  <si>
    <t>（単位：校、学科）</t>
  </si>
  <si>
    <t>学校数</t>
  </si>
  <si>
    <t>高等課程</t>
  </si>
  <si>
    <t>専門課程</t>
  </si>
  <si>
    <t>一般課程</t>
  </si>
  <si>
    <t>その他</t>
  </si>
  <si>
    <t>デザイン</t>
  </si>
  <si>
    <t>動物</t>
  </si>
  <si>
    <t>法律行政</t>
  </si>
  <si>
    <t>文化・教養その他</t>
  </si>
  <si>
    <t>副学長</t>
  </si>
  <si>
    <t>高等学校</t>
  </si>
  <si>
    <t>内灘町</t>
  </si>
  <si>
    <t>羽咋郡</t>
  </si>
  <si>
    <t>志賀町</t>
  </si>
  <si>
    <t>穴水町</t>
  </si>
  <si>
    <t>家政・食物学ほか</t>
  </si>
  <si>
    <t>美術・デザインほか</t>
  </si>
  <si>
    <t>入学志願者</t>
  </si>
  <si>
    <t>入　学　者</t>
  </si>
  <si>
    <t>卒　業　者</t>
  </si>
  <si>
    <t>　２　学科区分は、文部科学省「学校基本調査報告書」学科系統分類表を参考にした。</t>
  </si>
  <si>
    <t>園児・児童・生徒・学生数</t>
  </si>
  <si>
    <t>教　　　　　員　　　　　数</t>
  </si>
  <si>
    <t>５　　　　学　　　　年</t>
  </si>
  <si>
    <t>６　　　　学　　　　年</t>
  </si>
  <si>
    <t>教　　　　員　　　　数</t>
  </si>
  <si>
    <t>職　員　数</t>
  </si>
  <si>
    <t>職  員  数（本務者）</t>
  </si>
  <si>
    <t>本　　　　　　　務　　　　　　　者</t>
  </si>
  <si>
    <t>合　　　  　計</t>
  </si>
  <si>
    <t>保育士養成</t>
  </si>
  <si>
    <t>土木・建築</t>
  </si>
  <si>
    <t>教    諭</t>
  </si>
  <si>
    <t>養護教諭</t>
  </si>
  <si>
    <t>（本　務　者）</t>
  </si>
  <si>
    <t>助教諭</t>
  </si>
  <si>
    <t>医療その他</t>
  </si>
  <si>
    <t>（単位：人）</t>
  </si>
  <si>
    <t>国　  立</t>
  </si>
  <si>
    <t>国    立</t>
  </si>
  <si>
    <t>性　　　別</t>
  </si>
  <si>
    <t>予備校</t>
  </si>
  <si>
    <t>附属病院</t>
  </si>
  <si>
    <t>短 期 大 学</t>
  </si>
  <si>
    <t>本　校</t>
  </si>
  <si>
    <t>分　校</t>
  </si>
  <si>
    <t>金沢市</t>
  </si>
  <si>
    <t>小松市</t>
  </si>
  <si>
    <t>輪島市</t>
  </si>
  <si>
    <t>珠洲市</t>
  </si>
  <si>
    <t>加賀市</t>
  </si>
  <si>
    <t>羽咋市</t>
  </si>
  <si>
    <t>国立計</t>
  </si>
  <si>
    <t>公立計</t>
  </si>
  <si>
    <t>私立計</t>
  </si>
  <si>
    <t>白山市</t>
  </si>
  <si>
    <t>能美市</t>
  </si>
  <si>
    <t>宝達志水町</t>
  </si>
  <si>
    <t>中能登町</t>
  </si>
  <si>
    <t>鳳珠郡</t>
  </si>
  <si>
    <t>栄養教諭</t>
  </si>
  <si>
    <t>講　　　師</t>
  </si>
  <si>
    <t>男</t>
  </si>
  <si>
    <t>女</t>
  </si>
  <si>
    <t>鹿島郡</t>
  </si>
  <si>
    <t>中能登町</t>
  </si>
  <si>
    <t>大　　学</t>
  </si>
  <si>
    <t>専修学校</t>
  </si>
  <si>
    <t>内灘町</t>
  </si>
  <si>
    <t>職員数</t>
  </si>
  <si>
    <t>ア　　　部　 　　門　  　別　  　蔵　 　　書　  　数</t>
  </si>
  <si>
    <t>学級数</t>
  </si>
  <si>
    <t>就園率</t>
  </si>
  <si>
    <t>教　　　員　　　数</t>
  </si>
  <si>
    <t>学　校　数</t>
  </si>
  <si>
    <t>計</t>
  </si>
  <si>
    <t>男</t>
  </si>
  <si>
    <t>女</t>
  </si>
  <si>
    <t>本　務　者</t>
  </si>
  <si>
    <t>兼　務　者</t>
  </si>
  <si>
    <t>本　務　者</t>
  </si>
  <si>
    <t>兼　務　者</t>
  </si>
  <si>
    <t>計</t>
  </si>
  <si>
    <t>本園</t>
  </si>
  <si>
    <t>分園</t>
  </si>
  <si>
    <t>男</t>
  </si>
  <si>
    <t>女</t>
  </si>
  <si>
    <t>（単位:人）</t>
  </si>
  <si>
    <t>文・史・哲学ほか</t>
  </si>
  <si>
    <t>法・経済・社会学ほか</t>
  </si>
  <si>
    <t>理・数学ほか</t>
  </si>
  <si>
    <t>工・応用化学ほか</t>
  </si>
  <si>
    <t>農・林・水産学ほか</t>
  </si>
  <si>
    <t>医・薬・看護学ほか</t>
  </si>
  <si>
    <t>商船学</t>
  </si>
  <si>
    <t>短　　　期　　　大　　　学</t>
  </si>
  <si>
    <t>小　　計</t>
  </si>
  <si>
    <t>助  教  諭</t>
  </si>
  <si>
    <t>養護教諭　　　　　助 教 諭</t>
  </si>
  <si>
    <t>珠洲市</t>
  </si>
  <si>
    <t>短期大学</t>
  </si>
  <si>
    <t>公立</t>
  </si>
  <si>
    <t>私立計</t>
  </si>
  <si>
    <t>金沢市</t>
  </si>
  <si>
    <t>七尾市</t>
  </si>
  <si>
    <t>小松市</t>
  </si>
  <si>
    <t>輪島市</t>
  </si>
  <si>
    <t>（単位：園、学級、人、％）</t>
  </si>
  <si>
    <t>資料　石川県統計情報室「学校基本調査」</t>
  </si>
  <si>
    <t>国立</t>
  </si>
  <si>
    <t>公立</t>
  </si>
  <si>
    <t>２</t>
  </si>
  <si>
    <t>中学校</t>
  </si>
  <si>
    <t>資料　石川県統計情報室「学校基本調査」、当該学校</t>
  </si>
  <si>
    <t>白山市</t>
  </si>
  <si>
    <t>計</t>
  </si>
  <si>
    <t>看護師</t>
  </si>
  <si>
    <t>総　　　　　数</t>
  </si>
  <si>
    <t>本　　　務　　　者</t>
  </si>
  <si>
    <t>兼　　　務　　　者</t>
  </si>
  <si>
    <t>学 科 別 志 願 者 数</t>
  </si>
  <si>
    <t>学 科 別 入 学 者 数</t>
  </si>
  <si>
    <t>校長</t>
  </si>
  <si>
    <t>教授</t>
  </si>
  <si>
    <t>准教授</t>
  </si>
  <si>
    <t>講師</t>
  </si>
  <si>
    <t>助教</t>
  </si>
  <si>
    <t>助手</t>
  </si>
  <si>
    <t>事務系</t>
  </si>
  <si>
    <t>その他</t>
  </si>
  <si>
    <t>機械工学科</t>
  </si>
  <si>
    <t>職 名 別</t>
  </si>
  <si>
    <t>総　　　　　数</t>
  </si>
  <si>
    <t>学長</t>
  </si>
  <si>
    <t>注　　教員数には兼務者を含む。</t>
  </si>
  <si>
    <t>教授</t>
  </si>
  <si>
    <t>助手</t>
  </si>
  <si>
    <t>羽咋市</t>
  </si>
  <si>
    <t>各種学校</t>
  </si>
  <si>
    <t>能登町</t>
  </si>
  <si>
    <t>（１）　県　　　  　　立　 　　 　　図　  　　　　書　 　　 　　館</t>
  </si>
  <si>
    <t>中能登町</t>
  </si>
  <si>
    <t>中能登町</t>
  </si>
  <si>
    <t>能登町</t>
  </si>
  <si>
    <t>兼務者</t>
  </si>
  <si>
    <t>幼 稚 園</t>
  </si>
  <si>
    <t>国立</t>
  </si>
  <si>
    <t>公立</t>
  </si>
  <si>
    <t>私立</t>
  </si>
  <si>
    <t>小 学 校</t>
  </si>
  <si>
    <t>国立計</t>
  </si>
  <si>
    <t>公立計</t>
  </si>
  <si>
    <t>七尾市</t>
  </si>
  <si>
    <t>加賀市</t>
  </si>
  <si>
    <t>中 学 校</t>
  </si>
  <si>
    <t>津幡町</t>
  </si>
  <si>
    <t>教　　諭</t>
  </si>
  <si>
    <t>（単位：校、人）</t>
  </si>
  <si>
    <t>学　　部</t>
  </si>
  <si>
    <t>学　 校 　種 　別　　　　　　　設　 置　 者　 別</t>
  </si>
  <si>
    <t>ア　　　設　置　者　別　生　徒　数 （各年度５月１日現在）</t>
  </si>
  <si>
    <t>（２）　　生　　　　　　　徒　　　　　　　数</t>
  </si>
  <si>
    <t>（２）　　生　　　　　徒　　　　　数 （つづき）</t>
  </si>
  <si>
    <t>入　　　　　学　　　　　状　　　　　況</t>
  </si>
  <si>
    <t>総　　　数</t>
  </si>
  <si>
    <t>兼　務　者</t>
  </si>
  <si>
    <t>大　　　　　　　　　　　　学</t>
  </si>
  <si>
    <t>短　　　　期　　　　大　　　　学</t>
  </si>
  <si>
    <t>国　　立</t>
  </si>
  <si>
    <t>公　　立</t>
  </si>
  <si>
    <t>私　　立</t>
  </si>
  <si>
    <t>事　　　務　　　系</t>
  </si>
  <si>
    <t>技　術　技　能　系</t>
  </si>
  <si>
    <t>医　　　療　　　系</t>
  </si>
  <si>
    <t>教　　　務　　　系</t>
  </si>
  <si>
    <t>そ　　　の　　　他</t>
  </si>
  <si>
    <t>総　　　　　　　数</t>
  </si>
  <si>
    <t>　再　　掲</t>
  </si>
  <si>
    <t>総　　　　　数</t>
  </si>
  <si>
    <t>　</t>
  </si>
  <si>
    <t>野々市市</t>
  </si>
  <si>
    <t>　</t>
  </si>
  <si>
    <t>電気・電子</t>
  </si>
  <si>
    <t>ビジネス</t>
  </si>
  <si>
    <t>経理・簿記</t>
  </si>
  <si>
    <t>読書会等会議室利用</t>
  </si>
  <si>
    <t>　２　その他対象学級とは、対象が複数にまたがるものや、特定の人を対象とした学級である。</t>
  </si>
  <si>
    <t>和洋裁</t>
  </si>
  <si>
    <t>資料　石川県教育委員会生涯学習課「石川県の生涯学習・社会教育」</t>
  </si>
  <si>
    <t>　　　</t>
  </si>
  <si>
    <t>　　</t>
  </si>
  <si>
    <t>資料　石川県教育委員会生涯学習課「石川県の生涯学習・社会教育」</t>
  </si>
  <si>
    <t>野々市市</t>
  </si>
  <si>
    <t>製菓・製パン</t>
  </si>
  <si>
    <t>208 教育及び文化</t>
  </si>
  <si>
    <t>教育及び文化 209</t>
  </si>
  <si>
    <t>教育及び文化 223</t>
  </si>
  <si>
    <t>資料　（一社）日本新聞協会</t>
  </si>
  <si>
    <t xml:space="preserve"> </t>
  </si>
  <si>
    <t>工    学</t>
  </si>
  <si>
    <t>226 教育及び文化</t>
  </si>
  <si>
    <t>教育及び文化 227</t>
  </si>
  <si>
    <t>総数</t>
  </si>
  <si>
    <t>旅行</t>
  </si>
  <si>
    <t>大学等　　進学者</t>
  </si>
  <si>
    <t>専修学校
(専門課程)
進学者</t>
  </si>
  <si>
    <t>公共職業能力
開発施設等
入学者</t>
  </si>
  <si>
    <t>高等学校
等進学者</t>
  </si>
  <si>
    <t>専修学校
(高等課程)
進学者</t>
  </si>
  <si>
    <t>幼保連携型　認定こども園</t>
  </si>
  <si>
    <t>年  度　　　　　及　び　　　　　市町別</t>
  </si>
  <si>
    <t>園　 児 　数</t>
  </si>
  <si>
    <t>修 了 者 数</t>
  </si>
  <si>
    <t>職　 員 　数　　　　　（本 務 者）</t>
  </si>
  <si>
    <t>穴水町</t>
  </si>
  <si>
    <t>左記のうち就職して　　いる者</t>
  </si>
  <si>
    <t>左記以外　の者</t>
  </si>
  <si>
    <t>グローバル情報 学科</t>
  </si>
  <si>
    <t>１９　　　教　　　　　　育　　　　　　及　　　　　　び　　　　　　文　　　　　　化</t>
  </si>
  <si>
    <t>特別支援
学　　校</t>
  </si>
  <si>
    <t>１　　　　学　　　　年</t>
  </si>
  <si>
    <t>210 教育及び文化</t>
  </si>
  <si>
    <t>教育及び文化 211</t>
  </si>
  <si>
    <t>教　　　　　　　　　　　　　　員　　　　　　　　　　　　　　数</t>
  </si>
  <si>
    <t>合　　　計</t>
  </si>
  <si>
    <t>１　学　年</t>
  </si>
  <si>
    <t>２　学　年</t>
  </si>
  <si>
    <t>本　　　　　　　　　　　　務　　　　　　　　　　　　者</t>
  </si>
  <si>
    <t>本 校</t>
  </si>
  <si>
    <t>分 校</t>
  </si>
  <si>
    <t>校　　　長</t>
  </si>
  <si>
    <t>教　　　頭</t>
  </si>
  <si>
    <t>兼  務  者</t>
  </si>
  <si>
    <t>男</t>
  </si>
  <si>
    <t>教育及び文化 213</t>
  </si>
  <si>
    <t>職　　員　　数</t>
  </si>
  <si>
    <t>助　教　諭</t>
  </si>
  <si>
    <t>（単位：校、学級、人）</t>
  </si>
  <si>
    <t>年度及び　　　　市 町 別</t>
  </si>
  <si>
    <t>学校数</t>
  </si>
  <si>
    <t>学級数</t>
  </si>
  <si>
    <t>計</t>
  </si>
  <si>
    <t>本校</t>
  </si>
  <si>
    <t>分校</t>
  </si>
  <si>
    <t>（２）　市　町　別　教  員  数  及  び  職  員  数 （各年度５月１日現在）</t>
  </si>
  <si>
    <t>年度及び　　　市 町 別</t>
  </si>
  <si>
    <t>定　　　　　　　　　　　　　　　　　時　　　　　　　　　　　　　　　　　制</t>
  </si>
  <si>
    <t>１ 学 年</t>
  </si>
  <si>
    <t>２ 学 年</t>
  </si>
  <si>
    <t>３ 学 年</t>
  </si>
  <si>
    <t>専 攻 科</t>
  </si>
  <si>
    <t>４ 学 年</t>
  </si>
  <si>
    <t>ア　　専 　 　門　 　 課　　  程</t>
  </si>
  <si>
    <t>218 教育及び文化</t>
  </si>
  <si>
    <t>イ　　高　　　  等 　　 　課 　　 　程</t>
  </si>
  <si>
    <t>　　</t>
  </si>
  <si>
    <t>本務者</t>
  </si>
  <si>
    <t xml:space="preserve">（１）　中 　　　学 　　　校　 </t>
  </si>
  <si>
    <t>第　１　次　産　業</t>
  </si>
  <si>
    <t>漁業</t>
  </si>
  <si>
    <t xml:space="preserve">      男</t>
  </si>
  <si>
    <t>建     設     業</t>
  </si>
  <si>
    <t xml:space="preserve">      女</t>
  </si>
  <si>
    <t>製　   造　 　業</t>
  </si>
  <si>
    <t>公              務</t>
  </si>
  <si>
    <t>総    数</t>
  </si>
  <si>
    <t xml:space="preserve">    男</t>
  </si>
  <si>
    <t xml:space="preserve">    女</t>
  </si>
  <si>
    <t>設 置 者 名　　　　　　及 　　  び　　　　　性 　　　別　</t>
  </si>
  <si>
    <t>学  科  別  在  学  者  数</t>
  </si>
  <si>
    <t>人 文 科 学</t>
  </si>
  <si>
    <t>社 会 科 学</t>
  </si>
  <si>
    <t>理    学</t>
  </si>
  <si>
    <t>農    学</t>
  </si>
  <si>
    <t>保    健</t>
  </si>
  <si>
    <t>商    船</t>
  </si>
  <si>
    <t>家    政</t>
  </si>
  <si>
    <t>教    育</t>
  </si>
  <si>
    <t>芸    術</t>
  </si>
  <si>
    <t>そ の 他</t>
  </si>
  <si>
    <t>（３）　学 部 ( 科 ) 別 入 学 志 願 者 、入 学 者 及 び 卒 業 者 数 （つづき）</t>
  </si>
  <si>
    <t>能登町</t>
  </si>
  <si>
    <t>年度及び　　　　市 町 別</t>
  </si>
  <si>
    <t>ブックスタートルーム</t>
  </si>
  <si>
    <t>228 教育及び文化</t>
  </si>
  <si>
    <t>教育及び文化 229</t>
  </si>
  <si>
    <t>施 設 名</t>
  </si>
  <si>
    <t>テニスコート</t>
  </si>
  <si>
    <t>河北郡</t>
  </si>
  <si>
    <t>羽咋郡</t>
  </si>
  <si>
    <t>ボウリング場</t>
  </si>
  <si>
    <t>年　　　　次</t>
  </si>
  <si>
    <t>発　　  　行　  　　部  　　　数</t>
  </si>
  <si>
    <t>普　　　及　　　度</t>
  </si>
  <si>
    <t>うち衛星放送契約数</t>
  </si>
  <si>
    <t>項　　目</t>
  </si>
  <si>
    <t>230 教育及び文化</t>
  </si>
  <si>
    <t>教育及び文化 231</t>
  </si>
  <si>
    <t>地 域 青 年 団</t>
  </si>
  <si>
    <t>地 域 婦 人 会</t>
  </si>
  <si>
    <t>職　　員　　数（常　勤）</t>
  </si>
  <si>
    <t>団 員 数</t>
  </si>
  <si>
    <t>会 員 数</t>
  </si>
  <si>
    <t>子 ど も 会</t>
  </si>
  <si>
    <t>海 洋 少 年 団</t>
  </si>
  <si>
    <t>ＰＴＡ</t>
  </si>
  <si>
    <t>公民館数</t>
  </si>
  <si>
    <t>団 体 数</t>
  </si>
  <si>
    <t>212 教育及び文化</t>
  </si>
  <si>
    <t>220 教育及び文化</t>
  </si>
  <si>
    <t>224 教育及び文化</t>
  </si>
  <si>
    <t>教育及び文化 225</t>
  </si>
  <si>
    <t>３０ 年 度</t>
  </si>
  <si>
    <t>志賀町</t>
  </si>
  <si>
    <t>中能登町</t>
  </si>
  <si>
    <t>就職者等</t>
  </si>
  <si>
    <t>自営業主等</t>
  </si>
  <si>
    <t>常用労働者</t>
  </si>
  <si>
    <t>臨時労働者</t>
  </si>
  <si>
    <t>無期雇用労働者</t>
  </si>
  <si>
    <t>有期雇用労働者</t>
  </si>
  <si>
    <t>国際理工学科</t>
  </si>
  <si>
    <t>令和 元 年度</t>
  </si>
  <si>
    <t>注１　就園率とは、小学校及び義務教育学校第１学年児童数に対する修了者数の割合である。</t>
  </si>
  <si>
    <t>　２　国立計、公立計、私立計の就園率はそれぞれの幼稚園修了者が小学校及び義務教育学校第１学年児童数（全県）に占める割合である。</t>
  </si>
  <si>
    <t>　２　国立計、公立計、私立計の就園率はそれぞれの幼保連携型認定こども園修了者が小学校及び義務教育学校第１学年児童数（全県）に占める割合である。</t>
  </si>
  <si>
    <t>令和 元 年度</t>
  </si>
  <si>
    <t>令和 元 年度</t>
  </si>
  <si>
    <t>測量</t>
  </si>
  <si>
    <t>社会福祉</t>
  </si>
  <si>
    <t>美術</t>
  </si>
  <si>
    <t>スポーツ</t>
  </si>
  <si>
    <t>令和 元 年度</t>
  </si>
  <si>
    <t>令和 元 年 度</t>
  </si>
  <si>
    <t>206 教育及び文化</t>
  </si>
  <si>
    <t>教育及び文化 207</t>
  </si>
  <si>
    <t>214  教育及び文化</t>
  </si>
  <si>
    <t>教育及び文化　215</t>
  </si>
  <si>
    <t>216 教育及び文化</t>
  </si>
  <si>
    <t>教育及び文化 217</t>
  </si>
  <si>
    <t>　 教育及び文化　219</t>
  </si>
  <si>
    <t>教育及び文化 221</t>
  </si>
  <si>
    <t>和洋裁</t>
  </si>
  <si>
    <t>准看護</t>
  </si>
  <si>
    <t>その他
商業実務</t>
  </si>
  <si>
    <t>編物・手芸</t>
  </si>
  <si>
    <t>美　　術</t>
  </si>
  <si>
    <t>演劇・映画</t>
  </si>
  <si>
    <t>３０ 年 度</t>
  </si>
  <si>
    <t>２ 年度</t>
  </si>
  <si>
    <t>２ 年度</t>
  </si>
  <si>
    <t>令和 ２ 年 度</t>
  </si>
  <si>
    <t>３０</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</si>
  <si>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</si>
  <si>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</si>
  <si>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</si>
  <si>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</si>
  <si>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</si>
  <si>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</si>
  <si>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</si>
  <si>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</si>
  <si>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</si>
  <si>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</si>
  <si>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工    業</t>
  </si>
  <si>
    <t>農    業</t>
  </si>
  <si>
    <t>人    文</t>
  </si>
  <si>
    <t>社    会</t>
  </si>
  <si>
    <t>教養・その他</t>
  </si>
  <si>
    <t>義務教育
学校</t>
  </si>
  <si>
    <t>高等専門
学校</t>
  </si>
  <si>
    <t>機械</t>
  </si>
  <si>
    <t>　３　国立の入学志願者数、入学者数は、学域再編により指定上の分類が不可能なため、「人文科学及び社会科学」、「理学及び工学」として一括計上した。</t>
  </si>
  <si>
    <t>注　　令和元年度以前の「就職者等」には、雇用契約期間が１年未満で期間の定めのある者及び雇用契約期間の長さにかかわらず短時間勤務の者を含まない。</t>
  </si>
  <si>
    <t>年 度 及 び
市  町  別</t>
  </si>
  <si>
    <t>(公立・幼稚園、小学校、中学校、義務教育学校)</t>
  </si>
  <si>
    <t>（２）　市 　 町　  立 　 図 　 書  　館 （各年度３月31日現在）</t>
  </si>
  <si>
    <t>年 度 及 び     市  町  別</t>
  </si>
  <si>
    <t>家庭教育学級(内数)</t>
  </si>
  <si>
    <t>職  　 員　   数　（人）</t>
  </si>
  <si>
    <t>年  次  及  び
男    女    別</t>
  </si>
  <si>
    <t>（２）　高 　 等  　学　  校</t>
  </si>
  <si>
    <t>（２）　市　　町　　別　　、　　学　　年　　別　　生　　徒　　数 （各年度５月１日現在）</t>
  </si>
  <si>
    <t>年 度 及 び　　　　市  町  別</t>
  </si>
  <si>
    <t>（１）　市 町 別 学 校 数 及 び 教 職 員 数 （各年度５月１日現在）</t>
  </si>
  <si>
    <t>市 町 別</t>
  </si>
  <si>
    <t>（１）　市 町 別 学 校 数 、学 級 数 及 び 学 年 別 児 童 数 （各年度５月１日現在）</t>
  </si>
  <si>
    <t>年度及び　　　　市 町 別</t>
  </si>
  <si>
    <t>学 級 数</t>
  </si>
  <si>
    <t>注１　学級数の計上方法には、一実施主体が複数箇所で行う場合、１学級と数えている市町がある。</t>
  </si>
  <si>
    <t>３ 年度</t>
  </si>
  <si>
    <t>令和 ３ 年 度</t>
  </si>
  <si>
    <t>３</t>
  </si>
  <si>
    <t>２ 年 度</t>
  </si>
  <si>
    <t>　　 　　２ 　　　　</t>
  </si>
  <si>
    <t>３ 年度</t>
  </si>
  <si>
    <t>小松市</t>
  </si>
  <si>
    <t>小松市</t>
  </si>
  <si>
    <t>能美市</t>
  </si>
  <si>
    <t>***</t>
  </si>
  <si>
    <t>令 和 ４ 年</t>
  </si>
  <si>
    <t>令和 ４ 年 度</t>
  </si>
  <si>
    <t>0学級</t>
  </si>
  <si>
    <t>（休校）</t>
  </si>
  <si>
    <t>1～11学級</t>
  </si>
  <si>
    <t>（小規模校）</t>
  </si>
  <si>
    <t>12～18学級</t>
  </si>
  <si>
    <t>（標準校）</t>
  </si>
  <si>
    <t>19学級以上</t>
  </si>
  <si>
    <t>（大規模校）</t>
  </si>
  <si>
    <t>（単位：校、％）</t>
  </si>
  <si>
    <t>学校　　　　</t>
  </si>
  <si>
    <t>種別</t>
  </si>
  <si>
    <t>総数</t>
  </si>
  <si>
    <t>小学校</t>
  </si>
  <si>
    <t>（１）学校数及び男女別教職員数（各年度５月１日現在）</t>
  </si>
  <si>
    <t>平成30年度</t>
  </si>
  <si>
    <t>令和元年度</t>
  </si>
  <si>
    <t>年度及び</t>
  </si>
  <si>
    <t>設置者別</t>
  </si>
  <si>
    <t>学校数</t>
  </si>
  <si>
    <t>教員数</t>
  </si>
  <si>
    <t>職員数</t>
  </si>
  <si>
    <t>生徒数</t>
  </si>
  <si>
    <t>入学者数（春期）</t>
  </si>
  <si>
    <t>公立</t>
  </si>
  <si>
    <t>私立</t>
  </si>
  <si>
    <t>公立</t>
  </si>
  <si>
    <t>私立</t>
  </si>
  <si>
    <t>学科</t>
  </si>
  <si>
    <t>合計</t>
  </si>
  <si>
    <t>国立計</t>
  </si>
  <si>
    <t>公立計</t>
  </si>
  <si>
    <t>私立計</t>
  </si>
  <si>
    <t>准看護</t>
  </si>
  <si>
    <t>区分</t>
  </si>
  <si>
    <t>高等</t>
  </si>
  <si>
    <t>専門</t>
  </si>
  <si>
    <t>一般</t>
  </si>
  <si>
    <t>学科数</t>
  </si>
  <si>
    <t>その他</t>
  </si>
  <si>
    <t>昼間</t>
  </si>
  <si>
    <t>国立</t>
  </si>
  <si>
    <t>公立</t>
  </si>
  <si>
    <t>私立</t>
  </si>
  <si>
    <t>学校法人</t>
  </si>
  <si>
    <t>準学校法人</t>
  </si>
  <si>
    <t>財団法人</t>
  </si>
  <si>
    <t>社団法人</t>
  </si>
  <si>
    <t>その他の法人</t>
  </si>
  <si>
    <t>個人</t>
  </si>
  <si>
    <t>准看護</t>
  </si>
  <si>
    <t>年度</t>
  </si>
  <si>
    <t>年度</t>
  </si>
  <si>
    <t>総数</t>
  </si>
  <si>
    <t>幼稚部</t>
  </si>
  <si>
    <t>小学部</t>
  </si>
  <si>
    <t>中学部</t>
  </si>
  <si>
    <t>高等部</t>
  </si>
  <si>
    <t>本科</t>
  </si>
  <si>
    <t>別科</t>
  </si>
  <si>
    <t>平成３０年度</t>
  </si>
  <si>
    <t>４ 年度</t>
  </si>
  <si>
    <t>2</t>
  </si>
  <si>
    <t>3</t>
  </si>
  <si>
    <t>4</t>
  </si>
  <si>
    <t>***</t>
  </si>
  <si>
    <t>2</t>
  </si>
  <si>
    <t>3</t>
  </si>
  <si>
    <t>4</t>
  </si>
  <si>
    <t>平成30年度</t>
  </si>
  <si>
    <t>令和元年度</t>
  </si>
  <si>
    <t>合計</t>
  </si>
  <si>
    <t>１学年</t>
  </si>
  <si>
    <t>２学年</t>
  </si>
  <si>
    <t>３学年</t>
  </si>
  <si>
    <t>４学年</t>
  </si>
  <si>
    <t>５学年</t>
  </si>
  <si>
    <t>６学年</t>
  </si>
  <si>
    <t>７学年</t>
  </si>
  <si>
    <t>８学年</t>
  </si>
  <si>
    <t>９学年</t>
  </si>
  <si>
    <t>令和元年度</t>
  </si>
  <si>
    <t>令和元年度</t>
  </si>
  <si>
    <t>平成30年度</t>
  </si>
  <si>
    <t>全日制計</t>
  </si>
  <si>
    <t>定時制計</t>
  </si>
  <si>
    <t>全日制</t>
  </si>
  <si>
    <t>定時制</t>
  </si>
  <si>
    <t>併置</t>
  </si>
  <si>
    <t>本　　　　　科</t>
  </si>
  <si>
    <t>全　　　　　　　　　　　　　　　日　　　　　　　　　　　　　　　制</t>
  </si>
  <si>
    <t>平成30年度</t>
  </si>
  <si>
    <t>4年3月</t>
  </si>
  <si>
    <t xml:space="preserve">平成30年3月
</t>
  </si>
  <si>
    <t>平成30年3月</t>
  </si>
  <si>
    <t>令和2年3月</t>
  </si>
  <si>
    <t>令和3年3月</t>
  </si>
  <si>
    <t>令和4年3月</t>
  </si>
  <si>
    <t>31(令和元)年3月</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</si>
  <si>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</si>
  <si>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</si>
  <si>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</si>
  <si>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</si>
  <si>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</si>
  <si>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</si>
  <si>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</si>
  <si>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</si>
  <si>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</si>
  <si>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 ，学習支援業</t>
  </si>
  <si>
    <t>医療，福祉</t>
  </si>
  <si>
    <t>複合サービス事業</t>
  </si>
  <si>
    <t xml:space="preserve"> サービス業(他に分類されないもの)</t>
  </si>
  <si>
    <t>不詳・死亡の者</t>
  </si>
  <si>
    <t>農業，林業</t>
  </si>
  <si>
    <t>鉱業，採石業，砂利採取業</t>
  </si>
  <si>
    <t>１１０　　学　級　数　別　小　中　学　校　数</t>
  </si>
  <si>
    <t>公　　　立</t>
  </si>
  <si>
    <t>私　　　立</t>
  </si>
  <si>
    <t>（単位：校、人）</t>
  </si>
  <si>
    <t>４ 年度</t>
  </si>
  <si>
    <t>３</t>
  </si>
  <si>
    <t>４</t>
  </si>
  <si>
    <t>注　令和３年10月末をもって石川県立図書館（金沢市本多町）は休館、移転先の石川県立図書館（同市小立野）は令和４年７月開館</t>
  </si>
  <si>
    <t>平成３０年度</t>
  </si>
  <si>
    <t>年　度　及　び　   　　月　　      次</t>
  </si>
  <si>
    <t>開館日数</t>
  </si>
  <si>
    <t>来館者数</t>
  </si>
  <si>
    <t>館外貸出</t>
  </si>
  <si>
    <t>新規登録者数</t>
  </si>
  <si>
    <t>複写枚数</t>
  </si>
  <si>
    <t>館内コレクション総合検索”SHOSHO ISHIKAWA”検索可能件数</t>
  </si>
  <si>
    <t>貸出件数</t>
  </si>
  <si>
    <t>貸出冊数</t>
  </si>
  <si>
    <t>令和 ４ 年度</t>
  </si>
  <si>
    <t>平成３０年度</t>
  </si>
  <si>
    <t>令和 ４ 年４月</t>
  </si>
  <si>
    <t>-</t>
  </si>
  <si>
    <t>令和 ５ 年１月</t>
  </si>
  <si>
    <t>３ 年 度</t>
  </si>
  <si>
    <t>　　 　　３ 　　　　</t>
  </si>
  <si>
    <t>　　 　　４　　　　</t>
  </si>
  <si>
    <t>４</t>
  </si>
  <si>
    <t>注　　単位宗教法人の数である。</t>
  </si>
  <si>
    <t>資料　文化庁「宗教統計」</t>
  </si>
  <si>
    <t>１２５　　宗 　教 　法 　人　（各年度12月31日現在）</t>
  </si>
  <si>
    <t>１０７　　学　校　種　別　設　置　者　別　学　校　数 （令和４年５月１日現在）</t>
  </si>
  <si>
    <t>１０８　　幼　　　　　　稚　　　　　　園 （各年度５月１日現在）</t>
  </si>
  <si>
    <r>
      <t xml:space="preserve">学 級 </t>
    </r>
    <r>
      <rPr>
        <sz val="12"/>
        <rFont val="ＭＳ 明朝"/>
        <family val="1"/>
      </rPr>
      <t>数</t>
    </r>
  </si>
  <si>
    <t>１０９　　幼保連携型認定こども園 （各年度５月１日現在）</t>
  </si>
  <si>
    <t>１１１　　小　　　　　　　　　　学　　　　　　　　　　校</t>
  </si>
  <si>
    <t>１１１　　小　　　　　　学　　　　　　校　（つづき）</t>
  </si>
  <si>
    <t>１１２　　中　　　　　　　　　　学　　　　　　　　　　校　</t>
  </si>
  <si>
    <t>１１２　　中　　　　　　学　　　　　　校 （つづき）</t>
  </si>
  <si>
    <t>１１４　　高　   　　　　等　　   　　　学　　　   　　校</t>
  </si>
  <si>
    <r>
      <rPr>
        <sz val="12"/>
        <rFont val="ＭＳ 明朝"/>
        <family val="1"/>
      </rPr>
      <t>注　専攻科を含む。</t>
    </r>
  </si>
  <si>
    <t>１１３　　義　務　教　育　学　校 　</t>
  </si>
  <si>
    <r>
      <t xml:space="preserve">（１）　市 町 別 学 校 数 、学 級 数 及 び 学 年 別 児 童 </t>
    </r>
    <r>
      <rPr>
        <sz val="12"/>
        <rFont val="ＭＳ 明朝"/>
        <family val="1"/>
      </rPr>
      <t>生 徒 数 （各年度５月１日現在）</t>
    </r>
  </si>
  <si>
    <t>１１３　　義　務　教　育　学　校 　（つづき）</t>
  </si>
  <si>
    <t>１１４　　高　　　　　　等　　　　　　学　　　　　　校　（つ　づ　き）</t>
  </si>
  <si>
    <t>１１５　　特　別　支　援　学　校</t>
  </si>
  <si>
    <t>１１６　　専　　修　　学　　校 （つづき）</t>
  </si>
  <si>
    <r>
      <t>（２）　学 科 別 生 徒 数 及 び 入 学 者 数 （令和</t>
    </r>
    <r>
      <rPr>
        <sz val="12"/>
        <rFont val="ＭＳ 明朝"/>
        <family val="1"/>
      </rPr>
      <t>４年５月１日現在）</t>
    </r>
  </si>
  <si>
    <t>１１５　　特　別　支　援　学　校 （つづき）</t>
  </si>
  <si>
    <t>１１６　　専　　修　　学　　校</t>
  </si>
  <si>
    <r>
      <t xml:space="preserve"> （１）　学 校 数 及 び 学 科 数 （令和</t>
    </r>
    <r>
      <rPr>
        <sz val="12"/>
        <rFont val="ＭＳ 明朝"/>
        <family val="1"/>
      </rPr>
      <t>４年５月１日現在）</t>
    </r>
  </si>
  <si>
    <t>１１６　　専　修　学　校 （つづき）</t>
  </si>
  <si>
    <t>１１７　各　　　  　種　 　　 　学　  　　　校</t>
  </si>
  <si>
    <r>
      <t>（２）　学 科 別 生 徒 数 及 び 入 学 者 数 （令和</t>
    </r>
    <r>
      <rPr>
        <sz val="12"/>
        <rFont val="ＭＳ 明朝"/>
        <family val="1"/>
      </rPr>
      <t>４年５月１日現在）（つづき）</t>
    </r>
  </si>
  <si>
    <t>１１７　　各　　　 種　　　 学　　　 校 （つづき）</t>
  </si>
  <si>
    <r>
      <t>（２）　学 科 別 生 徒 数 及 び 入 学 者 数 （令和</t>
    </r>
    <r>
      <rPr>
        <sz val="12"/>
        <rFont val="ＭＳ 明朝"/>
        <family val="1"/>
      </rPr>
      <t>４年５月１日現在）（つづき）</t>
    </r>
  </si>
  <si>
    <t>１１６　　専　　修　　学　　校 （つづき）</t>
  </si>
  <si>
    <r>
      <t>（３）　教 員 数 及 び 職 員 数 （令和</t>
    </r>
    <r>
      <rPr>
        <sz val="12"/>
        <rFont val="ＭＳ 明朝"/>
        <family val="1"/>
      </rPr>
      <t>４年５月１日現在）</t>
    </r>
  </si>
  <si>
    <r>
      <t>イ　　　課　程　別　生　徒　数 （令和</t>
    </r>
    <r>
      <rPr>
        <sz val="12"/>
        <rFont val="ＭＳ 明朝"/>
        <family val="1"/>
      </rPr>
      <t>４年５月１日現在）</t>
    </r>
  </si>
  <si>
    <t>１１８　　高 　等　 専　 門　 学　 校 （国 立 及 び 私 立）（令和４年５月１日現在）</t>
  </si>
  <si>
    <t>１１９　　大　　学　・　短　　期　　大　　学 （つづき）</t>
  </si>
  <si>
    <t>（１）　　職  名  別  教  員  数 、職  員  数 （令和４年５月１日現在）（つづき）</t>
  </si>
  <si>
    <t>１１９　　大　    学　・　短    　期　    大　    学</t>
  </si>
  <si>
    <t>（１）　　職  名  別  教  員  数 、職  員  数 （令和４年５月１日現在）</t>
  </si>
  <si>
    <t>（２）　　学　　　　　生　　　　　数 （令和４年５月１日現在）</t>
  </si>
  <si>
    <t>１１９　　大　　　　　学　　・　　短　　　　　期　　　　　大　　　　　学 （つづき）</t>
  </si>
  <si>
    <t>注１　入学志願者数、入学者数は、令和４年度の募集によるもの、卒業者数は令和５年３月のものである。</t>
  </si>
  <si>
    <t>注１　入学志願者数、入学者数は、令和４年度の募集によるもの、卒業者数は令和５年３月のものである。</t>
  </si>
  <si>
    <t>１２０　　卒　　　　業　　　　者</t>
  </si>
  <si>
    <t>１２０　　卒　　　業　　　者 （つづき）</t>
  </si>
  <si>
    <r>
      <rPr>
        <sz val="12"/>
        <rFont val="ＭＳ 明朝"/>
        <family val="1"/>
      </rPr>
      <t xml:space="preserve">（４）　高 等 学 校 産 業 別 就 職 状 況 </t>
    </r>
  </si>
  <si>
    <r>
      <t>31年</t>
    </r>
    <r>
      <rPr>
        <sz val="12"/>
        <rFont val="ＭＳ 明朝"/>
        <family val="1"/>
      </rPr>
      <t>3月
（令和元）</t>
    </r>
  </si>
  <si>
    <r>
      <t>令和2年</t>
    </r>
    <r>
      <rPr>
        <sz val="12"/>
        <rFont val="ＭＳ 明朝"/>
        <family val="1"/>
      </rPr>
      <t xml:space="preserve">3月
</t>
    </r>
  </si>
  <si>
    <r>
      <t>3年</t>
    </r>
    <r>
      <rPr>
        <sz val="12"/>
        <rFont val="ＭＳ 明朝"/>
        <family val="1"/>
      </rPr>
      <t xml:space="preserve">3月
</t>
    </r>
  </si>
  <si>
    <t>専修学校
（一般課程)
等入学者</t>
  </si>
  <si>
    <t>１２０　　卒　　　業　　　者 （つづき）</t>
  </si>
  <si>
    <r>
      <rPr>
        <sz val="12"/>
        <rFont val="ＭＳ 明朝"/>
        <family val="1"/>
      </rPr>
      <t>（３）　特 別 支 援 学 校 （高等部）</t>
    </r>
  </si>
  <si>
    <t>１２１　　図　　　　　　　　　　書　　　　　　　　　　館</t>
  </si>
  <si>
    <t>１２１　　図　　　　　　　　　　　書　　　　　　　　　　　館　（つづき）</t>
  </si>
  <si>
    <t>１２１　　図　　　　　　　　　　　書　　　　　　　　　　　館　（つ　づ　き）</t>
  </si>
  <si>
    <t>１２１　　図　　　　書　　　　館 （つづき）</t>
  </si>
  <si>
    <t>１２６　市　 町　 別 　各 　種 　学 　級 （各年度３月31日現在）</t>
  </si>
  <si>
    <r>
      <rPr>
        <sz val="12"/>
        <rFont val="ＭＳ 明朝"/>
        <family val="1"/>
      </rPr>
      <t>４ 年 度</t>
    </r>
  </si>
  <si>
    <t>１２２　　公 共 社 会 体 育 施 設 等 （各年度３月31日現在）</t>
  </si>
  <si>
    <r>
      <t>資料　石川県税務課、石川県スポーツ振興課、</t>
    </r>
    <r>
      <rPr>
        <sz val="12"/>
        <rFont val="ＭＳ 明朝"/>
        <family val="1"/>
      </rPr>
      <t>石川県教育委員会、石川県ボウリング連盟</t>
    </r>
  </si>
  <si>
    <t>１２３　　新　聞　発　行　部　数　及　び　普　及　度 （10月度)</t>
  </si>
  <si>
    <t>１２４　　テ　レ　ビ　受　信　契　約　数 （各年度３月31日現在）</t>
  </si>
  <si>
    <t>１２７　　市町別公民館、青年団、婦人会及び各種団体 （各年度３月31日現在）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</si>
</sst>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 #,##0_ ;* \-#,##0_ ;* &quot;-&quot;_ ;@_ "/>
    <numFmt numFmtId="179" formatCode="\(#,##0\);\-#,##0"/>
    <numFmt numFmtId="180" formatCode="#,##0_ "/>
    <numFmt numFmtId="181" formatCode="#,##0_);[Red]\(#,##0\)"/>
    <numFmt numFmtId="182" formatCode="\(\ * #,##0\)\ ;_ * \-#,##0_ ;\ * &quot;-&quot;\ ;_ @_ "/>
    <numFmt numFmtId="183" formatCode="* #,##0;* \-#,##0;* &quot;-&quot;;@"/>
    <numFmt numFmtId="184" formatCode="0;[Red]0"/>
    <numFmt numFmtId="185" formatCode="#,##0;[Red]#,##0"/>
    <numFmt numFmtId="186" formatCode="#,##0;&quot;△ &quot;#,##0"/>
    <numFmt numFmtId="187" formatCode="#,##0.0;&quot;△ &quot;#,##0.0"/>
    <numFmt numFmtId="188" formatCode="0;&quot;△ &quot;0"/>
    <numFmt numFmtId="189" formatCode="#,##0;&quot;▲ &quot;#,##0"/>
    <numFmt numFmtId="190" formatCode="0.0;[Red]0.0"/>
    <numFmt numFmtId="191" formatCode="#,##0.0;&quot;△ &quot;#,##0"/>
    <numFmt numFmtId="192" formatCode="* #,##0;* \-#,##0;* &quot;－&quot;;@"/>
    <numFmt numFmtId="193" formatCode="&quot;(&quot;#,##0.0&quot;%) &quot;"/>
    <numFmt numFmtId="194" formatCode="[$]ggge&quot;年&quot;m&quot;月&quot;d&quot;日&quot;;@"/>
    <numFmt numFmtId="195" formatCode="[$-411]gge&quot;年&quot;m&quot;月&quot;d&quot;日&quot;;@"/>
    <numFmt numFmtId="196" formatCode="[$]gge&quot;年&quot;m&quot;月&quot;d&quot;日&quot;;@"/>
    <numFmt numFmtId="197" formatCode="0;&quot;*** &quot;"/>
    <numFmt numFmtId="198" formatCode="* #,##0;* \-#,##0;* &quot;***&quot;;@"/>
    <numFmt numFmtId="199" formatCode="#,##0;0;&quot;－&quot;"/>
  </numFmts>
  <fonts count="61">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4"/>
      <name val="ＭＳ ゴシック"/>
      <family val="3"/>
    </font>
    <font>
      <sz val="10"/>
      <name val="ＭＳ 明朝"/>
      <family val="1"/>
    </font>
    <font>
      <b/>
      <sz val="14"/>
      <name val="ＭＳ 明朝"/>
      <family val="1"/>
    </font>
    <font>
      <sz val="8"/>
      <name val="ＭＳ Ｐゴシック"/>
      <family val="3"/>
    </font>
    <font>
      <sz val="6"/>
      <name val="ＭＳ Ｐゴシック"/>
      <family val="3"/>
    </font>
    <font>
      <sz val="11"/>
      <name val="ＭＳ Ｐゴシック"/>
      <family val="3"/>
    </font>
    <font>
      <b/>
      <sz val="11"/>
      <name val="ＭＳ ゴシック"/>
      <family val="3"/>
    </font>
    <font>
      <sz val="11"/>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1"/>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2"/>
      <name val="ＭＳ Ｐ明朝"/>
      <family val="1"/>
    </font>
    <font>
      <sz val="9"/>
      <name val="ＭＳ 明朝"/>
      <family val="1"/>
    </font>
    <font>
      <sz val="10.5"/>
      <name val="ＭＳ 明朝"/>
      <family val="1"/>
    </font>
    <font>
      <sz val="12"/>
      <name val="ＭＳ Ｐゴシック"/>
      <family val="3"/>
    </font>
    <font>
      <strike/>
      <sz val="9"/>
      <name val="ＭＳ 明朝"/>
      <family val="1"/>
    </font>
    <font>
      <sz val="14"/>
      <name val="ＭＳ ゴシック"/>
      <family val="3"/>
    </font>
    <font>
      <sz val="8"/>
      <name val="ＭＳ 明朝"/>
      <family val="1"/>
    </font>
    <font>
      <sz val="11"/>
      <name val="Arial"/>
      <family val="2"/>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color indexed="63"/>
      </right>
      <top style="thin"/>
      <bottom>
        <color indexed="63"/>
      </bottom>
    </border>
    <border>
      <left style="thin"/>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double">
        <color indexed="8"/>
      </right>
      <top style="medium">
        <color indexed="8"/>
      </top>
      <bottom style="thin">
        <color indexed="8"/>
      </bottom>
    </border>
    <border>
      <left style="double">
        <color indexed="8"/>
      </left>
      <right>
        <color indexed="63"/>
      </right>
      <top style="medium">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double">
        <color indexed="8"/>
      </right>
      <top>
        <color indexed="63"/>
      </top>
      <bottom style="thin">
        <color indexed="8"/>
      </bottom>
    </border>
    <border>
      <left style="double">
        <color indexed="8"/>
      </left>
      <right>
        <color indexed="63"/>
      </right>
      <top>
        <color indexed="63"/>
      </top>
      <bottom style="thin">
        <color indexed="8"/>
      </bottom>
    </border>
    <border>
      <left style="thin">
        <color indexed="8"/>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medium"/>
      <bottom>
        <color indexed="63"/>
      </bottom>
    </border>
    <border>
      <left style="thin">
        <color indexed="8"/>
      </left>
      <right>
        <color indexed="63"/>
      </right>
      <top style="medium"/>
      <bottom>
        <color indexed="63"/>
      </bottom>
    </border>
    <border>
      <left style="thin">
        <color indexed="8"/>
      </left>
      <right>
        <color indexed="63"/>
      </right>
      <top style="medium"/>
      <bottom style="thin"/>
    </border>
    <border>
      <left>
        <color indexed="63"/>
      </left>
      <right style="thin">
        <color indexed="8"/>
      </right>
      <top style="medium"/>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color indexed="8"/>
      </left>
      <right style="thin">
        <color indexed="8"/>
      </right>
      <top style="thin">
        <color indexed="8"/>
      </top>
      <bottom style="thin"/>
    </border>
    <border>
      <left>
        <color indexed="63"/>
      </left>
      <right>
        <color indexed="63"/>
      </right>
      <top style="thin">
        <color indexed="8"/>
      </top>
      <bottom style="thin"/>
    </border>
    <border>
      <left>
        <color indexed="63"/>
      </left>
      <right style="thin"/>
      <top style="thin"/>
      <bottom>
        <color indexed="63"/>
      </bottom>
    </border>
    <border>
      <left style="thin"/>
      <right style="thin">
        <color indexed="8"/>
      </right>
      <top style="thin">
        <color indexed="8"/>
      </top>
      <bottom style="thin"/>
    </border>
    <border>
      <left style="thin">
        <color indexed="8"/>
      </left>
      <right style="thin"/>
      <top style="thin"/>
      <bottom style="thin"/>
    </border>
    <border>
      <left style="thin"/>
      <right style="thin">
        <color indexed="8"/>
      </right>
      <top style="thin"/>
      <bottom style="thin"/>
    </border>
    <border>
      <left>
        <color indexed="63"/>
      </left>
      <right style="thin">
        <color indexed="8"/>
      </right>
      <top style="thin"/>
      <bottom style="thin"/>
    </border>
    <border>
      <left>
        <color indexed="63"/>
      </left>
      <right>
        <color indexed="63"/>
      </right>
      <top style="thin"/>
      <bottom style="thin"/>
    </border>
    <border>
      <left style="thin">
        <color indexed="8"/>
      </left>
      <right style="thin">
        <color indexed="8"/>
      </right>
      <top style="thin"/>
      <bottom style="thin"/>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thin"/>
      <bottom>
        <color indexed="63"/>
      </bottom>
    </border>
    <border>
      <left style="thin">
        <color indexed="8"/>
      </left>
      <right>
        <color indexed="63"/>
      </right>
      <top style="thin"/>
      <bottom style="thin"/>
    </border>
    <border>
      <left style="thin"/>
      <right style="thin"/>
      <top style="medium"/>
      <bottom style="thin"/>
    </border>
    <border>
      <left style="thin">
        <color indexed="8"/>
      </left>
      <right style="thin"/>
      <top style="medium"/>
      <bottom>
        <color indexed="63"/>
      </bottom>
    </border>
    <border>
      <left style="thin">
        <color indexed="8"/>
      </left>
      <right style="thin"/>
      <top style="medium">
        <color indexed="8"/>
      </top>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20" fillId="0" borderId="0" applyNumberFormat="0" applyFill="0" applyBorder="0" applyAlignment="0" applyProtection="0"/>
    <xf numFmtId="0" fontId="49" fillId="23" borderId="1" applyNumberFormat="0" applyAlignment="0" applyProtection="0"/>
    <xf numFmtId="0" fontId="50"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51" fillId="0" borderId="3" applyNumberFormat="0" applyFill="0" applyAlignment="0" applyProtection="0"/>
    <xf numFmtId="0" fontId="52" fillId="26" borderId="0" applyNumberFormat="0" applyBorder="0" applyAlignment="0" applyProtection="0"/>
    <xf numFmtId="0" fontId="53" fillId="27"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55"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56" fillId="0" borderId="8" applyNumberFormat="0" applyFill="0" applyAlignment="0" applyProtection="0"/>
    <xf numFmtId="0" fontId="57" fillId="27" borderId="9" applyNumberFormat="0" applyAlignment="0" applyProtection="0"/>
    <xf numFmtId="0" fontId="5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9" fillId="28" borderId="4" applyNumberFormat="0" applyAlignment="0" applyProtection="0"/>
    <xf numFmtId="0" fontId="17" fillId="0" borderId="0">
      <alignment vertical="center"/>
      <protection/>
    </xf>
    <xf numFmtId="0" fontId="17" fillId="0" borderId="0">
      <alignment/>
      <protection/>
    </xf>
    <xf numFmtId="0" fontId="0" fillId="0" borderId="0">
      <alignment/>
      <protection/>
    </xf>
    <xf numFmtId="37" fontId="13" fillId="0" borderId="0">
      <alignment/>
      <protection/>
    </xf>
    <xf numFmtId="0" fontId="0" fillId="0" borderId="0">
      <alignment/>
      <protection/>
    </xf>
    <xf numFmtId="0" fontId="5" fillId="0" borderId="0" applyNumberFormat="0" applyFill="0" applyBorder="0" applyAlignment="0" applyProtection="0"/>
    <xf numFmtId="0" fontId="6" fillId="0" borderId="0">
      <alignment/>
      <protection/>
    </xf>
    <xf numFmtId="0" fontId="60" fillId="29" borderId="0" applyNumberFormat="0" applyBorder="0" applyAlignment="0" applyProtection="0"/>
  </cellStyleXfs>
  <cellXfs count="1219">
    <xf numFmtId="0" fontId="0" fillId="0" borderId="0" xfId="0" applyAlignment="1">
      <alignment/>
    </xf>
    <xf numFmtId="181" fontId="0" fillId="30" borderId="0" xfId="0" applyNumberFormat="1" applyFont="1" applyFill="1" applyAlignment="1">
      <alignment vertical="center"/>
    </xf>
    <xf numFmtId="181" fontId="0" fillId="30" borderId="0" xfId="0" applyNumberFormat="1" applyFont="1" applyFill="1" applyBorder="1" applyAlignment="1" applyProtection="1">
      <alignment horizontal="right" vertical="center"/>
      <protection/>
    </xf>
    <xf numFmtId="181" fontId="1" fillId="30" borderId="0" xfId="0" applyNumberFormat="1" applyFont="1" applyFill="1" applyBorder="1" applyAlignment="1" applyProtection="1">
      <alignment horizontal="right" vertical="center"/>
      <protection/>
    </xf>
    <xf numFmtId="186" fontId="1" fillId="30" borderId="0" xfId="0" applyNumberFormat="1" applyFont="1" applyFill="1" applyAlignment="1" applyProtection="1">
      <alignment horizontal="right" vertical="center"/>
      <protection/>
    </xf>
    <xf numFmtId="186" fontId="11" fillId="30" borderId="0" xfId="0" applyNumberFormat="1" applyFont="1" applyFill="1" applyAlignment="1" applyProtection="1">
      <alignment horizontal="right" vertical="center"/>
      <protection/>
    </xf>
    <xf numFmtId="0" fontId="0" fillId="30" borderId="0" xfId="0" applyFont="1" applyFill="1" applyBorder="1" applyAlignment="1">
      <alignment vertical="center"/>
    </xf>
    <xf numFmtId="0" fontId="0" fillId="30" borderId="10" xfId="0" applyFont="1" applyFill="1" applyBorder="1" applyAlignment="1">
      <alignment vertical="center"/>
    </xf>
    <xf numFmtId="0" fontId="0" fillId="30" borderId="0" xfId="0" applyFont="1" applyFill="1" applyAlignment="1">
      <alignment vertical="center"/>
    </xf>
    <xf numFmtId="0" fontId="0" fillId="30" borderId="0" xfId="0" applyFont="1" applyFill="1" applyAlignment="1" applyProtection="1">
      <alignment vertical="center"/>
      <protection/>
    </xf>
    <xf numFmtId="0" fontId="0" fillId="30" borderId="0" xfId="0" applyFont="1" applyFill="1" applyAlignment="1">
      <alignment vertical="top"/>
    </xf>
    <xf numFmtId="0" fontId="0" fillId="30" borderId="0" xfId="0" applyFont="1" applyFill="1" applyAlignment="1">
      <alignment horizontal="left" vertical="center"/>
    </xf>
    <xf numFmtId="0" fontId="10" fillId="30" borderId="0" xfId="0" applyFont="1" applyFill="1" applyAlignment="1">
      <alignment horizontal="right" vertical="center"/>
    </xf>
    <xf numFmtId="0" fontId="1" fillId="30" borderId="0" xfId="0" applyFont="1" applyFill="1" applyAlignment="1">
      <alignment vertical="center"/>
    </xf>
    <xf numFmtId="37" fontId="1" fillId="30" borderId="0" xfId="63" applyNumberFormat="1" applyFont="1" applyFill="1" applyBorder="1" applyAlignment="1" applyProtection="1">
      <alignment horizontal="right" vertical="center"/>
      <protection/>
    </xf>
    <xf numFmtId="0" fontId="0" fillId="30" borderId="0" xfId="0" applyFont="1" applyFill="1" applyBorder="1" applyAlignment="1" applyProtection="1">
      <alignment horizontal="distributed" vertical="center"/>
      <protection/>
    </xf>
    <xf numFmtId="38" fontId="11" fillId="30" borderId="0" xfId="49" applyFont="1" applyFill="1" applyAlignment="1">
      <alignment horizontal="right" vertical="center"/>
    </xf>
    <xf numFmtId="0" fontId="1" fillId="30" borderId="0" xfId="63" applyFont="1" applyFill="1" applyBorder="1" applyAlignment="1" applyProtection="1">
      <alignment horizontal="right" vertical="center"/>
      <protection/>
    </xf>
    <xf numFmtId="38" fontId="10" fillId="30" borderId="0" xfId="49" applyFont="1" applyFill="1" applyBorder="1" applyAlignment="1">
      <alignment horizontal="right" vertical="center"/>
    </xf>
    <xf numFmtId="0" fontId="8" fillId="30" borderId="0" xfId="0" applyFont="1" applyFill="1" applyAlignment="1">
      <alignment vertical="top"/>
    </xf>
    <xf numFmtId="0" fontId="8" fillId="30" borderId="0" xfId="0" applyFont="1" applyFill="1" applyAlignment="1">
      <alignment horizontal="right" vertical="top"/>
    </xf>
    <xf numFmtId="186" fontId="11" fillId="30" borderId="0" xfId="0" applyNumberFormat="1" applyFont="1" applyFill="1" applyBorder="1" applyAlignment="1" applyProtection="1">
      <alignment horizontal="right" vertical="center"/>
      <protection locked="0"/>
    </xf>
    <xf numFmtId="0" fontId="1" fillId="30" borderId="0" xfId="0" applyFont="1" applyFill="1" applyBorder="1" applyAlignment="1">
      <alignment horizontal="left" vertical="center"/>
    </xf>
    <xf numFmtId="38" fontId="0" fillId="30" borderId="0" xfId="49" applyFont="1" applyFill="1" applyBorder="1" applyAlignment="1" applyProtection="1">
      <alignment horizontal="right" vertical="center"/>
      <protection/>
    </xf>
    <xf numFmtId="38" fontId="1" fillId="30" borderId="0" xfId="49" applyFont="1" applyFill="1" applyAlignment="1">
      <alignment horizontal="right" vertical="center"/>
    </xf>
    <xf numFmtId="38" fontId="1" fillId="30" borderId="0" xfId="49" applyFont="1" applyFill="1" applyBorder="1" applyAlignment="1" applyProtection="1">
      <alignment horizontal="right" vertical="center"/>
      <protection/>
    </xf>
    <xf numFmtId="38" fontId="1" fillId="30" borderId="0" xfId="49" applyFont="1" applyFill="1" applyBorder="1" applyAlignment="1">
      <alignment horizontal="right" vertical="center"/>
    </xf>
    <xf numFmtId="38" fontId="0" fillId="30" borderId="0" xfId="49" applyFont="1" applyFill="1" applyAlignment="1">
      <alignment horizontal="right" vertical="center"/>
    </xf>
    <xf numFmtId="37" fontId="1" fillId="30" borderId="0" xfId="63" applyNumberFormat="1" applyFont="1" applyFill="1" applyBorder="1" applyAlignment="1" applyProtection="1">
      <alignment vertical="center"/>
      <protection/>
    </xf>
    <xf numFmtId="0" fontId="1" fillId="30" borderId="0" xfId="63" applyFont="1" applyFill="1" applyBorder="1" applyAlignment="1">
      <alignment horizontal="right" vertical="center"/>
      <protection/>
    </xf>
    <xf numFmtId="0" fontId="1" fillId="30" borderId="0" xfId="63" applyFont="1" applyFill="1" applyAlignment="1">
      <alignment horizontal="right" vertical="center"/>
      <protection/>
    </xf>
    <xf numFmtId="37" fontId="1" fillId="30" borderId="0" xfId="63" applyNumberFormat="1" applyFont="1" applyFill="1" applyAlignment="1" applyProtection="1">
      <alignment vertical="center"/>
      <protection/>
    </xf>
    <xf numFmtId="0" fontId="1" fillId="30" borderId="0" xfId="63" applyFont="1" applyFill="1" applyBorder="1" applyAlignment="1">
      <alignment vertical="center"/>
      <protection/>
    </xf>
    <xf numFmtId="0" fontId="1" fillId="30" borderId="0" xfId="63" applyFont="1" applyFill="1" applyAlignment="1">
      <alignment vertical="center"/>
      <protection/>
    </xf>
    <xf numFmtId="0" fontId="0" fillId="30" borderId="0" xfId="0" applyFont="1" applyFill="1" applyBorder="1" applyAlignment="1">
      <alignment horizontal="left" vertical="center"/>
    </xf>
    <xf numFmtId="37" fontId="0" fillId="30" borderId="0" xfId="0" applyNumberFormat="1" applyFont="1" applyFill="1" applyBorder="1" applyAlignment="1" applyProtection="1">
      <alignment vertical="center"/>
      <protection/>
    </xf>
    <xf numFmtId="37" fontId="0" fillId="30" borderId="0" xfId="0" applyNumberFormat="1" applyFont="1" applyFill="1" applyAlignment="1" applyProtection="1">
      <alignment vertical="center"/>
      <protection/>
    </xf>
    <xf numFmtId="183" fontId="15" fillId="30" borderId="0" xfId="0" applyNumberFormat="1" applyFont="1" applyFill="1" applyBorder="1" applyAlignment="1" applyProtection="1">
      <alignment vertical="center"/>
      <protection/>
    </xf>
    <xf numFmtId="181" fontId="11" fillId="30" borderId="0" xfId="0" applyNumberFormat="1" applyFont="1" applyFill="1" applyBorder="1" applyAlignment="1" applyProtection="1">
      <alignment horizontal="right" vertical="center"/>
      <protection locked="0"/>
    </xf>
    <xf numFmtId="181" fontId="0" fillId="30" borderId="0" xfId="0" applyNumberFormat="1" applyFont="1" applyFill="1" applyBorder="1" applyAlignment="1" applyProtection="1">
      <alignment horizontal="right" vertical="center"/>
      <protection locked="0"/>
    </xf>
    <xf numFmtId="38" fontId="0" fillId="30" borderId="0" xfId="49" applyFont="1" applyFill="1" applyAlignment="1">
      <alignment vertical="center"/>
    </xf>
    <xf numFmtId="186" fontId="11" fillId="30" borderId="0" xfId="0" applyNumberFormat="1" applyFont="1" applyFill="1" applyAlignment="1" applyProtection="1">
      <alignment horizontal="right" vertical="center"/>
      <protection locked="0"/>
    </xf>
    <xf numFmtId="186" fontId="0" fillId="30" borderId="0" xfId="0" applyNumberFormat="1" applyFont="1" applyFill="1" applyAlignment="1" applyProtection="1">
      <alignment horizontal="right" vertical="center"/>
      <protection locked="0"/>
    </xf>
    <xf numFmtId="186" fontId="0" fillId="30" borderId="0" xfId="0" applyNumberFormat="1" applyFont="1" applyFill="1" applyAlignment="1" applyProtection="1">
      <alignment horizontal="right" vertical="center"/>
      <protection/>
    </xf>
    <xf numFmtId="183" fontId="0" fillId="30" borderId="0" xfId="0" applyNumberFormat="1" applyFont="1" applyFill="1" applyAlignment="1" applyProtection="1">
      <alignment horizontal="right" vertical="center"/>
      <protection/>
    </xf>
    <xf numFmtId="37" fontId="11" fillId="30" borderId="0" xfId="0" applyNumberFormat="1" applyFont="1" applyFill="1" applyBorder="1" applyAlignment="1" applyProtection="1">
      <alignment vertical="center"/>
      <protection/>
    </xf>
    <xf numFmtId="37" fontId="11" fillId="30" borderId="0" xfId="0" applyNumberFormat="1" applyFont="1" applyFill="1" applyBorder="1" applyAlignment="1" applyProtection="1">
      <alignment horizontal="right" vertical="center"/>
      <protection/>
    </xf>
    <xf numFmtId="37" fontId="1" fillId="30" borderId="0" xfId="0" applyNumberFormat="1" applyFont="1" applyFill="1" applyBorder="1" applyAlignment="1" applyProtection="1">
      <alignment horizontal="right" vertical="center"/>
      <protection/>
    </xf>
    <xf numFmtId="0" fontId="0" fillId="30" borderId="11" xfId="0" applyFont="1" applyFill="1" applyBorder="1" applyAlignment="1">
      <alignment vertical="top"/>
    </xf>
    <xf numFmtId="0" fontId="0" fillId="30" borderId="0" xfId="0" applyFont="1" applyFill="1" applyBorder="1" applyAlignment="1" applyProtection="1">
      <alignment horizontal="centerContinuous" vertical="center"/>
      <protection/>
    </xf>
    <xf numFmtId="0" fontId="0" fillId="30" borderId="0" xfId="0" applyFont="1" applyFill="1" applyBorder="1" applyAlignment="1" applyProtection="1">
      <alignment vertical="center"/>
      <protection/>
    </xf>
    <xf numFmtId="0" fontId="0" fillId="30" borderId="0" xfId="0" applyFont="1" applyFill="1" applyBorder="1" applyAlignment="1" applyProtection="1" quotePrefix="1">
      <alignment horizontal="center" vertical="center"/>
      <protection/>
    </xf>
    <xf numFmtId="0" fontId="10" fillId="30" borderId="0" xfId="0" applyFont="1" applyFill="1" applyBorder="1" applyAlignment="1" applyProtection="1">
      <alignment vertical="center"/>
      <protection/>
    </xf>
    <xf numFmtId="0" fontId="0" fillId="30" borderId="0" xfId="0" applyFont="1" applyFill="1" applyAlignment="1" applyProtection="1">
      <alignment horizontal="right" vertical="center"/>
      <protection/>
    </xf>
    <xf numFmtId="0" fontId="0" fillId="30" borderId="0" xfId="0" applyFont="1" applyFill="1" applyBorder="1" applyAlignment="1" applyProtection="1">
      <alignment horizontal="right" vertical="center"/>
      <protection/>
    </xf>
    <xf numFmtId="0" fontId="10" fillId="30" borderId="0" xfId="0" applyFont="1" applyFill="1" applyAlignment="1">
      <alignment vertical="center"/>
    </xf>
    <xf numFmtId="38" fontId="12" fillId="30" borderId="0" xfId="49" applyFont="1" applyFill="1" applyBorder="1" applyAlignment="1" applyProtection="1">
      <alignment vertical="center"/>
      <protection/>
    </xf>
    <xf numFmtId="38" fontId="0" fillId="30" borderId="0" xfId="49" applyFont="1" applyFill="1" applyAlignment="1" applyProtection="1">
      <alignment vertical="center"/>
      <protection/>
    </xf>
    <xf numFmtId="38" fontId="0" fillId="30" borderId="0" xfId="49" applyFont="1" applyFill="1" applyBorder="1" applyAlignment="1">
      <alignment vertical="center"/>
    </xf>
    <xf numFmtId="0" fontId="0" fillId="30" borderId="0" xfId="0" applyFont="1" applyFill="1" applyBorder="1" applyAlignment="1">
      <alignment/>
    </xf>
    <xf numFmtId="0" fontId="0" fillId="30" borderId="12" xfId="0" applyFont="1" applyFill="1" applyBorder="1" applyAlignment="1">
      <alignment vertical="center"/>
    </xf>
    <xf numFmtId="38" fontId="0" fillId="30" borderId="0" xfId="49" applyFont="1" applyFill="1" applyBorder="1" applyAlignment="1" applyProtection="1">
      <alignment horizontal="center" vertical="center"/>
      <protection/>
    </xf>
    <xf numFmtId="0" fontId="0" fillId="30" borderId="13" xfId="0" applyFont="1" applyFill="1" applyBorder="1" applyAlignment="1">
      <alignment vertical="center"/>
    </xf>
    <xf numFmtId="188" fontId="11" fillId="30" borderId="0" xfId="49" applyNumberFormat="1" applyFont="1" applyFill="1" applyBorder="1" applyAlignment="1">
      <alignment horizontal="right" vertical="center"/>
    </xf>
    <xf numFmtId="0" fontId="11" fillId="30" borderId="0" xfId="0" applyFont="1" applyFill="1" applyBorder="1" applyAlignment="1">
      <alignment vertical="center"/>
    </xf>
    <xf numFmtId="38" fontId="12" fillId="30" borderId="0" xfId="49" applyFont="1" applyFill="1" applyBorder="1" applyAlignment="1" applyProtection="1">
      <alignment horizontal="center" vertical="center"/>
      <protection/>
    </xf>
    <xf numFmtId="38" fontId="0" fillId="30" borderId="0" xfId="49" applyFont="1" applyFill="1" applyAlignment="1" applyProtection="1">
      <alignment horizontal="left" vertical="center"/>
      <protection/>
    </xf>
    <xf numFmtId="38" fontId="0" fillId="30" borderId="0" xfId="49" applyFont="1" applyFill="1" applyBorder="1" applyAlignment="1" applyProtection="1">
      <alignment vertical="distributed" textRotation="255"/>
      <protection/>
    </xf>
    <xf numFmtId="0" fontId="0" fillId="30" borderId="0" xfId="0" applyFont="1" applyFill="1" applyAlignment="1">
      <alignment vertical="center" wrapText="1"/>
    </xf>
    <xf numFmtId="38" fontId="8" fillId="30" borderId="0" xfId="49" applyFont="1" applyFill="1" applyAlignment="1">
      <alignment vertical="top"/>
    </xf>
    <xf numFmtId="38" fontId="8" fillId="30" borderId="0" xfId="49" applyFont="1" applyFill="1" applyAlignment="1">
      <alignment vertical="center"/>
    </xf>
    <xf numFmtId="38" fontId="8" fillId="30" borderId="0" xfId="49" applyFont="1" applyFill="1" applyAlignment="1">
      <alignment horizontal="right" vertical="center"/>
    </xf>
    <xf numFmtId="38" fontId="8" fillId="30" borderId="0" xfId="49" applyFont="1" applyFill="1" applyAlignment="1">
      <alignment horizontal="right" vertical="top"/>
    </xf>
    <xf numFmtId="38" fontId="18" fillId="30" borderId="0" xfId="49" applyFont="1" applyFill="1" applyBorder="1" applyAlignment="1" applyProtection="1">
      <alignment vertical="center"/>
      <protection/>
    </xf>
    <xf numFmtId="38" fontId="19" fillId="30" borderId="0" xfId="49" applyFont="1" applyFill="1" applyBorder="1" applyAlignment="1" applyProtection="1">
      <alignment horizontal="center" vertical="center"/>
      <protection/>
    </xf>
    <xf numFmtId="38" fontId="8" fillId="30" borderId="0" xfId="49" applyFont="1" applyFill="1" applyBorder="1" applyAlignment="1" applyProtection="1">
      <alignment vertical="center"/>
      <protection/>
    </xf>
    <xf numFmtId="38" fontId="8" fillId="30" borderId="14" xfId="49" applyFont="1" applyFill="1" applyBorder="1" applyAlignment="1">
      <alignment horizontal="right" vertical="center"/>
    </xf>
    <xf numFmtId="38" fontId="8" fillId="30" borderId="0" xfId="49" applyFont="1" applyFill="1" applyBorder="1" applyAlignment="1">
      <alignment horizontal="right" vertical="center"/>
    </xf>
    <xf numFmtId="38" fontId="8" fillId="30" borderId="15" xfId="49" applyFont="1" applyFill="1" applyBorder="1" applyAlignment="1" applyProtection="1">
      <alignment horizontal="center" vertical="center"/>
      <protection/>
    </xf>
    <xf numFmtId="38" fontId="8" fillId="30" borderId="16" xfId="49" applyFont="1" applyFill="1" applyBorder="1" applyAlignment="1">
      <alignment horizontal="center" vertical="center"/>
    </xf>
    <xf numFmtId="38" fontId="8" fillId="30" borderId="0" xfId="49" applyFont="1" applyFill="1" applyBorder="1" applyAlignment="1">
      <alignment horizontal="center" vertical="center"/>
    </xf>
    <xf numFmtId="0" fontId="8" fillId="30" borderId="17" xfId="62" applyFont="1" applyFill="1" applyBorder="1" applyAlignment="1" quotePrefix="1">
      <alignment horizontal="center" vertical="center"/>
      <protection/>
    </xf>
    <xf numFmtId="38" fontId="8" fillId="30" borderId="12" xfId="49" applyFont="1" applyFill="1" applyBorder="1" applyAlignment="1">
      <alignment vertical="center"/>
    </xf>
    <xf numFmtId="38" fontId="8" fillId="30" borderId="0" xfId="49" applyFont="1" applyFill="1" applyBorder="1" applyAlignment="1">
      <alignment vertical="center"/>
    </xf>
    <xf numFmtId="0" fontId="8" fillId="30" borderId="0" xfId="62" applyFont="1" applyFill="1">
      <alignment/>
      <protection/>
    </xf>
    <xf numFmtId="0" fontId="19" fillId="30" borderId="17" xfId="62" applyFont="1" applyFill="1" applyBorder="1" applyAlignment="1" quotePrefix="1">
      <alignment horizontal="center" vertical="center"/>
      <protection/>
    </xf>
    <xf numFmtId="185" fontId="8" fillId="30" borderId="0" xfId="62" applyNumberFormat="1" applyFont="1" applyFill="1">
      <alignment/>
      <protection/>
    </xf>
    <xf numFmtId="180" fontId="8" fillId="30" borderId="0" xfId="62" applyNumberFormat="1" applyFont="1" applyFill="1" applyAlignment="1">
      <alignment horizontal="right"/>
      <protection/>
    </xf>
    <xf numFmtId="0" fontId="8" fillId="30" borderId="0" xfId="62" applyFont="1" applyFill="1" applyAlignment="1">
      <alignment vertical="center"/>
      <protection/>
    </xf>
    <xf numFmtId="38" fontId="8" fillId="30" borderId="0" xfId="49" applyFont="1" applyFill="1" applyBorder="1" applyAlignment="1" applyProtection="1">
      <alignment horizontal="centerContinuous" vertical="center"/>
      <protection/>
    </xf>
    <xf numFmtId="38" fontId="8" fillId="30" borderId="18" xfId="49" applyFont="1" applyFill="1" applyBorder="1" applyAlignment="1">
      <alignment horizontal="center" vertical="center"/>
    </xf>
    <xf numFmtId="38" fontId="8" fillId="30" borderId="18" xfId="49" applyFont="1" applyFill="1" applyBorder="1" applyAlignment="1">
      <alignment horizontal="center" vertical="center" shrinkToFit="1"/>
    </xf>
    <xf numFmtId="38" fontId="8" fillId="30" borderId="19" xfId="49" applyFont="1" applyFill="1" applyBorder="1" applyAlignment="1">
      <alignment horizontal="center" vertical="center"/>
    </xf>
    <xf numFmtId="38" fontId="8" fillId="30" borderId="19" xfId="49" applyFont="1" applyFill="1" applyBorder="1" applyAlignment="1">
      <alignment horizontal="center" vertical="center" shrinkToFit="1"/>
    </xf>
    <xf numFmtId="0" fontId="19" fillId="30" borderId="20" xfId="62" applyFont="1" applyFill="1" applyBorder="1" applyAlignment="1" quotePrefix="1">
      <alignment horizontal="center" vertical="center"/>
      <protection/>
    </xf>
    <xf numFmtId="185" fontId="8" fillId="30" borderId="13" xfId="62" applyNumberFormat="1" applyFont="1" applyFill="1" applyBorder="1">
      <alignment/>
      <protection/>
    </xf>
    <xf numFmtId="38" fontId="8" fillId="30" borderId="21" xfId="49" applyFont="1" applyFill="1" applyBorder="1" applyAlignment="1" applyProtection="1">
      <alignment horizontal="center" vertical="center"/>
      <protection/>
    </xf>
    <xf numFmtId="38" fontId="23" fillId="30" borderId="0" xfId="49" applyFont="1" applyFill="1" applyBorder="1" applyAlignment="1">
      <alignment vertical="center"/>
    </xf>
    <xf numFmtId="38" fontId="8" fillId="30" borderId="21" xfId="49" applyFont="1" applyFill="1" applyBorder="1" applyAlignment="1">
      <alignment vertical="center"/>
    </xf>
    <xf numFmtId="38" fontId="8" fillId="30" borderId="22" xfId="49" applyFont="1" applyFill="1" applyBorder="1" applyAlignment="1">
      <alignment horizontal="center" vertical="center"/>
    </xf>
    <xf numFmtId="0" fontId="11" fillId="30" borderId="0" xfId="0" applyFont="1" applyFill="1" applyAlignment="1">
      <alignment vertical="center"/>
    </xf>
    <xf numFmtId="186" fontId="11" fillId="30" borderId="0" xfId="0" applyNumberFormat="1" applyFont="1" applyFill="1" applyAlignment="1">
      <alignment vertical="center"/>
    </xf>
    <xf numFmtId="0" fontId="11" fillId="30" borderId="0" xfId="0" applyFont="1" applyFill="1" applyBorder="1" applyAlignment="1" applyProtection="1">
      <alignment horizontal="distributed" vertical="center"/>
      <protection/>
    </xf>
    <xf numFmtId="0" fontId="0" fillId="30" borderId="0" xfId="0" applyFont="1" applyFill="1" applyBorder="1" applyAlignment="1" applyProtection="1" quotePrefix="1">
      <alignment horizontal="distributed" vertical="center"/>
      <protection/>
    </xf>
    <xf numFmtId="0" fontId="0" fillId="30" borderId="0" xfId="0" applyFont="1" applyFill="1" applyBorder="1" applyAlignment="1">
      <alignment horizontal="distributed" vertical="center"/>
    </xf>
    <xf numFmtId="38" fontId="0" fillId="30" borderId="0" xfId="49" applyFont="1" applyFill="1" applyBorder="1" applyAlignment="1" applyProtection="1">
      <alignment vertical="center"/>
      <protection/>
    </xf>
    <xf numFmtId="38" fontId="11" fillId="30" borderId="0" xfId="49" applyFont="1" applyFill="1" applyBorder="1" applyAlignment="1" applyProtection="1">
      <alignment vertical="center"/>
      <protection/>
    </xf>
    <xf numFmtId="38" fontId="8" fillId="30" borderId="0" xfId="49" applyFont="1" applyFill="1" applyBorder="1" applyAlignment="1" applyProtection="1">
      <alignment horizontal="center" vertical="center"/>
      <protection/>
    </xf>
    <xf numFmtId="38" fontId="8" fillId="30" borderId="23" xfId="49" applyFont="1" applyFill="1" applyBorder="1" applyAlignment="1">
      <alignment horizontal="center" vertical="center"/>
    </xf>
    <xf numFmtId="38" fontId="8" fillId="30" borderId="24" xfId="49" applyFont="1" applyFill="1" applyBorder="1" applyAlignment="1">
      <alignment horizontal="center" vertical="center"/>
    </xf>
    <xf numFmtId="38" fontId="8" fillId="30" borderId="25" xfId="49" applyFont="1" applyFill="1" applyBorder="1" applyAlignment="1">
      <alignment horizontal="center" vertical="center"/>
    </xf>
    <xf numFmtId="38" fontId="8" fillId="30" borderId="15" xfId="49" applyFont="1" applyFill="1" applyBorder="1" applyAlignment="1">
      <alignment horizontal="center" vertical="center"/>
    </xf>
    <xf numFmtId="0" fontId="12" fillId="30" borderId="0" xfId="0" applyFont="1" applyFill="1" applyAlignment="1">
      <alignment horizontal="center" vertical="center"/>
    </xf>
    <xf numFmtId="0" fontId="11" fillId="30" borderId="0" xfId="0" applyFont="1" applyFill="1" applyBorder="1" applyAlignment="1" applyProtection="1">
      <alignment horizontal="distributed" vertical="center"/>
      <protection/>
    </xf>
    <xf numFmtId="0" fontId="1" fillId="30" borderId="0" xfId="0" applyFont="1" applyFill="1" applyBorder="1" applyAlignment="1">
      <alignment horizontal="distributed" vertical="center"/>
    </xf>
    <xf numFmtId="0" fontId="0" fillId="30" borderId="0" xfId="0" applyFont="1" applyFill="1" applyBorder="1" applyAlignment="1">
      <alignment horizontal="distributed" vertical="center"/>
    </xf>
    <xf numFmtId="0" fontId="0" fillId="30" borderId="0" xfId="0" applyFont="1" applyFill="1" applyBorder="1" applyAlignment="1" applyProtection="1" quotePrefix="1">
      <alignment horizontal="distributed" vertical="center"/>
      <protection/>
    </xf>
    <xf numFmtId="0" fontId="0" fillId="30" borderId="17" xfId="0" applyFont="1" applyFill="1" applyBorder="1" applyAlignment="1" applyProtection="1" quotePrefix="1">
      <alignment horizontal="distributed" vertical="center"/>
      <protection/>
    </xf>
    <xf numFmtId="0" fontId="0" fillId="30" borderId="10" xfId="0" applyFont="1" applyFill="1" applyBorder="1" applyAlignment="1" applyProtection="1" quotePrefix="1">
      <alignment horizontal="distributed" vertical="center"/>
      <protection/>
    </xf>
    <xf numFmtId="38" fontId="11" fillId="30" borderId="0" xfId="49" applyFont="1" applyFill="1" applyBorder="1" applyAlignment="1" applyProtection="1">
      <alignment vertical="center"/>
      <protection/>
    </xf>
    <xf numFmtId="38" fontId="0" fillId="30" borderId="0" xfId="49" applyFont="1" applyFill="1" applyBorder="1" applyAlignment="1" applyProtection="1">
      <alignment horizontal="center" vertical="distributed" textRotation="255"/>
      <protection/>
    </xf>
    <xf numFmtId="38" fontId="8" fillId="30" borderId="23" xfId="49" applyFont="1" applyFill="1" applyBorder="1" applyAlignment="1">
      <alignment horizontal="center" vertical="center"/>
    </xf>
    <xf numFmtId="38" fontId="8" fillId="30" borderId="26" xfId="49" applyFont="1" applyFill="1" applyBorder="1" applyAlignment="1">
      <alignment horizontal="center" vertical="center"/>
    </xf>
    <xf numFmtId="38" fontId="8" fillId="30" borderId="27" xfId="49" applyFont="1" applyFill="1" applyBorder="1" applyAlignment="1">
      <alignment horizontal="center" vertical="center"/>
    </xf>
    <xf numFmtId="38" fontId="18" fillId="30" borderId="0" xfId="49" applyFont="1" applyFill="1" applyBorder="1" applyAlignment="1" applyProtection="1">
      <alignment horizontal="center" vertical="center"/>
      <protection/>
    </xf>
    <xf numFmtId="38" fontId="8" fillId="30" borderId="28" xfId="49" applyFont="1" applyFill="1" applyBorder="1" applyAlignment="1">
      <alignment horizontal="center" vertical="center" wrapText="1"/>
    </xf>
    <xf numFmtId="38" fontId="8" fillId="30" borderId="19" xfId="49" applyFont="1" applyFill="1" applyBorder="1" applyAlignment="1">
      <alignment horizontal="center" vertical="center" wrapText="1"/>
    </xf>
    <xf numFmtId="38" fontId="8" fillId="30" borderId="29" xfId="49" applyFont="1" applyFill="1" applyBorder="1" applyAlignment="1" applyProtection="1">
      <alignment horizontal="center" vertical="center" wrapText="1"/>
      <protection/>
    </xf>
    <xf numFmtId="38" fontId="8" fillId="30" borderId="17" xfId="49" applyFont="1" applyFill="1" applyBorder="1" applyAlignment="1">
      <alignment horizontal="center" vertical="center" wrapText="1"/>
    </xf>
    <xf numFmtId="38" fontId="8" fillId="30" borderId="30" xfId="49" applyFont="1" applyFill="1" applyBorder="1" applyAlignment="1">
      <alignment horizontal="center" vertical="center" wrapText="1"/>
    </xf>
    <xf numFmtId="38" fontId="8" fillId="30" borderId="31" xfId="49" applyFont="1" applyFill="1" applyBorder="1" applyAlignment="1">
      <alignment horizontal="center" vertical="center"/>
    </xf>
    <xf numFmtId="0" fontId="8" fillId="30" borderId="32" xfId="62" applyFont="1" applyFill="1" applyBorder="1" applyAlignment="1">
      <alignment horizontal="center" vertical="center"/>
      <protection/>
    </xf>
    <xf numFmtId="0" fontId="8" fillId="30" borderId="19" xfId="62" applyFont="1" applyFill="1" applyBorder="1" applyAlignment="1">
      <alignment horizontal="center" vertical="center"/>
      <protection/>
    </xf>
    <xf numFmtId="38" fontId="8" fillId="30" borderId="24" xfId="49" applyFont="1" applyFill="1" applyBorder="1" applyAlignment="1">
      <alignment horizontal="center" vertical="center"/>
    </xf>
    <xf numFmtId="38" fontId="8" fillId="30" borderId="25" xfId="49" applyFont="1" applyFill="1" applyBorder="1" applyAlignment="1">
      <alignment horizontal="center" vertical="center"/>
    </xf>
    <xf numFmtId="38" fontId="8" fillId="30" borderId="15" xfId="49" applyFont="1" applyFill="1" applyBorder="1" applyAlignment="1">
      <alignment horizontal="center" vertical="center"/>
    </xf>
    <xf numFmtId="38" fontId="8" fillId="30" borderId="0" xfId="49" applyFont="1" applyFill="1" applyBorder="1" applyAlignment="1" applyProtection="1">
      <alignment horizontal="center" vertical="center"/>
      <protection/>
    </xf>
    <xf numFmtId="38" fontId="8" fillId="30" borderId="33" xfId="49" applyFont="1" applyFill="1" applyBorder="1" applyAlignment="1">
      <alignment vertical="center"/>
    </xf>
    <xf numFmtId="38" fontId="8" fillId="30" borderId="28" xfId="49" applyFont="1" applyFill="1" applyBorder="1" applyAlignment="1">
      <alignment horizontal="center" vertical="center"/>
    </xf>
    <xf numFmtId="0" fontId="8" fillId="30" borderId="19" xfId="62" applyFont="1" applyFill="1" applyBorder="1" applyAlignment="1">
      <alignment horizontal="center" vertical="center" wrapText="1"/>
      <protection/>
    </xf>
    <xf numFmtId="0" fontId="12" fillId="30" borderId="0" xfId="0" applyFont="1" applyFill="1" applyAlignment="1">
      <alignment horizontal="center" vertical="center"/>
    </xf>
    <xf numFmtId="0" fontId="13" fillId="30" borderId="34" xfId="0" applyFont="1" applyFill="1" applyBorder="1" applyAlignment="1">
      <alignment horizontal="center" vertical="center"/>
    </xf>
    <xf numFmtId="0" fontId="13" fillId="30" borderId="35" xfId="0" applyFont="1" applyFill="1" applyBorder="1" applyAlignment="1">
      <alignment horizontal="center" vertical="center"/>
    </xf>
    <xf numFmtId="0" fontId="13" fillId="30" borderId="28" xfId="0" applyFont="1" applyFill="1" applyBorder="1" applyAlignment="1">
      <alignment horizontal="center" vertical="center" wrapText="1"/>
    </xf>
    <xf numFmtId="0" fontId="13" fillId="30" borderId="19" xfId="0" applyFont="1" applyFill="1" applyBorder="1" applyAlignment="1">
      <alignment horizontal="center" vertical="center" wrapText="1"/>
    </xf>
    <xf numFmtId="0" fontId="38" fillId="30" borderId="0" xfId="0" applyFont="1" applyFill="1" applyBorder="1" applyAlignment="1" applyProtection="1">
      <alignment horizontal="center" vertical="center"/>
      <protection/>
    </xf>
    <xf numFmtId="0" fontId="12" fillId="30" borderId="0" xfId="0" applyFont="1" applyFill="1" applyBorder="1" applyAlignment="1" applyProtection="1">
      <alignment horizontal="center" vertical="center"/>
      <protection/>
    </xf>
    <xf numFmtId="0" fontId="10" fillId="30" borderId="0" xfId="0" applyFont="1" applyFill="1" applyAlignment="1" applyProtection="1">
      <alignment vertical="center"/>
      <protection/>
    </xf>
    <xf numFmtId="0" fontId="0" fillId="30" borderId="0" xfId="0" applyFont="1" applyFill="1" applyBorder="1" applyAlignment="1" applyProtection="1">
      <alignment horizontal="left" vertical="center"/>
      <protection/>
    </xf>
    <xf numFmtId="0" fontId="0" fillId="30" borderId="0" xfId="0" applyFont="1" applyFill="1" applyAlignment="1">
      <alignment horizontal="right" vertical="center"/>
    </xf>
    <xf numFmtId="0" fontId="0" fillId="30" borderId="36" xfId="0" applyFont="1" applyFill="1" applyBorder="1" applyAlignment="1" applyProtection="1">
      <alignment horizontal="center" vertical="center" wrapText="1"/>
      <protection/>
    </xf>
    <xf numFmtId="0" fontId="0" fillId="30" borderId="36" xfId="0" applyFont="1" applyFill="1" applyBorder="1" applyAlignment="1">
      <alignment horizontal="center" vertical="center" wrapText="1"/>
    </xf>
    <xf numFmtId="0" fontId="0" fillId="30" borderId="29" xfId="0" applyFont="1" applyFill="1" applyBorder="1" applyAlignment="1">
      <alignment horizontal="center" vertical="center" wrapText="1"/>
    </xf>
    <xf numFmtId="0" fontId="0" fillId="30" borderId="36" xfId="0" applyFont="1" applyFill="1" applyBorder="1" applyAlignment="1" applyProtection="1">
      <alignment vertical="center"/>
      <protection/>
    </xf>
    <xf numFmtId="0" fontId="0" fillId="30" borderId="31" xfId="0" applyFont="1" applyFill="1" applyBorder="1" applyAlignment="1" applyProtection="1">
      <alignment horizontal="center" vertical="center" wrapText="1"/>
      <protection/>
    </xf>
    <xf numFmtId="0" fontId="0" fillId="30" borderId="25" xfId="0" applyFont="1" applyFill="1" applyBorder="1" applyAlignment="1" applyProtection="1">
      <alignment horizontal="centerContinuous" vertical="center"/>
      <protection/>
    </xf>
    <xf numFmtId="0" fontId="0" fillId="30" borderId="15" xfId="0" applyFont="1" applyFill="1" applyBorder="1" applyAlignment="1" applyProtection="1">
      <alignment horizontal="centerContinuous" vertical="center"/>
      <protection/>
    </xf>
    <xf numFmtId="0" fontId="0" fillId="30" borderId="29" xfId="0" applyFont="1" applyFill="1" applyBorder="1" applyAlignment="1" applyProtection="1">
      <alignment horizontal="center" vertical="center" wrapText="1"/>
      <protection/>
    </xf>
    <xf numFmtId="0" fontId="0" fillId="30" borderId="33" xfId="0" applyFont="1" applyFill="1" applyBorder="1" applyAlignment="1" applyProtection="1">
      <alignment horizontal="center" vertical="center"/>
      <protection/>
    </xf>
    <xf numFmtId="0" fontId="0" fillId="30" borderId="36" xfId="0" applyFont="1" applyFill="1" applyBorder="1" applyAlignment="1" applyProtection="1">
      <alignment horizontal="center" vertical="center"/>
      <protection/>
    </xf>
    <xf numFmtId="0" fontId="0" fillId="30" borderId="29" xfId="0" applyFont="1" applyFill="1" applyBorder="1" applyAlignment="1" applyProtection="1">
      <alignment horizontal="center" vertical="center"/>
      <protection/>
    </xf>
    <xf numFmtId="0" fontId="0" fillId="30" borderId="31" xfId="0" applyFont="1" applyFill="1" applyBorder="1" applyAlignment="1">
      <alignment horizontal="center" vertical="center"/>
    </xf>
    <xf numFmtId="0" fontId="0" fillId="30" borderId="33" xfId="0" applyFont="1" applyFill="1" applyBorder="1" applyAlignment="1">
      <alignment horizontal="center" vertical="center"/>
    </xf>
    <xf numFmtId="0" fontId="0" fillId="30" borderId="36" xfId="0" applyFont="1" applyFill="1" applyBorder="1" applyAlignment="1">
      <alignment horizontal="center" vertical="center"/>
    </xf>
    <xf numFmtId="0" fontId="0" fillId="30" borderId="29" xfId="0" applyFont="1" applyFill="1" applyBorder="1" applyAlignment="1">
      <alignment horizontal="center" vertical="center"/>
    </xf>
    <xf numFmtId="0" fontId="0" fillId="30" borderId="31" xfId="0" applyFont="1" applyFill="1" applyBorder="1" applyAlignment="1" applyProtection="1">
      <alignment horizontal="center" vertical="center"/>
      <protection/>
    </xf>
    <xf numFmtId="0" fontId="0" fillId="30" borderId="24" xfId="0" applyFont="1" applyFill="1" applyBorder="1" applyAlignment="1" applyProtection="1">
      <alignment horizontal="center" vertical="center"/>
      <protection/>
    </xf>
    <xf numFmtId="0" fontId="0" fillId="30" borderId="25" xfId="0" applyFont="1" applyFill="1" applyBorder="1" applyAlignment="1" applyProtection="1">
      <alignment horizontal="center" vertical="center"/>
      <protection/>
    </xf>
    <xf numFmtId="0" fontId="0" fillId="30" borderId="15" xfId="0" applyFont="1" applyFill="1" applyBorder="1" applyAlignment="1" applyProtection="1">
      <alignment horizontal="center" vertical="center"/>
      <protection/>
    </xf>
    <xf numFmtId="0" fontId="0" fillId="30" borderId="33" xfId="0" applyFont="1" applyFill="1" applyBorder="1" applyAlignment="1" applyProtection="1">
      <alignment horizontal="center" vertical="center" wrapText="1"/>
      <protection/>
    </xf>
    <xf numFmtId="0" fontId="0" fillId="30" borderId="0" xfId="0" applyFont="1" applyFill="1" applyAlignment="1">
      <alignment horizontal="center" vertical="center" wrapText="1"/>
    </xf>
    <xf numFmtId="0" fontId="0" fillId="30" borderId="17" xfId="0" applyFont="1" applyFill="1" applyBorder="1" applyAlignment="1">
      <alignment horizontal="center" vertical="center" wrapText="1"/>
    </xf>
    <xf numFmtId="0" fontId="0" fillId="30" borderId="17" xfId="0" applyFont="1" applyFill="1" applyBorder="1" applyAlignment="1" applyProtection="1">
      <alignment horizontal="center" vertical="center"/>
      <protection/>
    </xf>
    <xf numFmtId="0" fontId="0" fillId="30" borderId="32" xfId="0" applyFont="1" applyFill="1" applyBorder="1" applyAlignment="1">
      <alignment horizontal="center" vertical="center" wrapText="1"/>
    </xf>
    <xf numFmtId="0" fontId="0" fillId="30" borderId="28" xfId="0" applyFont="1" applyFill="1" applyBorder="1" applyAlignment="1" applyProtection="1">
      <alignment horizontal="center" vertical="center"/>
      <protection/>
    </xf>
    <xf numFmtId="0" fontId="0" fillId="30" borderId="37" xfId="0" applyFont="1" applyFill="1" applyBorder="1" applyAlignment="1" applyProtection="1">
      <alignment horizontal="centerContinuous" vertical="center"/>
      <protection/>
    </xf>
    <xf numFmtId="0" fontId="0" fillId="30" borderId="30" xfId="0" applyFont="1" applyFill="1" applyBorder="1" applyAlignment="1" applyProtection="1">
      <alignment horizontal="centerContinuous" vertical="center"/>
      <protection/>
    </xf>
    <xf numFmtId="0" fontId="0" fillId="30" borderId="0" xfId="0" applyFont="1" applyFill="1" applyBorder="1" applyAlignment="1" applyProtection="1">
      <alignment horizontal="center" vertical="center" wrapText="1"/>
      <protection/>
    </xf>
    <xf numFmtId="0" fontId="0" fillId="30" borderId="17" xfId="0" applyFont="1" applyFill="1" applyBorder="1" applyAlignment="1" applyProtection="1">
      <alignment horizontal="center" vertical="center" wrapText="1"/>
      <protection/>
    </xf>
    <xf numFmtId="0" fontId="0" fillId="30" borderId="12" xfId="0" applyFont="1" applyFill="1" applyBorder="1" applyAlignment="1" applyProtection="1">
      <alignment horizontal="center" vertical="center"/>
      <protection/>
    </xf>
    <xf numFmtId="0" fontId="0" fillId="30" borderId="0" xfId="0" applyFont="1" applyFill="1" applyBorder="1" applyAlignment="1" applyProtection="1">
      <alignment horizontal="center" vertical="center"/>
      <protection/>
    </xf>
    <xf numFmtId="0" fontId="0" fillId="30" borderId="17" xfId="0" applyFont="1" applyFill="1" applyBorder="1" applyAlignment="1" applyProtection="1">
      <alignment horizontal="center" vertical="center"/>
      <protection/>
    </xf>
    <xf numFmtId="0" fontId="0" fillId="30" borderId="32" xfId="0" applyFont="1" applyFill="1" applyBorder="1" applyAlignment="1">
      <alignment horizontal="center" vertical="center"/>
    </xf>
    <xf numFmtId="0" fontId="0" fillId="30" borderId="35" xfId="0" applyFont="1" applyFill="1" applyBorder="1" applyAlignment="1">
      <alignment horizontal="center" vertical="center"/>
    </xf>
    <xf numFmtId="0" fontId="0" fillId="30" borderId="37" xfId="0" applyFont="1" applyFill="1" applyBorder="1" applyAlignment="1">
      <alignment horizontal="center" vertical="center"/>
    </xf>
    <xf numFmtId="0" fontId="0" fillId="30" borderId="30" xfId="0" applyFont="1" applyFill="1" applyBorder="1" applyAlignment="1">
      <alignment horizontal="center" vertical="center"/>
    </xf>
    <xf numFmtId="0" fontId="0" fillId="30" borderId="32" xfId="0" applyFont="1" applyFill="1" applyBorder="1" applyAlignment="1" applyProtection="1">
      <alignment horizontal="center" vertical="center"/>
      <protection/>
    </xf>
    <xf numFmtId="0" fontId="0" fillId="30" borderId="23" xfId="0" applyFont="1" applyFill="1" applyBorder="1" applyAlignment="1" applyProtection="1">
      <alignment horizontal="center" vertical="center"/>
      <protection/>
    </xf>
    <xf numFmtId="0" fontId="0" fillId="30" borderId="26" xfId="0" applyFont="1" applyFill="1" applyBorder="1" applyAlignment="1" applyProtection="1">
      <alignment horizontal="center" vertical="center"/>
      <protection/>
    </xf>
    <xf numFmtId="0" fontId="0" fillId="30" borderId="27" xfId="0" applyFont="1" applyFill="1" applyBorder="1" applyAlignment="1" applyProtection="1">
      <alignment horizontal="center" vertical="center"/>
      <protection/>
    </xf>
    <xf numFmtId="0" fontId="0" fillId="30" borderId="35" xfId="0" applyFont="1" applyFill="1" applyBorder="1" applyAlignment="1">
      <alignment horizontal="center" vertical="center" wrapText="1"/>
    </xf>
    <xf numFmtId="0" fontId="0" fillId="30" borderId="37" xfId="0" applyFont="1" applyFill="1" applyBorder="1" applyAlignment="1">
      <alignment horizontal="center" vertical="center" wrapText="1"/>
    </xf>
    <xf numFmtId="0" fontId="0" fillId="30" borderId="30" xfId="0" applyFont="1" applyFill="1" applyBorder="1" applyAlignment="1">
      <alignment horizontal="center" vertical="center" wrapText="1"/>
    </xf>
    <xf numFmtId="0" fontId="0" fillId="30" borderId="30" xfId="0" applyFont="1" applyFill="1" applyBorder="1" applyAlignment="1" applyProtection="1">
      <alignment vertical="center"/>
      <protection/>
    </xf>
    <xf numFmtId="0" fontId="0" fillId="30" borderId="19" xfId="0" applyFont="1" applyFill="1" applyBorder="1" applyAlignment="1">
      <alignment horizontal="center" vertical="center" wrapText="1"/>
    </xf>
    <xf numFmtId="0" fontId="0" fillId="30" borderId="19" xfId="0" applyFont="1" applyFill="1" applyBorder="1" applyAlignment="1">
      <alignment horizontal="center" vertical="center"/>
    </xf>
    <xf numFmtId="0" fontId="0" fillId="30" borderId="30" xfId="0" applyFont="1" applyFill="1" applyBorder="1" applyAlignment="1" applyProtection="1">
      <alignment horizontal="center" vertical="center"/>
      <protection/>
    </xf>
    <xf numFmtId="0" fontId="0" fillId="30" borderId="37" xfId="0" applyFont="1" applyFill="1" applyBorder="1" applyAlignment="1" applyProtection="1">
      <alignment horizontal="center" vertical="center"/>
      <protection/>
    </xf>
    <xf numFmtId="0" fontId="0" fillId="30" borderId="37" xfId="0" applyFont="1" applyFill="1" applyBorder="1" applyAlignment="1" applyProtection="1">
      <alignment horizontal="center" vertical="center" wrapText="1"/>
      <protection/>
    </xf>
    <xf numFmtId="0" fontId="0" fillId="30" borderId="30" xfId="0" applyFont="1" applyFill="1" applyBorder="1" applyAlignment="1" applyProtection="1">
      <alignment horizontal="center" vertical="center" wrapText="1"/>
      <protection/>
    </xf>
    <xf numFmtId="0" fontId="0" fillId="30" borderId="18" xfId="0" applyFont="1" applyFill="1" applyBorder="1" applyAlignment="1" applyProtection="1">
      <alignment horizontal="center" vertical="center"/>
      <protection/>
    </xf>
    <xf numFmtId="0" fontId="0" fillId="30" borderId="18" xfId="0" applyFont="1" applyFill="1" applyBorder="1" applyAlignment="1">
      <alignment horizontal="center" vertical="center"/>
    </xf>
    <xf numFmtId="0" fontId="0" fillId="30" borderId="38" xfId="0" applyFont="1" applyFill="1" applyBorder="1" applyAlignment="1" applyProtection="1">
      <alignment horizontal="center" vertical="center"/>
      <protection/>
    </xf>
    <xf numFmtId="0" fontId="0" fillId="30" borderId="30" xfId="0" applyFont="1" applyFill="1" applyBorder="1" applyAlignment="1" applyProtection="1">
      <alignment horizontal="center" vertical="center"/>
      <protection/>
    </xf>
    <xf numFmtId="0" fontId="0" fillId="30" borderId="27" xfId="0" applyFont="1" applyFill="1" applyBorder="1" applyAlignment="1" applyProtection="1">
      <alignment horizontal="center" vertical="center"/>
      <protection/>
    </xf>
    <xf numFmtId="0" fontId="0" fillId="30" borderId="26" xfId="0" applyFont="1" applyFill="1" applyBorder="1" applyAlignment="1" applyProtection="1">
      <alignment horizontal="center" vertical="center"/>
      <protection/>
    </xf>
    <xf numFmtId="0" fontId="10" fillId="30" borderId="0" xfId="0" applyFont="1" applyFill="1" applyAlignment="1" applyProtection="1">
      <alignment horizontal="left" vertical="center"/>
      <protection/>
    </xf>
    <xf numFmtId="0" fontId="11" fillId="30" borderId="17" xfId="0" applyFont="1" applyFill="1" applyBorder="1" applyAlignment="1" applyProtection="1">
      <alignment horizontal="center" vertical="center"/>
      <protection/>
    </xf>
    <xf numFmtId="186" fontId="11" fillId="30" borderId="0" xfId="0" applyNumberFormat="1" applyFont="1" applyFill="1" applyBorder="1" applyAlignment="1" applyProtection="1">
      <alignment horizontal="right" vertical="center"/>
      <protection/>
    </xf>
    <xf numFmtId="185" fontId="11" fillId="30" borderId="39" xfId="0" applyNumberFormat="1" applyFont="1" applyFill="1" applyBorder="1" applyAlignment="1" applyProtection="1">
      <alignment horizontal="right" vertical="center"/>
      <protection/>
    </xf>
    <xf numFmtId="185" fontId="11" fillId="30" borderId="39" xfId="0" applyNumberFormat="1" applyFont="1" applyFill="1" applyBorder="1" applyAlignment="1" applyProtection="1">
      <alignment vertical="center"/>
      <protection/>
    </xf>
    <xf numFmtId="0" fontId="0" fillId="30" borderId="39" xfId="0" applyFont="1" applyFill="1" applyBorder="1" applyAlignment="1" applyProtection="1">
      <alignment horizontal="center" vertical="center"/>
      <protection/>
    </xf>
    <xf numFmtId="0" fontId="0" fillId="30" borderId="39" xfId="0" applyFont="1" applyFill="1" applyBorder="1" applyAlignment="1">
      <alignment horizontal="center" vertical="center"/>
    </xf>
    <xf numFmtId="0" fontId="0" fillId="30" borderId="40" xfId="0" applyFont="1" applyFill="1" applyBorder="1" applyAlignment="1">
      <alignment horizontal="center" vertical="center"/>
    </xf>
    <xf numFmtId="186" fontId="0" fillId="30" borderId="0" xfId="0" applyNumberFormat="1" applyFont="1" applyFill="1" applyBorder="1" applyAlignment="1" applyProtection="1">
      <alignment vertical="center"/>
      <protection/>
    </xf>
    <xf numFmtId="186" fontId="0" fillId="30" borderId="0" xfId="0" applyNumberFormat="1" applyFont="1" applyFill="1" applyAlignment="1">
      <alignment horizontal="right" vertical="center"/>
    </xf>
    <xf numFmtId="186" fontId="0" fillId="30" borderId="0" xfId="63" applyNumberFormat="1" applyFont="1" applyFill="1" applyBorder="1" applyAlignment="1" applyProtection="1">
      <alignment horizontal="right" vertical="center"/>
      <protection/>
    </xf>
    <xf numFmtId="186" fontId="0" fillId="30" borderId="0" xfId="49" applyNumberFormat="1" applyFont="1" applyFill="1" applyAlignment="1">
      <alignment horizontal="right" vertical="center"/>
    </xf>
    <xf numFmtId="190" fontId="0" fillId="30" borderId="0" xfId="0" applyNumberFormat="1" applyFont="1" applyFill="1" applyAlignment="1">
      <alignment horizontal="right" vertical="center"/>
    </xf>
    <xf numFmtId="0" fontId="0" fillId="30" borderId="0" xfId="0" applyFont="1" applyFill="1" applyBorder="1" applyAlignment="1" applyProtection="1">
      <alignment horizontal="distributed" vertical="center"/>
      <protection/>
    </xf>
    <xf numFmtId="0" fontId="0" fillId="30" borderId="17" xfId="0" applyFont="1" applyFill="1" applyBorder="1" applyAlignment="1" applyProtection="1">
      <alignment horizontal="distributed" vertical="center"/>
      <protection/>
    </xf>
    <xf numFmtId="186" fontId="0" fillId="30" borderId="0" xfId="63" applyNumberFormat="1" applyFont="1" applyFill="1" applyAlignment="1" applyProtection="1">
      <alignment horizontal="right" vertical="center"/>
      <protection/>
    </xf>
    <xf numFmtId="183" fontId="39" fillId="30" borderId="0" xfId="0" applyNumberFormat="1" applyFont="1" applyFill="1" applyBorder="1" applyAlignment="1" applyProtection="1">
      <alignment vertical="center"/>
      <protection/>
    </xf>
    <xf numFmtId="0" fontId="0" fillId="30" borderId="0" xfId="0" applyFont="1" applyFill="1" applyBorder="1" applyAlignment="1" applyProtection="1" quotePrefix="1">
      <alignment horizontal="center" vertical="center"/>
      <protection/>
    </xf>
    <xf numFmtId="0" fontId="0" fillId="30" borderId="0" xfId="0" applyFont="1" applyFill="1" applyBorder="1" applyAlignment="1">
      <alignment horizontal="center" vertical="center"/>
    </xf>
    <xf numFmtId="0" fontId="0" fillId="30" borderId="17" xfId="0" applyFont="1" applyFill="1" applyBorder="1" applyAlignment="1">
      <alignment horizontal="center" vertical="center"/>
    </xf>
    <xf numFmtId="0" fontId="0" fillId="30" borderId="0" xfId="0" applyFont="1" applyFill="1" applyAlignment="1">
      <alignment horizontal="distributed" vertical="center"/>
    </xf>
    <xf numFmtId="0" fontId="0" fillId="30" borderId="0" xfId="0" applyFont="1" applyFill="1" applyAlignment="1">
      <alignment horizontal="distributed" vertical="center"/>
    </xf>
    <xf numFmtId="0" fontId="0" fillId="30" borderId="0" xfId="0" applyFont="1" applyFill="1" applyAlignment="1">
      <alignment horizontal="center" vertical="center"/>
    </xf>
    <xf numFmtId="0" fontId="0" fillId="30" borderId="0" xfId="0" applyFont="1" applyFill="1" applyAlignment="1" applyProtection="1">
      <alignment horizontal="distributed" vertical="center"/>
      <protection/>
    </xf>
    <xf numFmtId="186" fontId="11" fillId="30" borderId="0" xfId="63" applyNumberFormat="1" applyFont="1" applyFill="1" applyBorder="1" applyAlignment="1" applyProtection="1">
      <alignment horizontal="right" vertical="center"/>
      <protection/>
    </xf>
    <xf numFmtId="0" fontId="11" fillId="30" borderId="0" xfId="0" applyFont="1" applyFill="1" applyBorder="1" applyAlignment="1" applyProtection="1" quotePrefix="1">
      <alignment horizontal="center" vertical="center"/>
      <protection/>
    </xf>
    <xf numFmtId="186" fontId="11" fillId="30" borderId="12" xfId="0" applyNumberFormat="1" applyFont="1" applyFill="1" applyBorder="1" applyAlignment="1" applyProtection="1">
      <alignment vertical="center"/>
      <protection/>
    </xf>
    <xf numFmtId="186" fontId="11" fillId="30" borderId="0" xfId="0" applyNumberFormat="1" applyFont="1" applyFill="1" applyBorder="1" applyAlignment="1" applyProtection="1">
      <alignment vertical="center"/>
      <protection/>
    </xf>
    <xf numFmtId="190" fontId="11" fillId="30" borderId="0" xfId="0" applyNumberFormat="1" applyFont="1" applyFill="1" applyBorder="1" applyAlignment="1" applyProtection="1">
      <alignment vertical="center"/>
      <protection/>
    </xf>
    <xf numFmtId="186" fontId="0" fillId="30" borderId="0" xfId="0" applyNumberFormat="1" applyFont="1" applyFill="1" applyAlignment="1">
      <alignment vertical="center"/>
    </xf>
    <xf numFmtId="0" fontId="8" fillId="30" borderId="0" xfId="0" applyFont="1" applyFill="1" applyBorder="1" applyAlignment="1" applyProtection="1">
      <alignment horizontal="center" vertical="center" wrapText="1"/>
      <protection/>
    </xf>
    <xf numFmtId="49" fontId="11" fillId="30" borderId="0" xfId="0" applyNumberFormat="1" applyFont="1" applyFill="1" applyBorder="1" applyAlignment="1" applyProtection="1" quotePrefix="1">
      <alignment horizontal="center" vertical="center"/>
      <protection/>
    </xf>
    <xf numFmtId="49" fontId="11" fillId="30" borderId="17" xfId="0" applyNumberFormat="1" applyFont="1" applyFill="1" applyBorder="1" applyAlignment="1" applyProtection="1" quotePrefix="1">
      <alignment horizontal="center" vertical="center"/>
      <protection/>
    </xf>
    <xf numFmtId="0" fontId="11" fillId="30" borderId="17" xfId="0" applyFont="1" applyFill="1" applyBorder="1" applyAlignment="1" applyProtection="1">
      <alignment horizontal="distributed" vertical="center"/>
      <protection/>
    </xf>
    <xf numFmtId="186" fontId="11" fillId="30" borderId="12" xfId="0" applyNumberFormat="1" applyFont="1" applyFill="1" applyBorder="1" applyAlignment="1" applyProtection="1">
      <alignment horizontal="right" vertical="center"/>
      <protection/>
    </xf>
    <xf numFmtId="190" fontId="11" fillId="30" borderId="0" xfId="0" applyNumberFormat="1" applyFont="1" applyFill="1" applyBorder="1" applyAlignment="1" applyProtection="1">
      <alignment horizontal="right" vertical="center"/>
      <protection/>
    </xf>
    <xf numFmtId="0" fontId="0" fillId="30" borderId="10" xfId="0" applyFont="1" applyFill="1" applyBorder="1" applyAlignment="1">
      <alignment horizontal="distributed" vertical="center"/>
    </xf>
    <xf numFmtId="186" fontId="11" fillId="30" borderId="11" xfId="0" applyNumberFormat="1" applyFont="1" applyFill="1" applyBorder="1" applyAlignment="1" applyProtection="1">
      <alignment horizontal="right" vertical="center"/>
      <protection/>
    </xf>
    <xf numFmtId="0" fontId="0" fillId="30" borderId="17" xfId="0" applyFont="1" applyFill="1" applyBorder="1" applyAlignment="1">
      <alignment horizontal="distributed" vertical="center"/>
    </xf>
    <xf numFmtId="186" fontId="0" fillId="30" borderId="0" xfId="0" applyNumberFormat="1" applyFont="1" applyFill="1" applyBorder="1" applyAlignment="1" applyProtection="1">
      <alignment horizontal="right" vertical="center"/>
      <protection locked="0"/>
    </xf>
    <xf numFmtId="0" fontId="0" fillId="30" borderId="0" xfId="63" applyFont="1" applyFill="1" applyBorder="1" applyAlignment="1" applyProtection="1">
      <alignment horizontal="distributed" vertical="center"/>
      <protection/>
    </xf>
    <xf numFmtId="186" fontId="0" fillId="30" borderId="12" xfId="0" applyNumberFormat="1" applyFont="1" applyFill="1" applyBorder="1" applyAlignment="1" applyProtection="1">
      <alignment horizontal="right" vertical="center"/>
      <protection/>
    </xf>
    <xf numFmtId="186" fontId="0" fillId="30" borderId="0" xfId="0" applyNumberFormat="1" applyFont="1" applyFill="1" applyBorder="1" applyAlignment="1" applyProtection="1">
      <alignment horizontal="right" vertical="center"/>
      <protection/>
    </xf>
    <xf numFmtId="190" fontId="0" fillId="30" borderId="0" xfId="0" applyNumberFormat="1" applyFont="1" applyFill="1" applyBorder="1" applyAlignment="1" applyProtection="1">
      <alignment horizontal="right" vertical="center"/>
      <protection/>
    </xf>
    <xf numFmtId="0" fontId="0" fillId="30" borderId="0" xfId="63" applyFont="1" applyFill="1" applyBorder="1" applyAlignment="1">
      <alignment horizontal="distributed" vertical="center"/>
      <protection/>
    </xf>
    <xf numFmtId="184" fontId="0" fillId="30" borderId="0" xfId="0" applyNumberFormat="1" applyFont="1" applyFill="1" applyBorder="1" applyAlignment="1" applyProtection="1">
      <alignment horizontal="right" vertical="center"/>
      <protection/>
    </xf>
    <xf numFmtId="0" fontId="0" fillId="30" borderId="0" xfId="0" applyFont="1" applyFill="1" applyBorder="1" applyAlignment="1" applyProtection="1">
      <alignment horizontal="distributed" vertical="center" wrapText="1"/>
      <protection/>
    </xf>
    <xf numFmtId="0" fontId="0" fillId="30" borderId="13" xfId="63" applyFont="1" applyFill="1" applyBorder="1" applyAlignment="1">
      <alignment horizontal="distributed" vertical="center"/>
      <protection/>
    </xf>
    <xf numFmtId="0" fontId="0" fillId="30" borderId="20" xfId="0" applyFont="1" applyFill="1" applyBorder="1" applyAlignment="1">
      <alignment horizontal="distributed" vertical="center"/>
    </xf>
    <xf numFmtId="0" fontId="0" fillId="30" borderId="21" xfId="63" applyFont="1" applyFill="1" applyBorder="1" applyAlignment="1">
      <alignment horizontal="left" vertical="center"/>
      <protection/>
    </xf>
    <xf numFmtId="0" fontId="0" fillId="30" borderId="21" xfId="63" applyFont="1" applyFill="1" applyBorder="1" applyAlignment="1">
      <alignment vertical="center"/>
      <protection/>
    </xf>
    <xf numFmtId="0" fontId="0" fillId="30" borderId="21" xfId="63" applyFont="1" applyFill="1" applyBorder="1" applyAlignment="1">
      <alignment vertical="top"/>
      <protection/>
    </xf>
    <xf numFmtId="0" fontId="0" fillId="30" borderId="21" xfId="0" applyFont="1" applyFill="1" applyBorder="1" applyAlignment="1">
      <alignment vertical="center"/>
    </xf>
    <xf numFmtId="0" fontId="0" fillId="30" borderId="0" xfId="63" applyFont="1" applyFill="1" applyAlignment="1">
      <alignment vertical="center"/>
      <protection/>
    </xf>
    <xf numFmtId="0" fontId="0" fillId="30" borderId="0" xfId="0" applyFont="1" applyFill="1" applyAlignment="1">
      <alignment horizontal="center" vertical="center"/>
    </xf>
    <xf numFmtId="0" fontId="11" fillId="30" borderId="17" xfId="0" applyFont="1" applyFill="1" applyBorder="1" applyAlignment="1" applyProtection="1">
      <alignment horizontal="distributed" vertical="center"/>
      <protection/>
    </xf>
    <xf numFmtId="185" fontId="11" fillId="30" borderId="0" xfId="63" applyNumberFormat="1" applyFont="1" applyFill="1" applyAlignment="1" applyProtection="1">
      <alignment horizontal="right" vertical="center"/>
      <protection/>
    </xf>
    <xf numFmtId="0" fontId="0" fillId="30" borderId="0" xfId="63" applyFont="1" applyFill="1" applyAlignment="1" applyProtection="1">
      <alignment horizontal="left" vertical="center"/>
      <protection/>
    </xf>
    <xf numFmtId="185" fontId="10" fillId="30" borderId="0" xfId="63" applyNumberFormat="1" applyFont="1" applyFill="1" applyAlignment="1" applyProtection="1">
      <alignment horizontal="right" vertical="center"/>
      <protection/>
    </xf>
    <xf numFmtId="186" fontId="0" fillId="30" borderId="0" xfId="0" applyNumberFormat="1" applyFont="1" applyFill="1" applyAlignment="1" applyProtection="1">
      <alignment vertical="center"/>
      <protection/>
    </xf>
    <xf numFmtId="185" fontId="11" fillId="30" borderId="0" xfId="0" applyNumberFormat="1" applyFont="1" applyFill="1" applyAlignment="1" applyProtection="1">
      <alignment horizontal="right" vertical="center"/>
      <protection/>
    </xf>
    <xf numFmtId="0" fontId="0" fillId="30" borderId="25" xfId="0" applyFont="1" applyFill="1" applyBorder="1" applyAlignment="1">
      <alignment horizontal="center" vertical="center"/>
    </xf>
    <xf numFmtId="0" fontId="0" fillId="30" borderId="15" xfId="0" applyFont="1" applyFill="1" applyBorder="1" applyAlignment="1">
      <alignment horizontal="center" vertical="center"/>
    </xf>
    <xf numFmtId="178" fontId="0" fillId="30" borderId="0" xfId="0" applyNumberFormat="1" applyFont="1" applyFill="1" applyAlignment="1">
      <alignment vertical="center"/>
    </xf>
    <xf numFmtId="185" fontId="0" fillId="30" borderId="0" xfId="63" applyNumberFormat="1" applyFont="1" applyFill="1" applyAlignment="1" applyProtection="1">
      <alignment horizontal="right" vertical="center"/>
      <protection/>
    </xf>
    <xf numFmtId="0" fontId="0" fillId="30" borderId="26" xfId="0" applyFont="1" applyFill="1" applyBorder="1" applyAlignment="1">
      <alignment horizontal="center" vertical="center"/>
    </xf>
    <xf numFmtId="0" fontId="0" fillId="30" borderId="27" xfId="0" applyFont="1" applyFill="1" applyBorder="1" applyAlignment="1">
      <alignment horizontal="center" vertical="center"/>
    </xf>
    <xf numFmtId="0" fontId="0" fillId="30" borderId="0" xfId="0" applyFont="1" applyFill="1" applyAlignment="1">
      <alignment horizontal="distributed" vertical="top"/>
    </xf>
    <xf numFmtId="187" fontId="0" fillId="30" borderId="0" xfId="63" applyNumberFormat="1" applyFont="1" applyFill="1" applyBorder="1" applyAlignment="1" applyProtection="1">
      <alignment horizontal="right" vertical="center"/>
      <protection/>
    </xf>
    <xf numFmtId="186" fontId="0" fillId="30" borderId="12" xfId="0" applyNumberFormat="1" applyFont="1" applyFill="1" applyBorder="1" applyAlignment="1" applyProtection="1">
      <alignment vertical="center"/>
      <protection/>
    </xf>
    <xf numFmtId="186" fontId="10" fillId="30" borderId="0" xfId="0" applyNumberFormat="1" applyFont="1" applyFill="1" applyBorder="1" applyAlignment="1" applyProtection="1">
      <alignment vertical="center"/>
      <protection/>
    </xf>
    <xf numFmtId="186" fontId="10" fillId="30" borderId="0" xfId="63" applyNumberFormat="1" applyFont="1" applyFill="1" applyBorder="1" applyAlignment="1" applyProtection="1">
      <alignment horizontal="right" vertical="center"/>
      <protection/>
    </xf>
    <xf numFmtId="187" fontId="10" fillId="30" borderId="0" xfId="63" applyNumberFormat="1" applyFont="1" applyFill="1" applyBorder="1" applyAlignment="1" applyProtection="1">
      <alignment horizontal="right" vertical="center"/>
      <protection/>
    </xf>
    <xf numFmtId="186" fontId="10" fillId="30" borderId="0" xfId="0" applyNumberFormat="1" applyFont="1" applyFill="1" applyBorder="1" applyAlignment="1" applyProtection="1">
      <alignment vertical="center" shrinkToFit="1"/>
      <protection/>
    </xf>
    <xf numFmtId="0" fontId="0" fillId="30" borderId="0" xfId="63" applyNumberFormat="1" applyFont="1" applyFill="1" applyBorder="1" applyAlignment="1" applyProtection="1">
      <alignment horizontal="right" vertical="center"/>
      <protection/>
    </xf>
    <xf numFmtId="187" fontId="11" fillId="30" borderId="0" xfId="63" applyNumberFormat="1" applyFont="1" applyFill="1" applyBorder="1" applyAlignment="1" applyProtection="1">
      <alignment horizontal="right" vertical="center"/>
      <protection/>
    </xf>
    <xf numFmtId="186" fontId="11" fillId="30" borderId="0" xfId="0" applyNumberFormat="1" applyFont="1" applyFill="1" applyBorder="1" applyAlignment="1" applyProtection="1">
      <alignment vertical="center" shrinkToFit="1"/>
      <protection/>
    </xf>
    <xf numFmtId="0" fontId="11" fillId="30" borderId="0" xfId="0" applyFont="1" applyFill="1" applyBorder="1" applyAlignment="1" applyProtection="1" quotePrefix="1">
      <alignment horizontal="center" vertical="center"/>
      <protection/>
    </xf>
    <xf numFmtId="0" fontId="0" fillId="30" borderId="17" xfId="0" applyFont="1" applyFill="1" applyBorder="1" applyAlignment="1">
      <alignment horizontal="center" vertical="center"/>
    </xf>
    <xf numFmtId="0" fontId="0" fillId="30" borderId="0" xfId="0" applyNumberFormat="1" applyFont="1" applyFill="1" applyAlignment="1" applyProtection="1">
      <alignment horizontal="right" vertical="center"/>
      <protection/>
    </xf>
    <xf numFmtId="186" fontId="11" fillId="30" borderId="11" xfId="63" applyNumberFormat="1" applyFont="1" applyFill="1" applyBorder="1" applyAlignment="1" applyProtection="1">
      <alignment horizontal="right" vertical="center"/>
      <protection/>
    </xf>
    <xf numFmtId="191" fontId="11" fillId="30" borderId="0" xfId="63" applyNumberFormat="1" applyFont="1" applyFill="1" applyBorder="1" applyAlignment="1" applyProtection="1">
      <alignment horizontal="right" vertical="center" shrinkToFit="1"/>
      <protection/>
    </xf>
    <xf numFmtId="186" fontId="11" fillId="30" borderId="0" xfId="0" applyNumberFormat="1" applyFont="1" applyFill="1" applyBorder="1" applyAlignment="1" applyProtection="1">
      <alignment horizontal="right" vertical="center" shrinkToFit="1"/>
      <protection/>
    </xf>
    <xf numFmtId="0" fontId="0" fillId="30" borderId="17" xfId="63" applyFont="1" applyFill="1" applyBorder="1" applyAlignment="1" applyProtection="1">
      <alignment horizontal="distributed" vertical="center"/>
      <protection/>
    </xf>
    <xf numFmtId="191" fontId="0" fillId="30" borderId="0" xfId="0" applyNumberFormat="1" applyFont="1" applyFill="1" applyBorder="1" applyAlignment="1" applyProtection="1">
      <alignment horizontal="right" vertical="center" shrinkToFit="1"/>
      <protection locked="0"/>
    </xf>
    <xf numFmtId="0" fontId="0" fillId="30" borderId="0" xfId="0" applyFont="1" applyFill="1" applyAlignment="1">
      <alignment horizontal="center" vertical="top" wrapText="1"/>
    </xf>
    <xf numFmtId="0" fontId="0" fillId="30" borderId="13" xfId="0" applyFont="1" applyFill="1" applyBorder="1" applyAlignment="1">
      <alignment horizontal="center" vertical="top" wrapText="1"/>
    </xf>
    <xf numFmtId="186" fontId="0" fillId="30" borderId="13" xfId="63" applyNumberFormat="1" applyFont="1" applyFill="1" applyBorder="1" applyAlignment="1" applyProtection="1">
      <alignment horizontal="right" vertical="center"/>
      <protection/>
    </xf>
    <xf numFmtId="0" fontId="0" fillId="30" borderId="17" xfId="63" applyFont="1" applyFill="1" applyBorder="1" applyAlignment="1">
      <alignment horizontal="distributed" vertical="center"/>
      <protection/>
    </xf>
    <xf numFmtId="0" fontId="0" fillId="30" borderId="21" xfId="0" applyFont="1" applyFill="1" applyBorder="1" applyAlignment="1" applyProtection="1">
      <alignment vertical="center"/>
      <protection/>
    </xf>
    <xf numFmtId="186" fontId="1" fillId="30" borderId="0" xfId="63" applyNumberFormat="1" applyFont="1" applyFill="1" applyBorder="1" applyAlignment="1" applyProtection="1">
      <alignment horizontal="right" vertical="center"/>
      <protection/>
    </xf>
    <xf numFmtId="186" fontId="11" fillId="30" borderId="0" xfId="63" applyNumberFormat="1" applyFont="1" applyFill="1" applyAlignment="1" applyProtection="1">
      <alignment horizontal="right" vertical="center"/>
      <protection/>
    </xf>
    <xf numFmtId="0" fontId="0" fillId="30" borderId="0" xfId="0" applyFont="1" applyFill="1" applyBorder="1" applyAlignment="1" applyProtection="1">
      <alignment horizontal="center" vertical="center"/>
      <protection/>
    </xf>
    <xf numFmtId="0" fontId="0" fillId="30" borderId="13" xfId="0" applyFont="1" applyFill="1" applyBorder="1" applyAlignment="1" applyProtection="1">
      <alignment vertical="center"/>
      <protection/>
    </xf>
    <xf numFmtId="0" fontId="0" fillId="30" borderId="20" xfId="63" applyFont="1" applyFill="1" applyBorder="1" applyAlignment="1">
      <alignment horizontal="distributed" vertical="center"/>
      <protection/>
    </xf>
    <xf numFmtId="191" fontId="0" fillId="30" borderId="0" xfId="63" applyNumberFormat="1" applyFont="1" applyFill="1" applyBorder="1" applyAlignment="1" applyProtection="1">
      <alignment horizontal="right" vertical="center" shrinkToFit="1"/>
      <protection/>
    </xf>
    <xf numFmtId="0" fontId="0" fillId="30" borderId="0" xfId="0" applyFont="1" applyFill="1" applyBorder="1" applyAlignment="1" applyProtection="1">
      <alignment horizontal="distributed" vertical="center" indent="17"/>
      <protection/>
    </xf>
    <xf numFmtId="0" fontId="0" fillId="30" borderId="0" xfId="0" applyFont="1" applyFill="1" applyBorder="1" applyAlignment="1" applyProtection="1">
      <alignment horizontal="distributed" vertical="center" indent="17"/>
      <protection/>
    </xf>
    <xf numFmtId="0" fontId="0" fillId="30" borderId="41" xfId="0" applyFont="1" applyFill="1" applyBorder="1" applyAlignment="1" applyProtection="1">
      <alignment horizontal="centerContinuous" vertical="center" wrapText="1"/>
      <protection/>
    </xf>
    <xf numFmtId="0" fontId="0" fillId="30" borderId="42" xfId="0" applyFont="1" applyFill="1" applyBorder="1" applyAlignment="1" applyProtection="1">
      <alignment horizontal="centerContinuous" vertical="center" wrapText="1"/>
      <protection/>
    </xf>
    <xf numFmtId="0" fontId="0" fillId="30" borderId="43" xfId="0" applyFont="1" applyFill="1" applyBorder="1" applyAlignment="1" applyProtection="1">
      <alignment horizontal="centerContinuous" vertical="center" wrapText="1"/>
      <protection/>
    </xf>
    <xf numFmtId="0" fontId="0" fillId="30" borderId="43" xfId="0" applyFont="1" applyFill="1" applyBorder="1" applyAlignment="1" quotePrefix="1">
      <alignment horizontal="centerContinuous" vertical="center" wrapText="1"/>
    </xf>
    <xf numFmtId="0" fontId="0" fillId="30" borderId="41" xfId="0" applyFont="1" applyFill="1" applyBorder="1" applyAlignment="1" quotePrefix="1">
      <alignment horizontal="centerContinuous" vertical="center" wrapText="1"/>
    </xf>
    <xf numFmtId="0" fontId="0" fillId="30" borderId="42" xfId="0" applyFont="1" applyFill="1" applyBorder="1" applyAlignment="1">
      <alignment horizontal="centerContinuous" vertical="center"/>
    </xf>
    <xf numFmtId="0" fontId="0" fillId="30" borderId="44" xfId="0" applyFont="1" applyFill="1" applyBorder="1" applyAlignment="1">
      <alignment horizontal="centerContinuous" vertical="center" wrapText="1"/>
    </xf>
    <xf numFmtId="0" fontId="0" fillId="30" borderId="43" xfId="0" applyFont="1" applyFill="1" applyBorder="1" applyAlignment="1">
      <alignment horizontal="centerContinuous" vertical="center" wrapText="1"/>
    </xf>
    <xf numFmtId="0" fontId="0" fillId="30" borderId="41" xfId="0" applyFont="1" applyFill="1" applyBorder="1" applyAlignment="1">
      <alignment horizontal="centerContinuous" vertical="center" wrapText="1"/>
    </xf>
    <xf numFmtId="0" fontId="0" fillId="30" borderId="42" xfId="0" applyFont="1" applyFill="1" applyBorder="1" applyAlignment="1">
      <alignment horizontal="centerContinuous" vertical="center" wrapText="1"/>
    </xf>
    <xf numFmtId="0" fontId="0" fillId="30" borderId="0" xfId="0" applyFont="1" applyFill="1" applyBorder="1" applyAlignment="1">
      <alignment horizontal="center" vertical="center" wrapText="1"/>
    </xf>
    <xf numFmtId="0" fontId="0" fillId="30" borderId="13" xfId="0" applyFont="1" applyFill="1" applyBorder="1" applyAlignment="1" applyProtection="1">
      <alignment horizontal="centerContinuous" vertical="center" wrapText="1"/>
      <protection/>
    </xf>
    <xf numFmtId="0" fontId="0" fillId="30" borderId="45" xfId="0" applyFont="1" applyFill="1" applyBorder="1" applyAlignment="1" applyProtection="1">
      <alignment horizontal="center" vertical="center" wrapText="1"/>
      <protection/>
    </xf>
    <xf numFmtId="0" fontId="0" fillId="30" borderId="13" xfId="0" applyFont="1" applyFill="1" applyBorder="1" applyAlignment="1" applyProtection="1">
      <alignment horizontal="center" vertical="center" wrapText="1"/>
      <protection/>
    </xf>
    <xf numFmtId="0" fontId="0" fillId="30" borderId="45" xfId="0" applyFont="1" applyFill="1" applyBorder="1" applyAlignment="1" quotePrefix="1">
      <alignment horizontal="centerContinuous" vertical="center" wrapText="1"/>
    </xf>
    <xf numFmtId="0" fontId="0" fillId="30" borderId="13" xfId="0" applyFont="1" applyFill="1" applyBorder="1" applyAlignment="1" quotePrefix="1">
      <alignment horizontal="centerContinuous" vertical="center" wrapText="1"/>
    </xf>
    <xf numFmtId="0" fontId="0" fillId="30" borderId="13" xfId="0" applyFont="1" applyFill="1" applyBorder="1" applyAlignment="1">
      <alignment horizontal="centerContinuous" vertical="center"/>
    </xf>
    <xf numFmtId="0" fontId="0" fillId="30" borderId="45" xfId="0" applyFont="1" applyFill="1" applyBorder="1" applyAlignment="1">
      <alignment horizontal="centerContinuous" vertical="center"/>
    </xf>
    <xf numFmtId="0" fontId="0" fillId="30" borderId="46" xfId="0" applyFont="1" applyFill="1" applyBorder="1" applyAlignment="1">
      <alignment horizontal="centerContinuous" vertical="center" wrapText="1"/>
    </xf>
    <xf numFmtId="0" fontId="0" fillId="30" borderId="13" xfId="0" applyFont="1" applyFill="1" applyBorder="1" applyAlignment="1">
      <alignment horizontal="centerContinuous" vertical="center" wrapText="1"/>
    </xf>
    <xf numFmtId="0" fontId="0" fillId="30" borderId="45" xfId="0" applyFont="1" applyFill="1" applyBorder="1" applyAlignment="1">
      <alignment horizontal="centerContinuous" vertical="center" wrapText="1"/>
    </xf>
    <xf numFmtId="0" fontId="0" fillId="30" borderId="47" xfId="0" applyFont="1" applyFill="1" applyBorder="1" applyAlignment="1" applyProtection="1">
      <alignment horizontal="centerContinuous" vertical="center"/>
      <protection/>
    </xf>
    <xf numFmtId="186" fontId="0" fillId="30" borderId="48" xfId="63" applyNumberFormat="1" applyFont="1" applyFill="1" applyBorder="1" applyAlignment="1" applyProtection="1">
      <alignment horizontal="centerContinuous" vertical="center"/>
      <protection/>
    </xf>
    <xf numFmtId="186" fontId="0" fillId="30" borderId="21" xfId="63" applyNumberFormat="1" applyFont="1" applyFill="1" applyBorder="1" applyAlignment="1" applyProtection="1">
      <alignment horizontal="centerContinuous" vertical="center"/>
      <protection/>
    </xf>
    <xf numFmtId="186" fontId="0" fillId="30" borderId="0" xfId="63" applyNumberFormat="1" applyFont="1" applyFill="1" applyBorder="1" applyAlignment="1" applyProtection="1">
      <alignment horizontal="centerContinuous" vertical="center"/>
      <protection/>
    </xf>
    <xf numFmtId="186" fontId="0" fillId="30" borderId="0" xfId="63" applyNumberFormat="1" applyFont="1" applyFill="1" applyBorder="1" applyAlignment="1" applyProtection="1">
      <alignment vertical="center"/>
      <protection/>
    </xf>
    <xf numFmtId="193" fontId="0" fillId="30" borderId="21" xfId="63" applyNumberFormat="1" applyFont="1" applyFill="1" applyBorder="1" applyAlignment="1" applyProtection="1">
      <alignment horizontal="centerContinuous" vertical="center"/>
      <protection/>
    </xf>
    <xf numFmtId="186" fontId="0" fillId="30" borderId="35" xfId="63" applyNumberFormat="1" applyFont="1" applyFill="1" applyBorder="1" applyAlignment="1" applyProtection="1">
      <alignment horizontal="centerContinuous" vertical="center"/>
      <protection/>
    </xf>
    <xf numFmtId="186" fontId="0" fillId="30" borderId="37" xfId="63" applyNumberFormat="1" applyFont="1" applyFill="1" applyBorder="1" applyAlignment="1" applyProtection="1">
      <alignment horizontal="centerContinuous" vertical="center"/>
      <protection/>
    </xf>
    <xf numFmtId="186" fontId="0" fillId="30" borderId="13" xfId="63" applyNumberFormat="1" applyFont="1" applyFill="1" applyBorder="1" applyAlignment="1" applyProtection="1">
      <alignment horizontal="centerContinuous" vertical="center"/>
      <protection/>
    </xf>
    <xf numFmtId="186" fontId="0" fillId="30" borderId="13" xfId="63" applyNumberFormat="1" applyFont="1" applyFill="1" applyBorder="1" applyAlignment="1" applyProtection="1">
      <alignment vertical="center"/>
      <protection/>
    </xf>
    <xf numFmtId="193" fontId="0" fillId="30" borderId="13" xfId="63" applyNumberFormat="1" applyFont="1" applyFill="1" applyBorder="1" applyAlignment="1" applyProtection="1">
      <alignment horizontal="centerContinuous" vertical="center"/>
      <protection/>
    </xf>
    <xf numFmtId="186" fontId="0" fillId="30" borderId="37" xfId="63" applyNumberFormat="1" applyFont="1" applyFill="1" applyBorder="1" applyAlignment="1" applyProtection="1">
      <alignment vertical="center"/>
      <protection/>
    </xf>
    <xf numFmtId="0" fontId="8" fillId="30" borderId="0" xfId="0" applyFont="1" applyFill="1" applyBorder="1" applyAlignment="1">
      <alignment horizontal="center" vertical="center" wrapText="1"/>
    </xf>
    <xf numFmtId="0" fontId="12" fillId="30" borderId="0" xfId="0" applyFont="1" applyFill="1" applyBorder="1" applyAlignment="1" applyProtection="1">
      <alignment vertical="center"/>
      <protection/>
    </xf>
    <xf numFmtId="186" fontId="0" fillId="30" borderId="0" xfId="0" applyNumberFormat="1" applyFont="1" applyFill="1" applyBorder="1" applyAlignment="1">
      <alignment vertical="center"/>
    </xf>
    <xf numFmtId="0" fontId="0" fillId="30" borderId="0" xfId="0" applyFont="1" applyFill="1" applyBorder="1" applyAlignment="1">
      <alignment horizontal="center" vertical="center" wrapText="1"/>
    </xf>
    <xf numFmtId="0" fontId="0" fillId="30" borderId="0" xfId="0" applyFont="1" applyFill="1" applyBorder="1" applyAlignment="1" applyProtection="1">
      <alignment horizontal="center" vertical="center" wrapText="1"/>
      <protection/>
    </xf>
    <xf numFmtId="37" fontId="8" fillId="30" borderId="0" xfId="0" applyNumberFormat="1" applyFont="1" applyFill="1" applyBorder="1" applyAlignment="1" applyProtection="1">
      <alignment horizontal="center" vertical="center" wrapText="1"/>
      <protection/>
    </xf>
    <xf numFmtId="37" fontId="0" fillId="30" borderId="0" xfId="0" applyNumberFormat="1" applyFont="1" applyFill="1" applyBorder="1" applyAlignment="1" applyProtection="1">
      <alignment horizontal="center" vertical="center" wrapText="1"/>
      <protection/>
    </xf>
    <xf numFmtId="0" fontId="0" fillId="30" borderId="0" xfId="0" applyFont="1" applyFill="1" applyBorder="1" applyAlignment="1">
      <alignment horizontal="right" vertical="center"/>
    </xf>
    <xf numFmtId="0" fontId="0" fillId="30" borderId="0" xfId="63" applyFont="1" applyFill="1" applyBorder="1" applyAlignment="1" applyProtection="1">
      <alignment horizontal="left" vertical="center"/>
      <protection/>
    </xf>
    <xf numFmtId="0" fontId="0" fillId="30" borderId="19" xfId="0" applyFont="1" applyFill="1" applyBorder="1" applyAlignment="1">
      <alignment vertical="center"/>
    </xf>
    <xf numFmtId="0" fontId="0" fillId="30" borderId="39" xfId="0" applyFont="1" applyFill="1" applyBorder="1" applyAlignment="1" applyProtection="1">
      <alignment horizontal="distributed" vertical="center"/>
      <protection/>
    </xf>
    <xf numFmtId="0" fontId="0" fillId="30" borderId="40" xfId="0" applyFont="1" applyFill="1" applyBorder="1" applyAlignment="1" applyProtection="1">
      <alignment horizontal="distributed" vertical="center"/>
      <protection/>
    </xf>
    <xf numFmtId="186" fontId="0" fillId="30" borderId="0" xfId="64" applyNumberFormat="1" applyFont="1" applyFill="1" applyAlignment="1" applyProtection="1">
      <alignment horizontal="right" vertical="center"/>
      <protection/>
    </xf>
    <xf numFmtId="0" fontId="0" fillId="30" borderId="17" xfId="0" applyFont="1" applyFill="1" applyBorder="1" applyAlignment="1" applyProtection="1" quotePrefix="1">
      <alignment horizontal="center" vertical="center"/>
      <protection/>
    </xf>
    <xf numFmtId="38" fontId="0" fillId="30" borderId="0" xfId="49" applyFont="1" applyFill="1" applyAlignment="1" applyProtection="1">
      <alignment vertical="center"/>
      <protection/>
    </xf>
    <xf numFmtId="0" fontId="11" fillId="30" borderId="17" xfId="0" applyFont="1" applyFill="1" applyBorder="1" applyAlignment="1" applyProtection="1" quotePrefix="1">
      <alignment horizontal="center" vertical="center"/>
      <protection/>
    </xf>
    <xf numFmtId="38" fontId="11" fillId="30" borderId="0" xfId="49" applyFont="1" applyFill="1" applyAlignment="1" applyProtection="1">
      <alignment vertical="center"/>
      <protection/>
    </xf>
    <xf numFmtId="0" fontId="10" fillId="30" borderId="0" xfId="0" applyFont="1" applyFill="1" applyBorder="1" applyAlignment="1" applyProtection="1" quotePrefix="1">
      <alignment horizontal="center" vertical="center"/>
      <protection/>
    </xf>
    <xf numFmtId="0" fontId="10" fillId="30" borderId="17" xfId="0" applyFont="1" applyFill="1" applyBorder="1" applyAlignment="1" applyProtection="1" quotePrefix="1">
      <alignment horizontal="center" vertical="center"/>
      <protection/>
    </xf>
    <xf numFmtId="38" fontId="0" fillId="30" borderId="0" xfId="49" applyFont="1" applyFill="1" applyAlignment="1">
      <alignment vertical="center"/>
    </xf>
    <xf numFmtId="0" fontId="11" fillId="30" borderId="17" xfId="0" applyFont="1" applyFill="1" applyBorder="1" applyAlignment="1" applyProtection="1" quotePrefix="1">
      <alignment horizontal="distributed" vertical="center"/>
      <protection/>
    </xf>
    <xf numFmtId="38" fontId="11" fillId="30" borderId="0" xfId="49" applyFont="1" applyFill="1" applyAlignment="1" applyProtection="1">
      <alignment vertical="center"/>
      <protection locked="0"/>
    </xf>
    <xf numFmtId="38" fontId="11" fillId="30" borderId="0" xfId="49" applyFont="1" applyFill="1" applyAlignment="1" applyProtection="1">
      <alignment horizontal="right" vertical="center"/>
      <protection locked="0"/>
    </xf>
    <xf numFmtId="0" fontId="10" fillId="30" borderId="17" xfId="0" applyFont="1" applyFill="1" applyBorder="1" applyAlignment="1" applyProtection="1">
      <alignment horizontal="left" vertical="center"/>
      <protection/>
    </xf>
    <xf numFmtId="38" fontId="11" fillId="30" borderId="0" xfId="49" applyFont="1" applyFill="1" applyBorder="1" applyAlignment="1" applyProtection="1">
      <alignment horizontal="right" vertical="center"/>
      <protection/>
    </xf>
    <xf numFmtId="0" fontId="10" fillId="30" borderId="0" xfId="0" applyFont="1" applyFill="1" applyBorder="1" applyAlignment="1" applyProtection="1">
      <alignment horizontal="left" vertical="center"/>
      <protection/>
    </xf>
    <xf numFmtId="38" fontId="11" fillId="30" borderId="0" xfId="49" applyFont="1" applyFill="1" applyAlignment="1" applyProtection="1">
      <alignment horizontal="right" vertical="center"/>
      <protection/>
    </xf>
    <xf numFmtId="38" fontId="0" fillId="30" borderId="0" xfId="49" applyFont="1" applyFill="1" applyAlignment="1" applyProtection="1">
      <alignment vertical="center"/>
      <protection locked="0"/>
    </xf>
    <xf numFmtId="38" fontId="0" fillId="30" borderId="0" xfId="49" applyFont="1" applyFill="1" applyAlignment="1" applyProtection="1">
      <alignment horizontal="right" vertical="center"/>
      <protection locked="0"/>
    </xf>
    <xf numFmtId="0" fontId="1" fillId="30" borderId="0" xfId="0" applyFont="1" applyFill="1" applyBorder="1" applyAlignment="1" applyProtection="1">
      <alignment horizontal="left" vertical="center"/>
      <protection/>
    </xf>
    <xf numFmtId="0" fontId="0" fillId="30" borderId="17" xfId="0" applyFont="1" applyFill="1" applyBorder="1" applyAlignment="1" applyProtection="1">
      <alignment horizontal="left" vertical="center"/>
      <protection/>
    </xf>
    <xf numFmtId="0" fontId="1" fillId="30" borderId="17" xfId="0" applyFont="1" applyFill="1" applyBorder="1" applyAlignment="1">
      <alignment horizontal="distributed" vertical="center"/>
    </xf>
    <xf numFmtId="0" fontId="0" fillId="30" borderId="0" xfId="0" applyFont="1" applyFill="1" applyAlignment="1" applyProtection="1">
      <alignment horizontal="left" vertical="center"/>
      <protection/>
    </xf>
    <xf numFmtId="0" fontId="1" fillId="30" borderId="10" xfId="0" applyFont="1" applyFill="1" applyBorder="1" applyAlignment="1">
      <alignment horizontal="distributed" vertical="center"/>
    </xf>
    <xf numFmtId="0" fontId="0" fillId="30" borderId="13" xfId="0" applyFont="1" applyFill="1" applyBorder="1" applyAlignment="1" applyProtection="1">
      <alignment horizontal="left" vertical="center"/>
      <protection/>
    </xf>
    <xf numFmtId="0" fontId="0" fillId="30" borderId="20" xfId="0" applyFont="1" applyFill="1" applyBorder="1" applyAlignment="1" applyProtection="1">
      <alignment horizontal="distributed" vertical="center"/>
      <protection/>
    </xf>
    <xf numFmtId="186" fontId="0" fillId="30" borderId="0" xfId="0" applyNumberFormat="1" applyFont="1" applyFill="1" applyBorder="1" applyAlignment="1" applyProtection="1">
      <alignment vertical="center"/>
      <protection locked="0"/>
    </xf>
    <xf numFmtId="37" fontId="0" fillId="30" borderId="21" xfId="63" applyNumberFormat="1" applyFont="1" applyFill="1" applyBorder="1" applyAlignment="1" applyProtection="1">
      <alignment horizontal="right" vertical="center"/>
      <protection/>
    </xf>
    <xf numFmtId="37" fontId="11" fillId="30" borderId="21" xfId="63" applyNumberFormat="1" applyFont="1" applyFill="1" applyBorder="1" applyAlignment="1" applyProtection="1">
      <alignment horizontal="right" vertical="center"/>
      <protection/>
    </xf>
    <xf numFmtId="38" fontId="0" fillId="30" borderId="0" xfId="63" applyNumberFormat="1" applyFont="1" applyFill="1" applyBorder="1" applyAlignment="1" applyProtection="1">
      <alignment horizontal="right" vertical="center"/>
      <protection/>
    </xf>
    <xf numFmtId="37" fontId="0" fillId="30" borderId="0" xfId="63" applyNumberFormat="1" applyFont="1" applyFill="1" applyBorder="1" applyAlignment="1" applyProtection="1">
      <alignment horizontal="right" vertical="center"/>
      <protection/>
    </xf>
    <xf numFmtId="38" fontId="10" fillId="30" borderId="0" xfId="49" applyFont="1" applyFill="1" applyAlignment="1">
      <alignment horizontal="right" vertical="center"/>
    </xf>
    <xf numFmtId="0" fontId="0" fillId="30" borderId="0" xfId="63" applyFont="1" applyFill="1" applyBorder="1" applyAlignment="1" applyProtection="1">
      <alignment horizontal="right" vertical="center"/>
      <protection/>
    </xf>
    <xf numFmtId="0" fontId="12" fillId="30" borderId="0" xfId="0" applyFont="1" applyFill="1" applyBorder="1" applyAlignment="1">
      <alignment horizontal="center" vertical="center"/>
    </xf>
    <xf numFmtId="0" fontId="0" fillId="30" borderId="36" xfId="0" applyFont="1" applyFill="1" applyBorder="1" applyAlignment="1">
      <alignment horizontal="centerContinuous" vertical="center"/>
    </xf>
    <xf numFmtId="0" fontId="0" fillId="30" borderId="29" xfId="0" applyFont="1" applyFill="1" applyBorder="1" applyAlignment="1">
      <alignment horizontal="centerContinuous" vertical="center"/>
    </xf>
    <xf numFmtId="0" fontId="0" fillId="30" borderId="24" xfId="0" applyFont="1" applyFill="1" applyBorder="1" applyAlignment="1">
      <alignment horizontal="center" vertical="center"/>
    </xf>
    <xf numFmtId="0" fontId="0" fillId="30" borderId="49" xfId="0" applyFont="1" applyFill="1" applyBorder="1" applyAlignment="1">
      <alignment horizontal="center" vertical="center"/>
    </xf>
    <xf numFmtId="0" fontId="0" fillId="30" borderId="50" xfId="0" applyFont="1" applyFill="1" applyBorder="1" applyAlignment="1">
      <alignment horizontal="center" vertical="center" wrapText="1"/>
    </xf>
    <xf numFmtId="0" fontId="0" fillId="30" borderId="23" xfId="0" applyFont="1" applyFill="1" applyBorder="1" applyAlignment="1">
      <alignment horizontal="center" vertical="center"/>
    </xf>
    <xf numFmtId="0" fontId="0" fillId="30" borderId="51" xfId="0" applyFont="1" applyFill="1" applyBorder="1" applyAlignment="1">
      <alignment horizontal="centerContinuous" vertical="center"/>
    </xf>
    <xf numFmtId="0" fontId="0" fillId="30" borderId="52" xfId="0" applyFont="1" applyFill="1" applyBorder="1" applyAlignment="1">
      <alignment horizontal="center" vertical="center" wrapText="1"/>
    </xf>
    <xf numFmtId="0" fontId="0" fillId="30" borderId="30" xfId="0" applyFont="1" applyFill="1" applyBorder="1" applyAlignment="1">
      <alignment horizontal="center" vertical="center"/>
    </xf>
    <xf numFmtId="0" fontId="0" fillId="30" borderId="37" xfId="0" applyFont="1" applyFill="1" applyBorder="1" applyAlignment="1">
      <alignment horizontal="center" vertical="center"/>
    </xf>
    <xf numFmtId="0" fontId="0" fillId="30" borderId="17" xfId="0" applyFont="1" applyFill="1" applyBorder="1" applyAlignment="1">
      <alignment vertical="center"/>
    </xf>
    <xf numFmtId="0" fontId="0" fillId="30" borderId="34" xfId="0" applyFont="1" applyFill="1" applyBorder="1" applyAlignment="1">
      <alignment horizontal="center" vertical="center"/>
    </xf>
    <xf numFmtId="0" fontId="0" fillId="30" borderId="34" xfId="0" applyFont="1" applyFill="1" applyBorder="1" applyAlignment="1">
      <alignment horizontal="center" vertical="center" wrapText="1"/>
    </xf>
    <xf numFmtId="0" fontId="0" fillId="30" borderId="40" xfId="0" applyFont="1" applyFill="1" applyBorder="1" applyAlignment="1">
      <alignment horizontal="center" vertical="center" wrapText="1"/>
    </xf>
    <xf numFmtId="0" fontId="8" fillId="30" borderId="28" xfId="0" applyFont="1" applyFill="1" applyBorder="1" applyAlignment="1">
      <alignment horizontal="center" vertical="center" wrapText="1"/>
    </xf>
    <xf numFmtId="0" fontId="8" fillId="30" borderId="34" xfId="0" applyFont="1" applyFill="1" applyBorder="1" applyAlignment="1">
      <alignment horizontal="center" vertical="center" wrapText="1"/>
    </xf>
    <xf numFmtId="0" fontId="8" fillId="30" borderId="40" xfId="0" applyFont="1" applyFill="1" applyBorder="1" applyAlignment="1">
      <alignment horizontal="center" vertical="center" wrapText="1"/>
    </xf>
    <xf numFmtId="0" fontId="0" fillId="30" borderId="12" xfId="0" applyFont="1" applyFill="1" applyBorder="1" applyAlignment="1">
      <alignment horizontal="center" vertical="center"/>
    </xf>
    <xf numFmtId="0" fontId="0" fillId="30" borderId="51" xfId="0" applyFont="1" applyFill="1" applyBorder="1" applyAlignment="1">
      <alignment horizontal="center" vertical="center"/>
    </xf>
    <xf numFmtId="0" fontId="0" fillId="30" borderId="40" xfId="0" applyFont="1" applyFill="1" applyBorder="1" applyAlignment="1">
      <alignment horizontal="distributed" vertical="center"/>
    </xf>
    <xf numFmtId="0" fontId="8" fillId="30" borderId="19" xfId="0" applyFont="1" applyFill="1" applyBorder="1" applyAlignment="1">
      <alignment horizontal="center" vertical="center" wrapText="1"/>
    </xf>
    <xf numFmtId="0" fontId="8" fillId="30" borderId="35" xfId="0" applyFont="1" applyFill="1" applyBorder="1" applyAlignment="1">
      <alignment horizontal="center" vertical="center" wrapText="1"/>
    </xf>
    <xf numFmtId="0" fontId="8" fillId="30" borderId="30" xfId="0" applyFont="1" applyFill="1" applyBorder="1" applyAlignment="1">
      <alignment horizontal="center" vertical="center" wrapText="1"/>
    </xf>
    <xf numFmtId="0" fontId="0" fillId="30" borderId="37" xfId="0" applyFont="1" applyFill="1" applyBorder="1" applyAlignment="1">
      <alignment horizontal="centerContinuous" vertical="center"/>
    </xf>
    <xf numFmtId="0" fontId="0" fillId="30" borderId="53" xfId="0" applyFont="1" applyFill="1" applyBorder="1" applyAlignment="1">
      <alignment horizontal="centerContinuous" vertical="center"/>
    </xf>
    <xf numFmtId="0" fontId="0" fillId="30" borderId="54" xfId="0" applyFont="1" applyFill="1" applyBorder="1" applyAlignment="1">
      <alignment horizontal="center" vertical="center" wrapText="1"/>
    </xf>
    <xf numFmtId="0" fontId="0" fillId="30" borderId="37" xfId="0" applyFont="1" applyFill="1" applyBorder="1" applyAlignment="1">
      <alignment vertical="center"/>
    </xf>
    <xf numFmtId="0" fontId="0" fillId="30" borderId="30" xfId="0" applyFont="1" applyFill="1" applyBorder="1" applyAlignment="1">
      <alignment vertical="center"/>
    </xf>
    <xf numFmtId="0" fontId="0" fillId="30" borderId="53" xfId="0" applyFont="1" applyFill="1" applyBorder="1" applyAlignment="1">
      <alignment horizontal="center" vertical="center"/>
    </xf>
    <xf numFmtId="0" fontId="0" fillId="30" borderId="27" xfId="0" applyFont="1" applyFill="1" applyBorder="1" applyAlignment="1">
      <alignment horizontal="center" vertical="center"/>
    </xf>
    <xf numFmtId="0" fontId="11" fillId="30" borderId="0" xfId="0" applyFont="1" applyFill="1" applyBorder="1" applyAlignment="1" applyProtection="1" quotePrefix="1">
      <alignment horizontal="distributed" vertical="center"/>
      <protection/>
    </xf>
    <xf numFmtId="186" fontId="0" fillId="30" borderId="12" xfId="0" applyNumberFormat="1" applyFont="1" applyFill="1" applyBorder="1" applyAlignment="1" applyProtection="1">
      <alignment horizontal="right" vertical="center"/>
      <protection locked="0"/>
    </xf>
    <xf numFmtId="0" fontId="0" fillId="30" borderId="0" xfId="0" applyFont="1" applyFill="1" applyBorder="1" applyAlignment="1" quotePrefix="1">
      <alignment horizontal="center" vertical="center"/>
    </xf>
    <xf numFmtId="0" fontId="0" fillId="30" borderId="17" xfId="0" applyFont="1" applyFill="1" applyBorder="1" applyAlignment="1" quotePrefix="1">
      <alignment horizontal="center" vertical="center"/>
    </xf>
    <xf numFmtId="186" fontId="1" fillId="30" borderId="12" xfId="0" applyNumberFormat="1" applyFont="1" applyFill="1" applyBorder="1" applyAlignment="1" applyProtection="1">
      <alignment horizontal="right" vertical="center"/>
      <protection/>
    </xf>
    <xf numFmtId="186" fontId="1" fillId="30" borderId="0" xfId="0" applyNumberFormat="1" applyFont="1" applyFill="1" applyBorder="1" applyAlignment="1" applyProtection="1">
      <alignment horizontal="right" vertical="center"/>
      <protection locked="0"/>
    </xf>
    <xf numFmtId="186" fontId="1" fillId="30" borderId="0" xfId="0" applyNumberFormat="1" applyFont="1" applyFill="1" applyBorder="1" applyAlignment="1" applyProtection="1">
      <alignment horizontal="right" vertical="center"/>
      <protection/>
    </xf>
    <xf numFmtId="186" fontId="0" fillId="30" borderId="12" xfId="0" applyNumberFormat="1" applyFont="1" applyFill="1" applyBorder="1" applyAlignment="1" applyProtection="1">
      <alignment horizontal="right" vertical="center" shrinkToFit="1"/>
      <protection/>
    </xf>
    <xf numFmtId="186" fontId="0" fillId="30" borderId="0" xfId="0" applyNumberFormat="1" applyFont="1" applyFill="1" applyBorder="1" applyAlignment="1" applyProtection="1">
      <alignment horizontal="right" vertical="center" shrinkToFit="1"/>
      <protection/>
    </xf>
    <xf numFmtId="0" fontId="11" fillId="30" borderId="0" xfId="0" applyFont="1" applyFill="1" applyBorder="1" applyAlignment="1">
      <alignment horizontal="distributed" vertical="center"/>
    </xf>
    <xf numFmtId="0" fontId="11" fillId="30" borderId="17" xfId="0" applyFont="1" applyFill="1" applyBorder="1" applyAlignment="1">
      <alignment horizontal="distributed" vertical="center"/>
    </xf>
    <xf numFmtId="186" fontId="11" fillId="30" borderId="12" xfId="0" applyNumberFormat="1" applyFont="1" applyFill="1" applyBorder="1" applyAlignment="1" applyProtection="1">
      <alignment horizontal="right" vertical="center" shrinkToFit="1"/>
      <protection/>
    </xf>
    <xf numFmtId="0" fontId="10" fillId="30" borderId="0" xfId="0" applyFont="1" applyFill="1" applyBorder="1" applyAlignment="1" quotePrefix="1">
      <alignment horizontal="center" vertical="center"/>
    </xf>
    <xf numFmtId="0" fontId="10" fillId="30" borderId="17" xfId="0" applyFont="1" applyFill="1" applyBorder="1" applyAlignment="1" quotePrefix="1">
      <alignment horizontal="center" vertical="center"/>
    </xf>
    <xf numFmtId="186" fontId="1" fillId="30" borderId="12" xfId="0" applyNumberFormat="1" applyFont="1" applyFill="1" applyBorder="1" applyAlignment="1" applyProtection="1">
      <alignment horizontal="right" vertical="center" shrinkToFit="1"/>
      <protection/>
    </xf>
    <xf numFmtId="186" fontId="1" fillId="30" borderId="0" xfId="0" applyNumberFormat="1" applyFont="1" applyFill="1" applyBorder="1" applyAlignment="1" applyProtection="1">
      <alignment horizontal="right" vertical="center" shrinkToFit="1"/>
      <protection/>
    </xf>
    <xf numFmtId="186" fontId="1" fillId="30" borderId="0" xfId="0" applyNumberFormat="1" applyFont="1" applyFill="1" applyBorder="1" applyAlignment="1" applyProtection="1">
      <alignment horizontal="right" vertical="center" shrinkToFit="1"/>
      <protection locked="0"/>
    </xf>
    <xf numFmtId="0" fontId="11" fillId="30" borderId="17" xfId="0" applyFont="1" applyFill="1" applyBorder="1" applyAlignment="1">
      <alignment vertical="center"/>
    </xf>
    <xf numFmtId="0" fontId="11" fillId="30" borderId="10" xfId="0" applyFont="1" applyFill="1" applyBorder="1" applyAlignment="1">
      <alignment horizontal="distributed" vertical="center"/>
    </xf>
    <xf numFmtId="0" fontId="11" fillId="30" borderId="0" xfId="0" applyFont="1" applyFill="1" applyBorder="1" applyAlignment="1">
      <alignment horizontal="left" vertical="center"/>
    </xf>
    <xf numFmtId="0" fontId="0" fillId="30" borderId="10" xfId="0" applyFont="1" applyFill="1" applyBorder="1" applyAlignment="1">
      <alignment horizontal="distributed" vertical="center"/>
    </xf>
    <xf numFmtId="0" fontId="0" fillId="30" borderId="17" xfId="0" applyFont="1" applyFill="1" applyBorder="1" applyAlignment="1">
      <alignment horizontal="distributed" vertical="center"/>
    </xf>
    <xf numFmtId="0" fontId="11" fillId="30" borderId="0" xfId="0" applyFont="1" applyFill="1" applyBorder="1" applyAlignment="1">
      <alignment horizontal="distributed" vertical="center"/>
    </xf>
    <xf numFmtId="0" fontId="11" fillId="30" borderId="17" xfId="0" applyFont="1" applyFill="1" applyBorder="1" applyAlignment="1">
      <alignment horizontal="distributed" vertical="center"/>
    </xf>
    <xf numFmtId="0" fontId="11" fillId="30" borderId="0" xfId="0" applyFont="1" applyFill="1" applyAlignment="1">
      <alignment horizontal="left" vertical="center"/>
    </xf>
    <xf numFmtId="0" fontId="1" fillId="30" borderId="13" xfId="0" applyFont="1" applyFill="1" applyBorder="1" applyAlignment="1">
      <alignment horizontal="left" vertical="center"/>
    </xf>
    <xf numFmtId="0" fontId="0" fillId="30" borderId="20" xfId="0" applyFont="1" applyFill="1" applyBorder="1" applyAlignment="1">
      <alignment horizontal="distributed" vertical="center"/>
    </xf>
    <xf numFmtId="186" fontId="0" fillId="30" borderId="55" xfId="0" applyNumberFormat="1" applyFont="1" applyFill="1" applyBorder="1" applyAlignment="1" applyProtection="1">
      <alignment horizontal="right" vertical="center"/>
      <protection/>
    </xf>
    <xf numFmtId="186" fontId="0" fillId="30" borderId="13" xfId="0" applyNumberFormat="1" applyFont="1" applyFill="1" applyBorder="1" applyAlignment="1" applyProtection="1">
      <alignment horizontal="right" vertical="center"/>
      <protection locked="0"/>
    </xf>
    <xf numFmtId="37" fontId="0" fillId="30" borderId="0" xfId="63" applyNumberFormat="1" applyFont="1" applyFill="1" applyAlignment="1" applyProtection="1">
      <alignment vertical="center"/>
      <protection/>
    </xf>
    <xf numFmtId="186" fontId="0" fillId="30" borderId="35" xfId="0" applyNumberFormat="1" applyFont="1" applyFill="1" applyBorder="1" applyAlignment="1" applyProtection="1">
      <alignment horizontal="right" vertical="center"/>
      <protection/>
    </xf>
    <xf numFmtId="186" fontId="0" fillId="30" borderId="37" xfId="0" applyNumberFormat="1" applyFont="1" applyFill="1" applyBorder="1" applyAlignment="1" applyProtection="1">
      <alignment horizontal="right" vertical="center"/>
      <protection/>
    </xf>
    <xf numFmtId="37" fontId="0" fillId="30" borderId="0" xfId="63" applyNumberFormat="1" applyFont="1" applyFill="1" applyBorder="1" applyAlignment="1" applyProtection="1">
      <alignment vertical="center"/>
      <protection/>
    </xf>
    <xf numFmtId="41" fontId="1" fillId="30" borderId="0" xfId="49" applyNumberFormat="1" applyFont="1" applyFill="1" applyBorder="1" applyAlignment="1">
      <alignment horizontal="right" vertical="center"/>
    </xf>
    <xf numFmtId="41" fontId="1" fillId="30" borderId="0" xfId="49" applyNumberFormat="1" applyFont="1" applyFill="1" applyBorder="1" applyAlignment="1" applyProtection="1">
      <alignment horizontal="right" vertical="center"/>
      <protection/>
    </xf>
    <xf numFmtId="41" fontId="1" fillId="30" borderId="0" xfId="49" applyNumberFormat="1" applyFont="1" applyFill="1" applyAlignment="1">
      <alignment horizontal="right" vertical="center"/>
    </xf>
    <xf numFmtId="41" fontId="0" fillId="30" borderId="0" xfId="63" applyNumberFormat="1" applyFont="1" applyFill="1" applyBorder="1" applyAlignment="1" applyProtection="1">
      <alignment horizontal="right" vertical="center"/>
      <protection/>
    </xf>
    <xf numFmtId="38" fontId="0" fillId="30" borderId="0" xfId="49" applyFont="1" applyFill="1" applyBorder="1" applyAlignment="1" applyProtection="1">
      <alignment horizontal="right" vertical="center"/>
      <protection/>
    </xf>
    <xf numFmtId="41" fontId="0" fillId="30" borderId="0" xfId="49" applyNumberFormat="1" applyFont="1" applyFill="1" applyBorder="1" applyAlignment="1">
      <alignment horizontal="right" vertical="center"/>
    </xf>
    <xf numFmtId="41" fontId="0" fillId="30" borderId="0" xfId="49" applyNumberFormat="1" applyFont="1" applyFill="1" applyBorder="1" applyAlignment="1" applyProtection="1">
      <alignment horizontal="right" vertical="center"/>
      <protection/>
    </xf>
    <xf numFmtId="38" fontId="0" fillId="30" borderId="0" xfId="49" applyFont="1" applyFill="1" applyBorder="1" applyAlignment="1">
      <alignment horizontal="right" vertical="center"/>
    </xf>
    <xf numFmtId="41" fontId="0" fillId="30" borderId="0" xfId="49" applyNumberFormat="1" applyFont="1" applyFill="1" applyAlignment="1">
      <alignment horizontal="right" vertical="center"/>
    </xf>
    <xf numFmtId="0" fontId="0" fillId="30" borderId="0" xfId="63" applyFont="1" applyFill="1" applyBorder="1" applyAlignment="1">
      <alignment horizontal="center" vertical="center"/>
      <protection/>
    </xf>
    <xf numFmtId="38" fontId="0" fillId="30" borderId="0" xfId="49" applyFont="1" applyFill="1" applyAlignment="1">
      <alignment horizontal="right" vertical="center"/>
    </xf>
    <xf numFmtId="0" fontId="0" fillId="30" borderId="0" xfId="63" applyFont="1" applyFill="1" applyBorder="1" applyAlignment="1">
      <alignment horizontal="right" vertical="center"/>
      <protection/>
    </xf>
    <xf numFmtId="0" fontId="0" fillId="30" borderId="0" xfId="63" applyFont="1" applyFill="1" applyBorder="1" applyAlignment="1">
      <alignment vertical="center"/>
      <protection/>
    </xf>
    <xf numFmtId="0" fontId="0" fillId="30" borderId="0" xfId="63" applyFont="1" applyFill="1" applyAlignment="1">
      <alignment horizontal="right" vertical="center"/>
      <protection/>
    </xf>
    <xf numFmtId="0" fontId="0" fillId="30" borderId="0" xfId="0" applyFont="1" applyFill="1" applyBorder="1" applyAlignment="1">
      <alignment horizontal="centerContinuous" vertical="center"/>
    </xf>
    <xf numFmtId="0" fontId="0" fillId="30" borderId="50" xfId="0" applyFont="1" applyFill="1" applyBorder="1" applyAlignment="1">
      <alignment horizontal="center" vertical="center"/>
    </xf>
    <xf numFmtId="0" fontId="0" fillId="30" borderId="52" xfId="0" applyFont="1" applyFill="1" applyBorder="1" applyAlignment="1">
      <alignment horizontal="center" vertical="center"/>
    </xf>
    <xf numFmtId="0" fontId="0" fillId="30" borderId="28" xfId="0" applyFont="1" applyFill="1" applyBorder="1" applyAlignment="1">
      <alignment horizontal="center" vertical="center"/>
    </xf>
    <xf numFmtId="0" fontId="8" fillId="30" borderId="17" xfId="0" applyFont="1" applyFill="1" applyBorder="1" applyAlignment="1">
      <alignment horizontal="center" vertical="center"/>
    </xf>
    <xf numFmtId="0" fontId="8" fillId="30" borderId="34" xfId="0" applyFont="1" applyFill="1" applyBorder="1" applyAlignment="1">
      <alignment horizontal="center" vertical="center"/>
    </xf>
    <xf numFmtId="0" fontId="8" fillId="30" borderId="40" xfId="0" applyFont="1" applyFill="1" applyBorder="1" applyAlignment="1">
      <alignment horizontal="center" vertical="center"/>
    </xf>
    <xf numFmtId="0" fontId="0" fillId="30" borderId="23" xfId="0" applyFont="1" applyFill="1" applyBorder="1" applyAlignment="1">
      <alignment horizontal="center" vertical="center"/>
    </xf>
    <xf numFmtId="0" fontId="8" fillId="30" borderId="30" xfId="0" applyFont="1" applyFill="1" applyBorder="1" applyAlignment="1">
      <alignment horizontal="distributed" vertical="center"/>
    </xf>
    <xf numFmtId="0" fontId="8" fillId="30" borderId="35" xfId="0" applyFont="1" applyFill="1" applyBorder="1" applyAlignment="1">
      <alignment horizontal="center" vertical="center"/>
    </xf>
    <xf numFmtId="0" fontId="8" fillId="30" borderId="30" xfId="0" applyFont="1" applyFill="1" applyBorder="1" applyAlignment="1">
      <alignment horizontal="center" vertical="center"/>
    </xf>
    <xf numFmtId="0" fontId="0" fillId="30" borderId="54" xfId="0" applyFont="1" applyFill="1" applyBorder="1" applyAlignment="1">
      <alignment horizontal="center" vertical="center"/>
    </xf>
    <xf numFmtId="0" fontId="0" fillId="30" borderId="39" xfId="0" applyFont="1" applyFill="1" applyBorder="1" applyAlignment="1" applyProtection="1" quotePrefix="1">
      <alignment horizontal="distributed" vertical="center"/>
      <protection/>
    </xf>
    <xf numFmtId="0" fontId="0" fillId="30" borderId="40" xfId="0" applyFont="1" applyFill="1" applyBorder="1" applyAlignment="1" applyProtection="1" quotePrefix="1">
      <alignment horizontal="distributed" vertical="center"/>
      <protection/>
    </xf>
    <xf numFmtId="181" fontId="0" fillId="30" borderId="0" xfId="0" applyNumberFormat="1" applyFont="1" applyFill="1" applyAlignment="1" applyProtection="1">
      <alignment horizontal="right" vertical="center"/>
      <protection/>
    </xf>
    <xf numFmtId="181" fontId="0" fillId="30" borderId="0" xfId="49" applyNumberFormat="1" applyFont="1" applyFill="1" applyAlignment="1">
      <alignment horizontal="right" vertical="center"/>
    </xf>
    <xf numFmtId="181" fontId="0" fillId="30" borderId="12" xfId="0" applyNumberFormat="1" applyFont="1" applyFill="1" applyBorder="1" applyAlignment="1" applyProtection="1">
      <alignment horizontal="right" vertical="center"/>
      <protection/>
    </xf>
    <xf numFmtId="181" fontId="11" fillId="30" borderId="12" xfId="0" applyNumberFormat="1" applyFont="1" applyFill="1" applyBorder="1" applyAlignment="1" applyProtection="1">
      <alignment horizontal="right" vertical="center"/>
      <protection/>
    </xf>
    <xf numFmtId="181" fontId="11" fillId="30" borderId="0" xfId="0" applyNumberFormat="1" applyFont="1" applyFill="1" applyAlignment="1" applyProtection="1">
      <alignment horizontal="right" vertical="center"/>
      <protection/>
    </xf>
    <xf numFmtId="181" fontId="11" fillId="30" borderId="0" xfId="0" applyNumberFormat="1" applyFont="1" applyFill="1" applyBorder="1" applyAlignment="1" applyProtection="1">
      <alignment horizontal="right" vertical="center"/>
      <protection/>
    </xf>
    <xf numFmtId="181" fontId="0" fillId="30" borderId="12" xfId="49" applyNumberFormat="1" applyFont="1" applyFill="1" applyBorder="1" applyAlignment="1" applyProtection="1">
      <alignment horizontal="right" vertical="center"/>
      <protection/>
    </xf>
    <xf numFmtId="181" fontId="0" fillId="30" borderId="0" xfId="49" applyNumberFormat="1" applyFont="1" applyFill="1" applyBorder="1" applyAlignment="1" applyProtection="1">
      <alignment horizontal="right" vertical="center"/>
      <protection/>
    </xf>
    <xf numFmtId="0" fontId="11" fillId="30" borderId="0" xfId="0" applyFont="1" applyFill="1" applyAlignment="1">
      <alignment horizontal="center" vertical="center"/>
    </xf>
    <xf numFmtId="0" fontId="11" fillId="30" borderId="17" xfId="0" applyFont="1" applyFill="1" applyBorder="1" applyAlignment="1">
      <alignment horizontal="center" vertical="center"/>
    </xf>
    <xf numFmtId="181" fontId="1" fillId="30" borderId="12" xfId="0" applyNumberFormat="1" applyFont="1" applyFill="1" applyBorder="1" applyAlignment="1" applyProtection="1">
      <alignment horizontal="right" vertical="center"/>
      <protection/>
    </xf>
    <xf numFmtId="181" fontId="11" fillId="30" borderId="12" xfId="49" applyNumberFormat="1" applyFont="1" applyFill="1" applyBorder="1" applyAlignment="1" applyProtection="1">
      <alignment horizontal="right" vertical="center"/>
      <protection/>
    </xf>
    <xf numFmtId="181" fontId="11" fillId="30" borderId="0" xfId="49" applyNumberFormat="1" applyFont="1" applyFill="1" applyBorder="1" applyAlignment="1" applyProtection="1">
      <alignment horizontal="right" vertical="center"/>
      <protection/>
    </xf>
    <xf numFmtId="38" fontId="11" fillId="30" borderId="0" xfId="49" applyFont="1" applyFill="1" applyBorder="1" applyAlignment="1">
      <alignment horizontal="distributed" vertical="center"/>
    </xf>
    <xf numFmtId="38" fontId="11" fillId="30" borderId="17" xfId="49" applyFont="1" applyFill="1" applyBorder="1" applyAlignment="1">
      <alignment horizontal="distributed" vertical="center"/>
    </xf>
    <xf numFmtId="181" fontId="11" fillId="30" borderId="12" xfId="0" applyNumberFormat="1" applyFont="1" applyFill="1" applyBorder="1" applyAlignment="1" applyProtection="1">
      <alignment horizontal="right" vertical="center"/>
      <protection locked="0"/>
    </xf>
    <xf numFmtId="38" fontId="11" fillId="30" borderId="0" xfId="49" applyFont="1" applyFill="1" applyBorder="1" applyAlignment="1">
      <alignment horizontal="distributed" vertical="center"/>
    </xf>
    <xf numFmtId="38" fontId="11" fillId="30" borderId="17" xfId="49" applyFont="1" applyFill="1" applyBorder="1" applyAlignment="1">
      <alignment horizontal="distributed" vertical="center"/>
    </xf>
    <xf numFmtId="0" fontId="1" fillId="30" borderId="0" xfId="0" applyFont="1" applyFill="1" applyBorder="1" applyAlignment="1">
      <alignment vertical="center"/>
    </xf>
    <xf numFmtId="181" fontId="11" fillId="30" borderId="0" xfId="61" applyNumberFormat="1" applyFont="1" applyFill="1">
      <alignment vertical="center"/>
      <protection/>
    </xf>
    <xf numFmtId="181" fontId="10" fillId="30" borderId="0" xfId="0" applyNumberFormat="1" applyFont="1" applyFill="1" applyBorder="1" applyAlignment="1" applyProtection="1">
      <alignment horizontal="right" vertical="center"/>
      <protection/>
    </xf>
    <xf numFmtId="181" fontId="10" fillId="30" borderId="0" xfId="0" applyNumberFormat="1" applyFont="1" applyFill="1" applyAlignment="1">
      <alignment vertical="center"/>
    </xf>
    <xf numFmtId="181" fontId="10" fillId="30" borderId="12" xfId="49" applyNumberFormat="1" applyFont="1" applyFill="1" applyBorder="1" applyAlignment="1" applyProtection="1">
      <alignment horizontal="right" vertical="center"/>
      <protection/>
    </xf>
    <xf numFmtId="181" fontId="0" fillId="30" borderId="12" xfId="0" applyNumberFormat="1" applyFont="1" applyFill="1" applyBorder="1" applyAlignment="1" applyProtection="1">
      <alignment horizontal="right" vertical="center"/>
      <protection locked="0"/>
    </xf>
    <xf numFmtId="0" fontId="40" fillId="30" borderId="0" xfId="0" applyFont="1" applyFill="1" applyBorder="1" applyAlignment="1">
      <alignment horizontal="distributed" vertical="center"/>
    </xf>
    <xf numFmtId="0" fontId="40" fillId="30" borderId="17" xfId="0" applyFont="1" applyFill="1" applyBorder="1" applyAlignment="1">
      <alignment horizontal="distributed" vertical="center"/>
    </xf>
    <xf numFmtId="181" fontId="10" fillId="30" borderId="12" xfId="0" applyNumberFormat="1" applyFont="1" applyFill="1" applyBorder="1" applyAlignment="1" applyProtection="1">
      <alignment horizontal="right" vertical="center"/>
      <protection/>
    </xf>
    <xf numFmtId="0" fontId="40" fillId="30" borderId="17" xfId="0" applyFont="1" applyFill="1" applyBorder="1" applyAlignment="1">
      <alignment horizontal="distributed" vertical="center"/>
    </xf>
    <xf numFmtId="181" fontId="1" fillId="30" borderId="12" xfId="0" applyNumberFormat="1" applyFont="1" applyFill="1" applyBorder="1" applyAlignment="1" applyProtection="1">
      <alignment horizontal="right" vertical="center"/>
      <protection locked="0"/>
    </xf>
    <xf numFmtId="181" fontId="1" fillId="30" borderId="0" xfId="0" applyNumberFormat="1" applyFont="1" applyFill="1" applyBorder="1" applyAlignment="1" applyProtection="1">
      <alignment horizontal="right" vertical="center"/>
      <protection locked="0"/>
    </xf>
    <xf numFmtId="181" fontId="10" fillId="30" borderId="55" xfId="49" applyNumberFormat="1" applyFont="1" applyFill="1" applyBorder="1" applyAlignment="1" applyProtection="1">
      <alignment horizontal="right" vertical="center"/>
      <protection/>
    </xf>
    <xf numFmtId="181" fontId="10" fillId="30" borderId="13" xfId="0" applyNumberFormat="1" applyFont="1" applyFill="1" applyBorder="1" applyAlignment="1" applyProtection="1">
      <alignment horizontal="right" vertical="center"/>
      <protection/>
    </xf>
    <xf numFmtId="37" fontId="0" fillId="30" borderId="0" xfId="63" applyNumberFormat="1" applyFont="1" applyFill="1" applyAlignment="1" applyProtection="1">
      <alignment horizontal="right" vertical="center"/>
      <protection/>
    </xf>
    <xf numFmtId="0" fontId="0" fillId="30" borderId="13" xfId="0" applyFont="1" applyFill="1" applyBorder="1" applyAlignment="1">
      <alignment horizontal="distributed" vertical="center"/>
    </xf>
    <xf numFmtId="181" fontId="0" fillId="30" borderId="55" xfId="0" applyNumberFormat="1" applyFont="1" applyFill="1" applyBorder="1" applyAlignment="1" applyProtection="1">
      <alignment horizontal="right" vertical="center"/>
      <protection locked="0"/>
    </xf>
    <xf numFmtId="181" fontId="0" fillId="30" borderId="13" xfId="0" applyNumberFormat="1" applyFont="1" applyFill="1" applyBorder="1" applyAlignment="1" applyProtection="1">
      <alignment horizontal="right" vertical="center"/>
      <protection locked="0"/>
    </xf>
    <xf numFmtId="181" fontId="0" fillId="30" borderId="13" xfId="0" applyNumberFormat="1" applyFont="1" applyFill="1" applyBorder="1" applyAlignment="1" applyProtection="1">
      <alignment horizontal="right" vertical="center"/>
      <protection/>
    </xf>
    <xf numFmtId="0" fontId="0" fillId="30" borderId="0" xfId="0" applyFont="1" applyFill="1" applyAlignment="1">
      <alignment/>
    </xf>
    <xf numFmtId="178" fontId="0" fillId="30" borderId="0" xfId="0" applyNumberFormat="1" applyFont="1" applyFill="1" applyBorder="1" applyAlignment="1" applyProtection="1">
      <alignment vertical="center"/>
      <protection/>
    </xf>
    <xf numFmtId="37" fontId="0" fillId="30" borderId="0" xfId="0" applyNumberFormat="1" applyFont="1" applyFill="1" applyBorder="1" applyAlignment="1" applyProtection="1">
      <alignment horizontal="right" vertical="center"/>
      <protection/>
    </xf>
    <xf numFmtId="0" fontId="0" fillId="30" borderId="41" xfId="0" applyFont="1" applyFill="1" applyBorder="1" applyAlignment="1" applyProtection="1">
      <alignment horizontal="center" vertical="center" wrapText="1"/>
      <protection/>
    </xf>
    <xf numFmtId="0" fontId="0" fillId="30" borderId="43" xfId="0" applyFont="1" applyFill="1" applyBorder="1" applyAlignment="1" applyProtection="1">
      <alignment horizontal="center" vertical="center" wrapText="1"/>
      <protection/>
    </xf>
    <xf numFmtId="0" fontId="0" fillId="30" borderId="56" xfId="0" applyFont="1" applyFill="1" applyBorder="1" applyAlignment="1" applyProtection="1">
      <alignment horizontal="center" vertical="center"/>
      <protection/>
    </xf>
    <xf numFmtId="0" fontId="0" fillId="30" borderId="57" xfId="0" applyFont="1" applyFill="1" applyBorder="1" applyAlignment="1" applyProtection="1">
      <alignment horizontal="center" vertical="center"/>
      <protection/>
    </xf>
    <xf numFmtId="0" fontId="0" fillId="30" borderId="58" xfId="0" applyFont="1" applyFill="1" applyBorder="1" applyAlignment="1" applyProtection="1">
      <alignment horizontal="center" vertical="center"/>
      <protection/>
    </xf>
    <xf numFmtId="0" fontId="0" fillId="30" borderId="44" xfId="0" applyFont="1" applyFill="1" applyBorder="1" applyAlignment="1" applyProtection="1">
      <alignment horizontal="center" vertical="center"/>
      <protection/>
    </xf>
    <xf numFmtId="0" fontId="0" fillId="30" borderId="41" xfId="0" applyFont="1" applyFill="1" applyBorder="1" applyAlignment="1" applyProtection="1">
      <alignment horizontal="distributed" vertical="center"/>
      <protection/>
    </xf>
    <xf numFmtId="0" fontId="0" fillId="30" borderId="59" xfId="0" applyFont="1" applyFill="1" applyBorder="1" applyAlignment="1" applyProtection="1">
      <alignment horizontal="distributed" vertical="center"/>
      <protection/>
    </xf>
    <xf numFmtId="0" fontId="0" fillId="30" borderId="60" xfId="0" applyFont="1" applyFill="1" applyBorder="1" applyAlignment="1" applyProtection="1">
      <alignment horizontal="distributed" vertical="center"/>
      <protection/>
    </xf>
    <xf numFmtId="0" fontId="0" fillId="30" borderId="61" xfId="0" applyFont="1" applyFill="1" applyBorder="1" applyAlignment="1" applyProtection="1">
      <alignment horizontal="distributed" vertical="center"/>
      <protection/>
    </xf>
    <xf numFmtId="0" fontId="0" fillId="30" borderId="57" xfId="0" applyFont="1" applyFill="1" applyBorder="1" applyAlignment="1" applyProtection="1">
      <alignment horizontal="distributed" vertical="center"/>
      <protection/>
    </xf>
    <xf numFmtId="0" fontId="0" fillId="30" borderId="62" xfId="0" applyFont="1" applyFill="1" applyBorder="1" applyAlignment="1" applyProtection="1">
      <alignment horizontal="distributed" vertical="center"/>
      <protection/>
    </xf>
    <xf numFmtId="0" fontId="0" fillId="30" borderId="58" xfId="0" applyFont="1" applyFill="1" applyBorder="1" applyAlignment="1" applyProtection="1">
      <alignment horizontal="distributed" vertical="center"/>
      <protection/>
    </xf>
    <xf numFmtId="0" fontId="0" fillId="30" borderId="42" xfId="0" applyFont="1" applyFill="1" applyBorder="1" applyAlignment="1" applyProtection="1">
      <alignment horizontal="distributed" vertical="center"/>
      <protection/>
    </xf>
    <xf numFmtId="0" fontId="0" fillId="30" borderId="13" xfId="0" applyFont="1" applyFill="1" applyBorder="1" applyAlignment="1" applyProtection="1">
      <alignment horizontal="center" vertical="center" wrapText="1"/>
      <protection/>
    </xf>
    <xf numFmtId="0" fontId="0" fillId="30" borderId="46" xfId="0" applyFont="1" applyFill="1" applyBorder="1" applyAlignment="1" applyProtection="1">
      <alignment horizontal="center" vertical="center" wrapText="1"/>
      <protection/>
    </xf>
    <xf numFmtId="0" fontId="0" fillId="30" borderId="63" xfId="0" applyFont="1" applyFill="1" applyBorder="1" applyAlignment="1" applyProtection="1">
      <alignment horizontal="center" vertical="center"/>
      <protection/>
    </xf>
    <xf numFmtId="0" fontId="0" fillId="30" borderId="64" xfId="0" applyFont="1" applyFill="1" applyBorder="1" applyAlignment="1" applyProtection="1">
      <alignment horizontal="center" vertical="center"/>
      <protection/>
    </xf>
    <xf numFmtId="0" fontId="0" fillId="30" borderId="65" xfId="0" applyFont="1" applyFill="1" applyBorder="1" applyAlignment="1" applyProtection="1">
      <alignment horizontal="center" vertical="center"/>
      <protection/>
    </xf>
    <xf numFmtId="0" fontId="0" fillId="30" borderId="66" xfId="0" applyFont="1" applyFill="1" applyBorder="1" applyAlignment="1" applyProtection="1">
      <alignment horizontal="center" vertical="center"/>
      <protection/>
    </xf>
    <xf numFmtId="0" fontId="0" fillId="30" borderId="67" xfId="0" applyFont="1" applyFill="1" applyBorder="1" applyAlignment="1" applyProtection="1">
      <alignment horizontal="center" vertical="center"/>
      <protection/>
    </xf>
    <xf numFmtId="0" fontId="0" fillId="30" borderId="68" xfId="0" applyFont="1" applyFill="1" applyBorder="1" applyAlignment="1" applyProtection="1">
      <alignment horizontal="center" vertical="center"/>
      <protection/>
    </xf>
    <xf numFmtId="0" fontId="0" fillId="30" borderId="63" xfId="0" applyFont="1" applyFill="1" applyBorder="1" applyAlignment="1" applyProtection="1">
      <alignment horizontal="center" vertical="center"/>
      <protection/>
    </xf>
    <xf numFmtId="0" fontId="0" fillId="30" borderId="65" xfId="0" applyFont="1" applyFill="1" applyBorder="1" applyAlignment="1" applyProtection="1">
      <alignment horizontal="center" vertical="center"/>
      <protection/>
    </xf>
    <xf numFmtId="0" fontId="0" fillId="30" borderId="69" xfId="0" applyFont="1" applyFill="1" applyBorder="1" applyAlignment="1" applyProtection="1">
      <alignment horizontal="center" vertical="center"/>
      <protection/>
    </xf>
    <xf numFmtId="0" fontId="0" fillId="30" borderId="70" xfId="0" applyFont="1" applyFill="1" applyBorder="1" applyAlignment="1" applyProtection="1">
      <alignment horizontal="center" vertical="center"/>
      <protection/>
    </xf>
    <xf numFmtId="0" fontId="0" fillId="30" borderId="21" xfId="0" applyFont="1" applyFill="1" applyBorder="1" applyAlignment="1" applyProtection="1">
      <alignment horizontal="center" vertical="center" wrapText="1"/>
      <protection/>
    </xf>
    <xf numFmtId="0" fontId="0" fillId="30" borderId="71" xfId="0" applyFont="1" applyFill="1" applyBorder="1" applyAlignment="1" applyProtection="1">
      <alignment horizontal="center" vertical="center" wrapText="1"/>
      <protection/>
    </xf>
    <xf numFmtId="0" fontId="0" fillId="30" borderId="21" xfId="0" applyFont="1" applyFill="1" applyBorder="1" applyAlignment="1" applyProtection="1">
      <alignment horizontal="right" vertical="center"/>
      <protection/>
    </xf>
    <xf numFmtId="38" fontId="0" fillId="30" borderId="0" xfId="49" applyFont="1" applyFill="1" applyAlignment="1">
      <alignment/>
    </xf>
    <xf numFmtId="186" fontId="0" fillId="30" borderId="0" xfId="0" applyNumberFormat="1" applyFont="1" applyFill="1" applyBorder="1" applyAlignment="1" applyProtection="1">
      <alignment horizontal="right" vertical="center"/>
      <protection/>
    </xf>
    <xf numFmtId="186" fontId="0" fillId="30" borderId="0" xfId="64" applyNumberFormat="1" applyFont="1" applyFill="1" applyBorder="1" applyAlignment="1" applyProtection="1">
      <alignment horizontal="right" vertical="center"/>
      <protection/>
    </xf>
    <xf numFmtId="186" fontId="11" fillId="30" borderId="0" xfId="0" applyNumberFormat="1" applyFont="1" applyFill="1" applyBorder="1" applyAlignment="1" applyProtection="1">
      <alignment horizontal="right" vertical="center"/>
      <protection/>
    </xf>
    <xf numFmtId="0" fontId="0" fillId="30" borderId="0" xfId="0" applyFont="1" applyFill="1" applyBorder="1" applyAlignment="1">
      <alignment vertical="center" wrapText="1"/>
    </xf>
    <xf numFmtId="0" fontId="0" fillId="30" borderId="17" xfId="0" applyFont="1" applyFill="1" applyBorder="1" applyAlignment="1">
      <alignment vertical="center" wrapText="1"/>
    </xf>
    <xf numFmtId="38" fontId="11" fillId="30" borderId="12" xfId="49" applyFont="1" applyFill="1" applyBorder="1" applyAlignment="1" applyProtection="1">
      <alignment horizontal="right" vertical="center"/>
      <protection/>
    </xf>
    <xf numFmtId="38" fontId="11" fillId="30" borderId="0" xfId="49" applyFont="1" applyFill="1" applyBorder="1" applyAlignment="1" applyProtection="1">
      <alignment horizontal="right" vertical="center"/>
      <protection/>
    </xf>
    <xf numFmtId="0" fontId="11" fillId="30" borderId="0" xfId="63" applyFont="1" applyFill="1" applyBorder="1" applyAlignment="1">
      <alignment horizontal="right" vertical="center"/>
      <protection/>
    </xf>
    <xf numFmtId="38" fontId="11" fillId="30" borderId="0" xfId="49" applyFont="1" applyFill="1" applyBorder="1" applyAlignment="1">
      <alignment horizontal="right" vertical="center"/>
    </xf>
    <xf numFmtId="38" fontId="11" fillId="30" borderId="13" xfId="49" applyFont="1" applyFill="1" applyBorder="1" applyAlignment="1">
      <alignment horizontal="distributed" vertical="center"/>
    </xf>
    <xf numFmtId="38" fontId="11" fillId="30" borderId="20" xfId="49" applyFont="1" applyFill="1" applyBorder="1" applyAlignment="1">
      <alignment horizontal="distributed" vertical="center"/>
    </xf>
    <xf numFmtId="38" fontId="11" fillId="30" borderId="55" xfId="49" applyFont="1" applyFill="1" applyBorder="1" applyAlignment="1" applyProtection="1">
      <alignment horizontal="right" vertical="center"/>
      <protection/>
    </xf>
    <xf numFmtId="38" fontId="11" fillId="30" borderId="13" xfId="49" applyFont="1" applyFill="1" applyBorder="1" applyAlignment="1" applyProtection="1">
      <alignment horizontal="right" vertical="center"/>
      <protection/>
    </xf>
    <xf numFmtId="38" fontId="11" fillId="30" borderId="13" xfId="49" applyFont="1" applyFill="1" applyBorder="1" applyAlignment="1" applyProtection="1">
      <alignment horizontal="right" vertical="center"/>
      <protection/>
    </xf>
    <xf numFmtId="188" fontId="11" fillId="30" borderId="0" xfId="0" applyNumberFormat="1" applyFont="1" applyFill="1" applyBorder="1" applyAlignment="1" applyProtection="1">
      <alignment horizontal="right" vertical="center"/>
      <protection/>
    </xf>
    <xf numFmtId="0" fontId="0" fillId="30" borderId="43" xfId="0" applyFont="1" applyFill="1" applyBorder="1" applyAlignment="1" applyProtection="1">
      <alignment horizontal="distributed" vertical="center"/>
      <protection/>
    </xf>
    <xf numFmtId="0" fontId="0" fillId="30" borderId="72" xfId="0" applyFont="1" applyFill="1" applyBorder="1" applyAlignment="1" applyProtection="1">
      <alignment horizontal="center" vertical="center"/>
      <protection/>
    </xf>
    <xf numFmtId="0" fontId="0" fillId="30" borderId="73" xfId="0" applyFont="1" applyFill="1" applyBorder="1" applyAlignment="1" applyProtection="1">
      <alignment horizontal="center" vertical="center"/>
      <protection/>
    </xf>
    <xf numFmtId="0" fontId="0" fillId="30" borderId="74" xfId="0" applyFont="1" applyFill="1" applyBorder="1" applyAlignment="1" applyProtection="1">
      <alignment horizontal="center" vertical="center"/>
      <protection/>
    </xf>
    <xf numFmtId="0" fontId="0" fillId="30" borderId="75" xfId="0" applyFont="1" applyFill="1" applyBorder="1" applyAlignment="1" applyProtection="1">
      <alignment horizontal="center" vertical="center"/>
      <protection/>
    </xf>
    <xf numFmtId="0" fontId="0" fillId="30" borderId="76" xfId="0" applyFont="1" applyFill="1" applyBorder="1" applyAlignment="1" applyProtection="1">
      <alignment horizontal="center" vertical="center"/>
      <protection/>
    </xf>
    <xf numFmtId="0" fontId="0" fillId="30" borderId="77" xfId="0" applyFont="1" applyFill="1" applyBorder="1" applyAlignment="1" applyProtection="1">
      <alignment horizontal="center" vertical="center"/>
      <protection/>
    </xf>
    <xf numFmtId="37" fontId="11" fillId="30" borderId="0" xfId="63" applyNumberFormat="1" applyFont="1" applyFill="1" applyBorder="1" applyAlignment="1" applyProtection="1">
      <alignment horizontal="right" vertical="center"/>
      <protection/>
    </xf>
    <xf numFmtId="186" fontId="11" fillId="30" borderId="0" xfId="64" applyNumberFormat="1" applyFont="1" applyFill="1" applyBorder="1" applyAlignment="1" applyProtection="1">
      <alignment horizontal="right" vertical="center"/>
      <protection/>
    </xf>
    <xf numFmtId="0" fontId="11" fillId="30" borderId="13" xfId="0" applyFont="1" applyFill="1" applyBorder="1" applyAlignment="1">
      <alignment horizontal="distributed" vertical="center"/>
    </xf>
    <xf numFmtId="0" fontId="11" fillId="30" borderId="20" xfId="0" applyFont="1" applyFill="1" applyBorder="1" applyAlignment="1">
      <alignment horizontal="distributed" vertical="center"/>
    </xf>
    <xf numFmtId="188" fontId="11" fillId="30" borderId="13" xfId="0" applyNumberFormat="1" applyFont="1" applyFill="1" applyBorder="1" applyAlignment="1" applyProtection="1">
      <alignment horizontal="right" vertical="center"/>
      <protection/>
    </xf>
    <xf numFmtId="185" fontId="0" fillId="30" borderId="12" xfId="49" applyNumberFormat="1" applyFont="1" applyFill="1" applyBorder="1" applyAlignment="1" applyProtection="1">
      <alignment horizontal="right" vertical="center"/>
      <protection/>
    </xf>
    <xf numFmtId="185" fontId="11" fillId="30" borderId="12" xfId="49" applyNumberFormat="1" applyFont="1" applyFill="1" applyBorder="1" applyAlignment="1" applyProtection="1">
      <alignment horizontal="right" vertical="center"/>
      <protection/>
    </xf>
    <xf numFmtId="185" fontId="11" fillId="30" borderId="0" xfId="49" applyNumberFormat="1" applyFont="1" applyFill="1" applyBorder="1" applyAlignment="1" applyProtection="1">
      <alignment horizontal="right" vertical="center"/>
      <protection/>
    </xf>
    <xf numFmtId="0" fontId="11" fillId="30" borderId="17" xfId="0" applyFont="1" applyFill="1" applyBorder="1" applyAlignment="1" applyProtection="1" quotePrefix="1">
      <alignment horizontal="center" vertical="center"/>
      <protection/>
    </xf>
    <xf numFmtId="37" fontId="11" fillId="30" borderId="0" xfId="49" applyNumberFormat="1" applyFont="1" applyFill="1" applyBorder="1" applyAlignment="1" applyProtection="1">
      <alignment horizontal="right" vertical="center"/>
      <protection/>
    </xf>
    <xf numFmtId="0" fontId="0" fillId="30" borderId="21" xfId="63" applyFont="1" applyFill="1" applyBorder="1" applyAlignment="1" applyProtection="1">
      <alignment horizontal="left" vertical="center"/>
      <protection/>
    </xf>
    <xf numFmtId="0" fontId="1" fillId="30" borderId="21" xfId="0" applyFont="1" applyFill="1" applyBorder="1" applyAlignment="1">
      <alignment horizontal="left" vertical="center"/>
    </xf>
    <xf numFmtId="0" fontId="0" fillId="30" borderId="21" xfId="63" applyFont="1" applyFill="1" applyBorder="1" applyAlignment="1">
      <alignment horizontal="right" vertical="center"/>
      <protection/>
    </xf>
    <xf numFmtId="38" fontId="10" fillId="30" borderId="21" xfId="49" applyFont="1" applyFill="1" applyBorder="1" applyAlignment="1">
      <alignment horizontal="right" vertical="center"/>
    </xf>
    <xf numFmtId="0" fontId="13" fillId="30" borderId="0" xfId="0" applyFont="1" applyFill="1" applyAlignment="1">
      <alignment vertical="top"/>
    </xf>
    <xf numFmtId="0" fontId="0" fillId="30" borderId="34" xfId="0" applyFont="1" applyFill="1" applyBorder="1" applyAlignment="1" applyProtection="1">
      <alignment horizontal="center" vertical="center"/>
      <protection/>
    </xf>
    <xf numFmtId="0" fontId="0" fillId="30" borderId="40" xfId="0" applyFont="1" applyFill="1" applyBorder="1" applyAlignment="1" applyProtection="1">
      <alignment horizontal="center" vertical="center"/>
      <protection/>
    </xf>
    <xf numFmtId="0" fontId="0" fillId="30" borderId="35" xfId="0" applyFont="1" applyFill="1" applyBorder="1" applyAlignment="1" applyProtection="1">
      <alignment horizontal="center" vertical="center"/>
      <protection/>
    </xf>
    <xf numFmtId="0" fontId="0" fillId="30" borderId="37" xfId="0" applyFont="1" applyFill="1" applyBorder="1" applyAlignment="1" applyProtection="1">
      <alignment horizontal="center" vertical="center"/>
      <protection/>
    </xf>
    <xf numFmtId="37" fontId="0" fillId="30" borderId="0" xfId="0" applyNumberFormat="1" applyFont="1" applyFill="1" applyAlignment="1" applyProtection="1">
      <alignment horizontal="right" vertical="center"/>
      <protection/>
    </xf>
    <xf numFmtId="0" fontId="11" fillId="30" borderId="0" xfId="0" applyFont="1" applyFill="1" applyBorder="1" applyAlignment="1" applyProtection="1">
      <alignment horizontal="left" vertical="center"/>
      <protection/>
    </xf>
    <xf numFmtId="0" fontId="11" fillId="30" borderId="17" xfId="0" applyFont="1" applyFill="1" applyBorder="1" applyAlignment="1" applyProtection="1">
      <alignment horizontal="left" vertical="center"/>
      <protection/>
    </xf>
    <xf numFmtId="0" fontId="11" fillId="30" borderId="37" xfId="0" applyFont="1" applyFill="1" applyBorder="1" applyAlignment="1" applyProtection="1">
      <alignment horizontal="left" vertical="center"/>
      <protection/>
    </xf>
    <xf numFmtId="0" fontId="11" fillId="30" borderId="37" xfId="0" applyFont="1" applyFill="1" applyBorder="1" applyAlignment="1" applyProtection="1">
      <alignment horizontal="distributed" vertical="center"/>
      <protection/>
    </xf>
    <xf numFmtId="0" fontId="11" fillId="30" borderId="30" xfId="0" applyFont="1" applyFill="1" applyBorder="1" applyAlignment="1" applyProtection="1">
      <alignment horizontal="distributed" vertical="center"/>
      <protection/>
    </xf>
    <xf numFmtId="37" fontId="1" fillId="30" borderId="0" xfId="0" applyNumberFormat="1" applyFont="1" applyFill="1" applyAlignment="1" applyProtection="1">
      <alignment horizontal="right" vertical="center"/>
      <protection/>
    </xf>
    <xf numFmtId="37" fontId="1" fillId="30" borderId="13" xfId="0" applyNumberFormat="1" applyFont="1" applyFill="1" applyBorder="1" applyAlignment="1" applyProtection="1">
      <alignment horizontal="right" vertical="center"/>
      <protection/>
    </xf>
    <xf numFmtId="37" fontId="11" fillId="30" borderId="21" xfId="0" applyNumberFormat="1" applyFont="1" applyFill="1" applyBorder="1" applyAlignment="1" applyProtection="1">
      <alignment horizontal="right" vertical="center"/>
      <protection/>
    </xf>
    <xf numFmtId="37" fontId="1" fillId="30" borderId="21" xfId="0" applyNumberFormat="1" applyFont="1" applyFill="1" applyBorder="1" applyAlignment="1" applyProtection="1">
      <alignment horizontal="right" vertical="center"/>
      <protection/>
    </xf>
    <xf numFmtId="37" fontId="11" fillId="30" borderId="0" xfId="0" applyNumberFormat="1" applyFont="1" applyFill="1" applyAlignment="1" applyProtection="1">
      <alignment horizontal="right" vertical="center"/>
      <protection/>
    </xf>
    <xf numFmtId="37" fontId="11" fillId="30" borderId="0" xfId="0" applyNumberFormat="1" applyFont="1" applyFill="1" applyAlignment="1" applyProtection="1">
      <alignment vertical="center"/>
      <protection/>
    </xf>
    <xf numFmtId="0" fontId="12" fillId="30" borderId="0" xfId="0" applyFont="1" applyFill="1" applyBorder="1" applyAlignment="1" applyProtection="1">
      <alignment horizontal="centerContinuous" vertical="center"/>
      <protection/>
    </xf>
    <xf numFmtId="0" fontId="0" fillId="30" borderId="0" xfId="0" applyFont="1" applyFill="1" applyAlignment="1">
      <alignment horizontal="centerContinuous" vertical="center"/>
    </xf>
    <xf numFmtId="0" fontId="12" fillId="30" borderId="0" xfId="0" applyFont="1" applyFill="1" applyAlignment="1">
      <alignment horizontal="centerContinuous" vertical="center"/>
    </xf>
    <xf numFmtId="0" fontId="0" fillId="30" borderId="0" xfId="0" applyFont="1" applyFill="1" applyAlignment="1" quotePrefix="1">
      <alignment horizontal="right" vertical="center"/>
    </xf>
    <xf numFmtId="0" fontId="0" fillId="30" borderId="41" xfId="0" applyFont="1" applyFill="1" applyBorder="1" applyAlignment="1" applyProtection="1">
      <alignment horizontal="distributed" vertical="center" indent="1"/>
      <protection/>
    </xf>
    <xf numFmtId="0" fontId="0" fillId="30" borderId="59" xfId="0" applyFont="1" applyFill="1" applyBorder="1" applyAlignment="1" applyProtection="1">
      <alignment horizontal="distributed" vertical="center" indent="1"/>
      <protection/>
    </xf>
    <xf numFmtId="0" fontId="0" fillId="30" borderId="37" xfId="0" applyFont="1" applyFill="1" applyBorder="1" applyAlignment="1" applyProtection="1">
      <alignment horizontal="distributed" vertical="center" indent="1"/>
      <protection/>
    </xf>
    <xf numFmtId="0" fontId="0" fillId="30" borderId="30" xfId="0" applyFont="1" applyFill="1" applyBorder="1" applyAlignment="1" applyProtection="1">
      <alignment horizontal="distributed" vertical="center" indent="1"/>
      <protection/>
    </xf>
    <xf numFmtId="0" fontId="0" fillId="30" borderId="36" xfId="0" applyFont="1" applyFill="1" applyBorder="1" applyAlignment="1" applyProtection="1">
      <alignment horizontal="distributed" vertical="center" indent="1"/>
      <protection/>
    </xf>
    <xf numFmtId="0" fontId="0" fillId="30" borderId="29" xfId="0" applyFont="1" applyFill="1" applyBorder="1" applyAlignment="1">
      <alignment horizontal="distributed" vertical="center" indent="1"/>
    </xf>
    <xf numFmtId="0" fontId="0" fillId="30" borderId="39" xfId="0" applyFont="1" applyFill="1" applyBorder="1" applyAlignment="1">
      <alignment vertical="center"/>
    </xf>
    <xf numFmtId="0" fontId="0" fillId="30" borderId="39" xfId="0" applyFont="1" applyFill="1" applyBorder="1" applyAlignment="1" applyProtection="1">
      <alignment vertical="center"/>
      <protection/>
    </xf>
    <xf numFmtId="0" fontId="0" fillId="30" borderId="37" xfId="0" applyFont="1" applyFill="1" applyBorder="1" applyAlignment="1">
      <alignment horizontal="distributed" vertical="center" indent="1"/>
    </xf>
    <xf numFmtId="0" fontId="0" fillId="30" borderId="30" xfId="0" applyFont="1" applyFill="1" applyBorder="1" applyAlignment="1">
      <alignment horizontal="distributed" vertical="center" indent="1"/>
    </xf>
    <xf numFmtId="0" fontId="11" fillId="30" borderId="39" xfId="0" applyFont="1" applyFill="1" applyBorder="1" applyAlignment="1" applyProtection="1">
      <alignment horizontal="distributed" vertical="center"/>
      <protection/>
    </xf>
    <xf numFmtId="0" fontId="11" fillId="30" borderId="40" xfId="0" applyFont="1" applyFill="1" applyBorder="1" applyAlignment="1" applyProtection="1">
      <alignment horizontal="distributed" vertical="center"/>
      <protection/>
    </xf>
    <xf numFmtId="0" fontId="0" fillId="30" borderId="11" xfId="0" applyFont="1" applyFill="1" applyBorder="1" applyAlignment="1">
      <alignment vertical="center"/>
    </xf>
    <xf numFmtId="38" fontId="1" fillId="30" borderId="0" xfId="49" applyFont="1" applyFill="1" applyBorder="1" applyAlignment="1" applyProtection="1">
      <alignment vertical="center"/>
      <protection/>
    </xf>
    <xf numFmtId="0" fontId="0" fillId="30" borderId="17" xfId="0" applyFont="1" applyFill="1" applyBorder="1" applyAlignment="1" applyProtection="1">
      <alignment horizontal="distributed" vertical="center"/>
      <protection/>
    </xf>
    <xf numFmtId="192" fontId="0" fillId="30" borderId="0" xfId="49" applyNumberFormat="1" applyFont="1" applyFill="1" applyBorder="1" applyAlignment="1">
      <alignment horizontal="right" vertical="center"/>
    </xf>
    <xf numFmtId="0" fontId="11" fillId="30" borderId="13" xfId="0" applyFont="1" applyFill="1" applyBorder="1" applyAlignment="1" applyProtection="1" quotePrefix="1">
      <alignment horizontal="distributed" vertical="center"/>
      <protection/>
    </xf>
    <xf numFmtId="0" fontId="11" fillId="30" borderId="46" xfId="0" applyFont="1" applyFill="1" applyBorder="1" applyAlignment="1" applyProtection="1" quotePrefix="1">
      <alignment horizontal="distributed" vertical="center"/>
      <protection/>
    </xf>
    <xf numFmtId="0" fontId="11" fillId="30" borderId="45" xfId="0" applyFont="1" applyFill="1" applyBorder="1" applyAlignment="1">
      <alignment vertical="center"/>
    </xf>
    <xf numFmtId="0" fontId="11" fillId="30" borderId="13" xfId="0" applyFont="1" applyFill="1" applyBorder="1" applyAlignment="1">
      <alignment vertical="center"/>
    </xf>
    <xf numFmtId="38" fontId="0" fillId="30" borderId="0" xfId="49" applyFont="1" applyFill="1" applyBorder="1" applyAlignment="1" applyProtection="1">
      <alignment vertical="center"/>
      <protection locked="0"/>
    </xf>
    <xf numFmtId="0" fontId="0" fillId="30" borderId="0" xfId="0" applyFont="1" applyFill="1" applyAlignment="1">
      <alignment horizontal="centerContinuous" vertical="top"/>
    </xf>
    <xf numFmtId="0" fontId="0" fillId="30" borderId="24" xfId="0" applyFont="1" applyFill="1" applyBorder="1" applyAlignment="1" applyProtection="1">
      <alignment horizontal="distributed" vertical="center" indent="1"/>
      <protection/>
    </xf>
    <xf numFmtId="0" fontId="0" fillId="30" borderId="25" xfId="0" applyFont="1" applyFill="1" applyBorder="1" applyAlignment="1">
      <alignment horizontal="distributed" vertical="center" indent="1"/>
    </xf>
    <xf numFmtId="0" fontId="0" fillId="30" borderId="15" xfId="0" applyFont="1" applyFill="1" applyBorder="1" applyAlignment="1">
      <alignment horizontal="distributed" vertical="center" indent="1"/>
    </xf>
    <xf numFmtId="0" fontId="0" fillId="30" borderId="25" xfId="0" applyFont="1" applyFill="1" applyBorder="1" applyAlignment="1" applyProtection="1">
      <alignment horizontal="distributed" vertical="center" indent="1"/>
      <protection/>
    </xf>
    <xf numFmtId="0" fontId="0" fillId="30" borderId="15" xfId="0" applyFont="1" applyFill="1" applyBorder="1" applyAlignment="1" applyProtection="1">
      <alignment horizontal="distributed" vertical="center" indent="1"/>
      <protection/>
    </xf>
    <xf numFmtId="0" fontId="0" fillId="30" borderId="16" xfId="0" applyFont="1" applyFill="1" applyBorder="1" applyAlignment="1" applyProtection="1">
      <alignment horizontal="distributed" vertical="center" indent="1"/>
      <protection/>
    </xf>
    <xf numFmtId="0" fontId="0" fillId="30" borderId="23" xfId="0" applyFont="1" applyFill="1" applyBorder="1" applyAlignment="1" applyProtection="1">
      <alignment horizontal="center" vertical="center"/>
      <protection/>
    </xf>
    <xf numFmtId="38" fontId="0" fillId="30" borderId="0" xfId="49" applyFont="1" applyFill="1" applyBorder="1" applyAlignment="1" applyProtection="1">
      <alignment horizontal="right" vertical="center"/>
      <protection locked="0"/>
    </xf>
    <xf numFmtId="185" fontId="0" fillId="30" borderId="39" xfId="0" applyNumberFormat="1" applyFont="1" applyFill="1" applyBorder="1" applyAlignment="1">
      <alignment vertical="center"/>
    </xf>
    <xf numFmtId="185" fontId="0" fillId="30" borderId="0" xfId="0" applyNumberFormat="1" applyFont="1" applyFill="1" applyBorder="1" applyAlignment="1">
      <alignment vertical="center"/>
    </xf>
    <xf numFmtId="185" fontId="0" fillId="30" borderId="11" xfId="0" applyNumberFormat="1" applyFont="1" applyFill="1" applyBorder="1" applyAlignment="1">
      <alignment vertical="center"/>
    </xf>
    <xf numFmtId="185" fontId="11" fillId="30" borderId="45" xfId="0" applyNumberFormat="1" applyFont="1" applyFill="1" applyBorder="1" applyAlignment="1">
      <alignment vertical="center"/>
    </xf>
    <xf numFmtId="0" fontId="0" fillId="30" borderId="10" xfId="0" applyFont="1" applyFill="1" applyBorder="1" applyAlignment="1">
      <alignment horizontal="center" vertical="center" shrinkToFit="1"/>
    </xf>
    <xf numFmtId="0" fontId="0" fillId="30" borderId="10" xfId="0" applyFont="1" applyFill="1" applyBorder="1" applyAlignment="1" applyProtection="1">
      <alignment horizontal="distributed" vertical="center"/>
      <protection/>
    </xf>
    <xf numFmtId="0" fontId="0" fillId="30" borderId="33" xfId="0" applyFont="1" applyFill="1" applyBorder="1" applyAlignment="1" applyProtection="1">
      <alignment horizontal="distributed" vertical="center" indent="3"/>
      <protection/>
    </xf>
    <xf numFmtId="0" fontId="0" fillId="30" borderId="36" xfId="0" applyFont="1" applyFill="1" applyBorder="1" applyAlignment="1" applyProtection="1">
      <alignment horizontal="distributed" vertical="center" indent="3"/>
      <protection/>
    </xf>
    <xf numFmtId="0" fontId="0" fillId="30" borderId="0" xfId="0" applyFont="1" applyFill="1" applyAlignment="1">
      <alignment horizontal="distributed" vertical="center" indent="1"/>
    </xf>
    <xf numFmtId="0" fontId="0" fillId="30" borderId="17" xfId="0" applyFont="1" applyFill="1" applyBorder="1" applyAlignment="1">
      <alignment horizontal="distributed" vertical="center" indent="1"/>
    </xf>
    <xf numFmtId="192" fontId="10" fillId="30" borderId="0" xfId="49" applyNumberFormat="1" applyFont="1" applyFill="1" applyBorder="1" applyAlignment="1">
      <alignment horizontal="right" vertical="center"/>
    </xf>
    <xf numFmtId="0" fontId="11" fillId="30" borderId="13" xfId="0" applyFont="1" applyFill="1" applyBorder="1" applyAlignment="1">
      <alignment horizontal="right" vertical="center"/>
    </xf>
    <xf numFmtId="192" fontId="11" fillId="30" borderId="13" xfId="49" applyNumberFormat="1" applyFont="1" applyFill="1" applyBorder="1" applyAlignment="1">
      <alignment horizontal="right" vertical="center"/>
    </xf>
    <xf numFmtId="0" fontId="0" fillId="30" borderId="0" xfId="0" applyFont="1" applyFill="1" applyAlignment="1" applyProtection="1">
      <alignment horizontal="centerContinuous" vertical="center"/>
      <protection/>
    </xf>
    <xf numFmtId="0" fontId="0" fillId="30" borderId="36" xfId="0" applyFont="1" applyFill="1" applyBorder="1" applyAlignment="1" applyProtection="1">
      <alignment horizontal="center" vertical="center"/>
      <protection/>
    </xf>
    <xf numFmtId="0" fontId="0" fillId="30" borderId="29" xfId="0" applyFont="1" applyFill="1" applyBorder="1" applyAlignment="1" applyProtection="1">
      <alignment horizontal="center" vertical="center"/>
      <protection/>
    </xf>
    <xf numFmtId="0" fontId="0" fillId="30" borderId="31" xfId="0" applyFont="1" applyFill="1" applyBorder="1" applyAlignment="1">
      <alignment vertical="top"/>
    </xf>
    <xf numFmtId="0" fontId="0" fillId="30" borderId="24" xfId="0" applyFont="1" applyFill="1" applyBorder="1" applyAlignment="1" applyProtection="1">
      <alignment horizontal="distributed" vertical="center" indent="5"/>
      <protection/>
    </xf>
    <xf numFmtId="0" fontId="0" fillId="30" borderId="25" xfId="0" applyFont="1" applyFill="1" applyBorder="1" applyAlignment="1" applyProtection="1">
      <alignment horizontal="distributed" vertical="center" indent="5"/>
      <protection/>
    </xf>
    <xf numFmtId="0" fontId="0" fillId="30" borderId="17" xfId="0" applyFont="1" applyFill="1" applyBorder="1" applyAlignment="1" applyProtection="1">
      <alignment horizontal="centerContinuous" vertical="center"/>
      <protection/>
    </xf>
    <xf numFmtId="0" fontId="0" fillId="30" borderId="32" xfId="0" applyFont="1" applyFill="1" applyBorder="1" applyAlignment="1" applyProtection="1">
      <alignment horizontal="center" vertical="center"/>
      <protection/>
    </xf>
    <xf numFmtId="0" fontId="0" fillId="30" borderId="23" xfId="0" applyFont="1" applyFill="1" applyBorder="1" applyAlignment="1" applyProtection="1">
      <alignment horizontal="distributed" vertical="center" indent="1"/>
      <protection/>
    </xf>
    <xf numFmtId="0" fontId="0" fillId="30" borderId="26" xfId="0" applyFont="1" applyFill="1" applyBorder="1" applyAlignment="1" applyProtection="1">
      <alignment horizontal="distributed" vertical="center" indent="1"/>
      <protection/>
    </xf>
    <xf numFmtId="0" fontId="0" fillId="30" borderId="27" xfId="0" applyFont="1" applyFill="1" applyBorder="1" applyAlignment="1" applyProtection="1">
      <alignment horizontal="distributed" vertical="center" indent="1"/>
      <protection/>
    </xf>
    <xf numFmtId="0" fontId="0" fillId="30" borderId="19" xfId="0" applyFont="1" applyFill="1" applyBorder="1" applyAlignment="1" applyProtection="1">
      <alignment vertical="center"/>
      <protection/>
    </xf>
    <xf numFmtId="0" fontId="0" fillId="30" borderId="19" xfId="0" applyFont="1" applyFill="1" applyBorder="1" applyAlignment="1" applyProtection="1">
      <alignment horizontal="center" vertical="center"/>
      <protection/>
    </xf>
    <xf numFmtId="0" fontId="11" fillId="30" borderId="39" xfId="0" applyFont="1" applyFill="1" applyBorder="1" applyAlignment="1" applyProtection="1">
      <alignment horizontal="distributed" vertical="distributed"/>
      <protection/>
    </xf>
    <xf numFmtId="0" fontId="11" fillId="30" borderId="40" xfId="0" applyFont="1" applyFill="1" applyBorder="1" applyAlignment="1" applyProtection="1">
      <alignment horizontal="distributed" vertical="distributed"/>
      <protection/>
    </xf>
    <xf numFmtId="192" fontId="11" fillId="30" borderId="0" xfId="0" applyNumberFormat="1" applyFont="1" applyFill="1" applyBorder="1" applyAlignment="1" applyProtection="1">
      <alignment vertical="center"/>
      <protection/>
    </xf>
    <xf numFmtId="192" fontId="11" fillId="30" borderId="0" xfId="49" applyNumberFormat="1" applyFont="1" applyFill="1" applyBorder="1" applyAlignment="1">
      <alignment horizontal="right" vertical="center"/>
    </xf>
    <xf numFmtId="0" fontId="11" fillId="30" borderId="0" xfId="0" applyFont="1" applyFill="1" applyBorder="1" applyAlignment="1" applyProtection="1">
      <alignment vertical="center"/>
      <protection/>
    </xf>
    <xf numFmtId="192" fontId="0" fillId="30" borderId="12" xfId="49" applyNumberFormat="1" applyFont="1" applyFill="1" applyBorder="1" applyAlignment="1">
      <alignment horizontal="right" vertical="center"/>
    </xf>
    <xf numFmtId="0" fontId="1" fillId="30" borderId="0" xfId="0" applyFont="1" applyFill="1" applyAlignment="1">
      <alignment vertical="top"/>
    </xf>
    <xf numFmtId="0" fontId="0" fillId="30" borderId="0" xfId="0" applyNumberFormat="1" applyFont="1" applyFill="1" applyAlignment="1">
      <alignment vertical="center"/>
    </xf>
    <xf numFmtId="0" fontId="0" fillId="30" borderId="30" xfId="0" applyFont="1" applyFill="1" applyBorder="1" applyAlignment="1" applyProtection="1">
      <alignment horizontal="distributed" vertical="center" shrinkToFit="1"/>
      <protection/>
    </xf>
    <xf numFmtId="38" fontId="0" fillId="30" borderId="35" xfId="49" applyFont="1" applyFill="1" applyBorder="1" applyAlignment="1">
      <alignment vertical="center"/>
    </xf>
    <xf numFmtId="38" fontId="0" fillId="30" borderId="37" xfId="49" applyFont="1" applyFill="1" applyBorder="1" applyAlignment="1" applyProtection="1">
      <alignment vertical="center"/>
      <protection locked="0"/>
    </xf>
    <xf numFmtId="38" fontId="0" fillId="30" borderId="37" xfId="49" applyFont="1" applyFill="1" applyBorder="1" applyAlignment="1">
      <alignment vertical="center"/>
    </xf>
    <xf numFmtId="0" fontId="0" fillId="30" borderId="0" xfId="0" applyFont="1" applyFill="1" applyBorder="1" applyAlignment="1">
      <alignment horizontal="left" vertical="center" indent="1"/>
    </xf>
    <xf numFmtId="0" fontId="0" fillId="30" borderId="0" xfId="0" applyFont="1" applyFill="1" applyBorder="1" applyAlignment="1">
      <alignment vertical="top"/>
    </xf>
    <xf numFmtId="0" fontId="0" fillId="30" borderId="37" xfId="0" applyFont="1" applyFill="1" applyBorder="1" applyAlignment="1">
      <alignment horizontal="left" vertical="center" indent="1"/>
    </xf>
    <xf numFmtId="0" fontId="0" fillId="30" borderId="30" xfId="0" applyFont="1" applyFill="1" applyBorder="1" applyAlignment="1">
      <alignment horizontal="distributed" vertical="center"/>
    </xf>
    <xf numFmtId="0" fontId="0" fillId="30" borderId="21" xfId="0" applyFont="1" applyFill="1" applyBorder="1" applyAlignment="1">
      <alignment horizontal="right" vertical="center"/>
    </xf>
    <xf numFmtId="0" fontId="14" fillId="30" borderId="0" xfId="0" applyFont="1" applyFill="1" applyAlignment="1">
      <alignment horizontal="center" vertical="center"/>
    </xf>
    <xf numFmtId="38" fontId="12" fillId="30" borderId="0" xfId="49" applyFont="1" applyFill="1" applyBorder="1" applyAlignment="1" applyProtection="1">
      <alignment horizontal="centerContinuous" vertical="center"/>
      <protection/>
    </xf>
    <xf numFmtId="38" fontId="0" fillId="30" borderId="0" xfId="49" applyFont="1" applyFill="1" applyBorder="1" applyAlignment="1" applyProtection="1">
      <alignment horizontal="centerContinuous" vertical="center"/>
      <protection/>
    </xf>
    <xf numFmtId="38" fontId="0" fillId="30" borderId="0" xfId="49" applyFont="1" applyFill="1" applyBorder="1" applyAlignment="1" applyProtection="1">
      <alignment vertical="center"/>
      <protection/>
    </xf>
    <xf numFmtId="38" fontId="0" fillId="30" borderId="0" xfId="49" applyFont="1" applyFill="1" applyBorder="1" applyAlignment="1" applyProtection="1">
      <alignment vertical="center" textRotation="255"/>
      <protection/>
    </xf>
    <xf numFmtId="38" fontId="0" fillId="30" borderId="0" xfId="49" applyFont="1" applyFill="1" applyAlignment="1" applyProtection="1" quotePrefix="1">
      <alignment horizontal="right" vertical="center"/>
      <protection/>
    </xf>
    <xf numFmtId="38" fontId="0" fillId="30" borderId="36" xfId="49" applyFont="1" applyFill="1" applyBorder="1" applyAlignment="1" applyProtection="1">
      <alignment horizontal="center" vertical="center" wrapText="1"/>
      <protection/>
    </xf>
    <xf numFmtId="38" fontId="0" fillId="30" borderId="33" xfId="49" applyFont="1" applyFill="1" applyBorder="1" applyAlignment="1" applyProtection="1">
      <alignment horizontal="center" vertical="top"/>
      <protection/>
    </xf>
    <xf numFmtId="38" fontId="0" fillId="30" borderId="24" xfId="49" applyFont="1" applyFill="1" applyBorder="1" applyAlignment="1" applyProtection="1">
      <alignment horizontal="center" vertical="center"/>
      <protection/>
    </xf>
    <xf numFmtId="38" fontId="0" fillId="30" borderId="25" xfId="49" applyFont="1" applyFill="1" applyBorder="1" applyAlignment="1" applyProtection="1">
      <alignment horizontal="center" vertical="center"/>
      <protection/>
    </xf>
    <xf numFmtId="38" fontId="0" fillId="30" borderId="15" xfId="49" applyFont="1" applyFill="1" applyBorder="1" applyAlignment="1" applyProtection="1">
      <alignment horizontal="center" vertical="center"/>
      <protection/>
    </xf>
    <xf numFmtId="38" fontId="0" fillId="30" borderId="0" xfId="49" applyFont="1" applyFill="1" applyBorder="1" applyAlignment="1">
      <alignment vertical="center"/>
    </xf>
    <xf numFmtId="0" fontId="0" fillId="30" borderId="36" xfId="0" applyFont="1" applyFill="1" applyBorder="1" applyAlignment="1" applyProtection="1">
      <alignment horizontal="distributed" vertical="center" indent="2"/>
      <protection/>
    </xf>
    <xf numFmtId="0" fontId="0" fillId="30" borderId="29" xfId="0" applyFont="1" applyFill="1" applyBorder="1" applyAlignment="1" applyProtection="1">
      <alignment horizontal="distributed" vertical="center" indent="2"/>
      <protection/>
    </xf>
    <xf numFmtId="0" fontId="0" fillId="30" borderId="24" xfId="0" applyFont="1" applyFill="1" applyBorder="1" applyAlignment="1" applyProtection="1">
      <alignment horizontal="distributed" vertical="center" indent="2"/>
      <protection/>
    </xf>
    <xf numFmtId="0" fontId="0" fillId="30" borderId="25" xfId="0" applyFont="1" applyFill="1" applyBorder="1" applyAlignment="1" applyProtection="1">
      <alignment horizontal="distributed" vertical="center" indent="2"/>
      <protection/>
    </xf>
    <xf numFmtId="0" fontId="0" fillId="30" borderId="15" xfId="0" applyFont="1" applyFill="1" applyBorder="1" applyAlignment="1" applyProtection="1">
      <alignment horizontal="distributed" vertical="center" indent="2"/>
      <protection/>
    </xf>
    <xf numFmtId="0" fontId="0" fillId="30" borderId="37" xfId="0" applyFont="1" applyFill="1" applyBorder="1" applyAlignment="1">
      <alignment horizontal="center" vertical="center" wrapText="1"/>
    </xf>
    <xf numFmtId="38" fontId="0" fillId="30" borderId="35" xfId="49" applyFont="1" applyFill="1" applyBorder="1" applyAlignment="1" applyProtection="1">
      <alignment vertical="top"/>
      <protection/>
    </xf>
    <xf numFmtId="38" fontId="0" fillId="30" borderId="23" xfId="49" applyFont="1" applyFill="1" applyBorder="1" applyAlignment="1" applyProtection="1">
      <alignment horizontal="center" vertical="center"/>
      <protection/>
    </xf>
    <xf numFmtId="38" fontId="0" fillId="30" borderId="18" xfId="49" applyFont="1" applyFill="1" applyBorder="1" applyAlignment="1" applyProtection="1">
      <alignment horizontal="center" vertical="center"/>
      <protection/>
    </xf>
    <xf numFmtId="38" fontId="0" fillId="30" borderId="27" xfId="49" applyFont="1" applyFill="1" applyBorder="1" applyAlignment="1" applyProtection="1">
      <alignment horizontal="center" vertical="center"/>
      <protection/>
    </xf>
    <xf numFmtId="38" fontId="0" fillId="30" borderId="26" xfId="49" applyFont="1" applyFill="1" applyBorder="1" applyAlignment="1" applyProtection="1">
      <alignment horizontal="center" vertical="center"/>
      <protection/>
    </xf>
    <xf numFmtId="38" fontId="0" fillId="30" borderId="0" xfId="49" applyFont="1" applyFill="1" applyBorder="1" applyAlignment="1" applyProtection="1">
      <alignment horizontal="center" vertical="center"/>
      <protection/>
    </xf>
    <xf numFmtId="0" fontId="0" fillId="30" borderId="37" xfId="0" applyFont="1" applyFill="1" applyBorder="1" applyAlignment="1" applyProtection="1">
      <alignment horizontal="distributed" vertical="center" indent="2"/>
      <protection/>
    </xf>
    <xf numFmtId="0" fontId="0" fillId="30" borderId="30" xfId="0" applyFont="1" applyFill="1" applyBorder="1" applyAlignment="1" applyProtection="1">
      <alignment horizontal="distributed" vertical="center" indent="2"/>
      <protection/>
    </xf>
    <xf numFmtId="0" fontId="0" fillId="30" borderId="23" xfId="0" applyFont="1" applyFill="1" applyBorder="1" applyAlignment="1" applyProtection="1">
      <alignment horizontal="centerContinuous" vertical="center"/>
      <protection/>
    </xf>
    <xf numFmtId="0" fontId="0" fillId="30" borderId="27" xfId="0" applyFont="1" applyFill="1" applyBorder="1" applyAlignment="1" applyProtection="1">
      <alignment horizontal="centerContinuous" vertical="center"/>
      <protection/>
    </xf>
    <xf numFmtId="0" fontId="0" fillId="30" borderId="26" xfId="0" applyFont="1" applyFill="1" applyBorder="1" applyAlignment="1" applyProtection="1">
      <alignment horizontal="centerContinuous" vertical="center"/>
      <protection/>
    </xf>
    <xf numFmtId="0" fontId="0" fillId="30" borderId="39" xfId="0" applyFont="1" applyFill="1" applyBorder="1" applyAlignment="1" applyProtection="1">
      <alignment horizontal="center" vertical="center"/>
      <protection/>
    </xf>
    <xf numFmtId="0" fontId="11" fillId="30" borderId="39" xfId="0" applyFont="1" applyFill="1" applyBorder="1" applyAlignment="1" applyProtection="1">
      <alignment horizontal="distributed" vertical="center" indent="1"/>
      <protection/>
    </xf>
    <xf numFmtId="0" fontId="11" fillId="30" borderId="40" xfId="0" applyFont="1" applyFill="1" applyBorder="1" applyAlignment="1" applyProtection="1">
      <alignment horizontal="distributed" vertical="center" indent="1"/>
      <protection/>
    </xf>
    <xf numFmtId="198" fontId="11" fillId="30" borderId="39" xfId="0" applyNumberFormat="1" applyFont="1" applyFill="1" applyBorder="1" applyAlignment="1">
      <alignment horizontal="right" vertical="center"/>
    </xf>
    <xf numFmtId="0" fontId="11" fillId="30" borderId="0" xfId="0" applyFont="1" applyFill="1" applyBorder="1" applyAlignment="1" applyProtection="1">
      <alignment horizontal="right" vertical="center"/>
      <protection/>
    </xf>
    <xf numFmtId="0" fontId="0" fillId="30" borderId="17" xfId="0" applyFont="1" applyFill="1" applyBorder="1" applyAlignment="1" applyProtection="1">
      <alignment vertical="center"/>
      <protection/>
    </xf>
    <xf numFmtId="0" fontId="0" fillId="30" borderId="0" xfId="0" applyFont="1" applyFill="1" applyBorder="1" applyAlignment="1" applyProtection="1">
      <alignment horizontal="distributed" vertical="center" indent="1"/>
      <protection/>
    </xf>
    <xf numFmtId="0" fontId="0" fillId="30" borderId="17" xfId="0" applyFont="1" applyFill="1" applyBorder="1" applyAlignment="1" applyProtection="1">
      <alignment horizontal="distributed" vertical="center" indent="1"/>
      <protection/>
    </xf>
    <xf numFmtId="192" fontId="0" fillId="30" borderId="0" xfId="49" applyNumberFormat="1" applyFont="1" applyFill="1" applyAlignment="1">
      <alignment horizontal="right" vertical="center"/>
    </xf>
    <xf numFmtId="188" fontId="0" fillId="30" borderId="0" xfId="0" applyNumberFormat="1" applyFont="1" applyFill="1" applyBorder="1" applyAlignment="1">
      <alignment horizontal="right" vertical="center"/>
    </xf>
    <xf numFmtId="188" fontId="0" fillId="30" borderId="0" xfId="49" applyNumberFormat="1" applyFont="1" applyFill="1" applyBorder="1" applyAlignment="1">
      <alignment horizontal="right" vertical="center"/>
    </xf>
    <xf numFmtId="0" fontId="0" fillId="30" borderId="0" xfId="0" applyFont="1" applyFill="1" applyBorder="1" applyAlignment="1">
      <alignment horizontal="distributed" vertical="center" indent="1"/>
    </xf>
    <xf numFmtId="38" fontId="0" fillId="30" borderId="13" xfId="49" applyFont="1" applyFill="1" applyBorder="1" applyAlignment="1" applyProtection="1">
      <alignment horizontal="center" vertical="center"/>
      <protection/>
    </xf>
    <xf numFmtId="38" fontId="0" fillId="30" borderId="13" xfId="49" applyFont="1" applyFill="1" applyBorder="1" applyAlignment="1" applyProtection="1">
      <alignment horizontal="right" vertical="center"/>
      <protection/>
    </xf>
    <xf numFmtId="38" fontId="0" fillId="30" borderId="13" xfId="49" applyFont="1" applyFill="1" applyBorder="1" applyAlignment="1" applyProtection="1">
      <alignment vertical="center"/>
      <protection/>
    </xf>
    <xf numFmtId="0" fontId="0" fillId="30" borderId="13" xfId="0" applyFont="1" applyFill="1" applyBorder="1" applyAlignment="1">
      <alignment horizontal="center" vertical="center"/>
    </xf>
    <xf numFmtId="0" fontId="0" fillId="30" borderId="46" xfId="0" applyFont="1" applyFill="1" applyBorder="1" applyAlignment="1">
      <alignment horizontal="center" vertical="center"/>
    </xf>
    <xf numFmtId="0" fontId="0" fillId="30" borderId="13" xfId="0" applyFont="1" applyFill="1" applyBorder="1" applyAlignment="1">
      <alignment horizontal="right" vertical="center"/>
    </xf>
    <xf numFmtId="38" fontId="0" fillId="30" borderId="0" xfId="49" applyFont="1" applyFill="1" applyAlignment="1" applyProtection="1">
      <alignment horizontal="centerContinuous" vertical="center"/>
      <protection/>
    </xf>
    <xf numFmtId="38" fontId="0" fillId="30" borderId="36" xfId="49" applyFont="1" applyFill="1" applyBorder="1" applyAlignment="1" applyProtection="1">
      <alignment horizontal="center" vertical="center"/>
      <protection/>
    </xf>
    <xf numFmtId="38" fontId="0" fillId="30" borderId="24" xfId="49" applyFont="1" applyFill="1" applyBorder="1" applyAlignment="1" applyProtection="1">
      <alignment horizontal="distributed" vertical="center" indent="2"/>
      <protection/>
    </xf>
    <xf numFmtId="38" fontId="0" fillId="30" borderId="25" xfId="49" applyFont="1" applyFill="1" applyBorder="1" applyAlignment="1" applyProtection="1">
      <alignment horizontal="distributed" vertical="center" indent="2"/>
      <protection/>
    </xf>
    <xf numFmtId="38" fontId="0" fillId="30" borderId="15" xfId="49" applyFont="1" applyFill="1" applyBorder="1" applyAlignment="1" applyProtection="1">
      <alignment horizontal="distributed" vertical="center" indent="2"/>
      <protection/>
    </xf>
    <xf numFmtId="0" fontId="0" fillId="30" borderId="39" xfId="0" applyFont="1" applyFill="1" applyBorder="1" applyAlignment="1" applyProtection="1">
      <alignment horizontal="distributed" vertical="center"/>
      <protection/>
    </xf>
    <xf numFmtId="38" fontId="0" fillId="30" borderId="12" xfId="49" applyFont="1" applyFill="1" applyBorder="1" applyAlignment="1" applyProtection="1">
      <alignment horizontal="right" vertical="center"/>
      <protection/>
    </xf>
    <xf numFmtId="198" fontId="0" fillId="30" borderId="0" xfId="49" applyNumberFormat="1" applyFont="1" applyFill="1" applyBorder="1" applyAlignment="1">
      <alignment horizontal="right" vertical="center"/>
    </xf>
    <xf numFmtId="38" fontId="0" fillId="30" borderId="12" xfId="49" applyFont="1" applyFill="1" applyBorder="1" applyAlignment="1" applyProtection="1">
      <alignment vertical="center"/>
      <protection/>
    </xf>
    <xf numFmtId="0" fontId="11" fillId="30" borderId="0" xfId="0" applyFont="1" applyFill="1" applyBorder="1" applyAlignment="1" applyProtection="1" quotePrefix="1">
      <alignment horizontal="distributed" vertical="center"/>
      <protection/>
    </xf>
    <xf numFmtId="38" fontId="11" fillId="30" borderId="35" xfId="49" applyFont="1" applyFill="1" applyBorder="1" applyAlignment="1" applyProtection="1">
      <alignment vertical="center"/>
      <protection/>
    </xf>
    <xf numFmtId="38" fontId="11" fillId="30" borderId="37" xfId="49" applyFont="1" applyFill="1" applyBorder="1" applyAlignment="1" applyProtection="1">
      <alignment vertical="center"/>
      <protection/>
    </xf>
    <xf numFmtId="38" fontId="11" fillId="30" borderId="13" xfId="49" applyFont="1" applyFill="1" applyBorder="1" applyAlignment="1" applyProtection="1">
      <alignment vertical="center"/>
      <protection/>
    </xf>
    <xf numFmtId="0" fontId="0" fillId="30" borderId="37" xfId="0" applyFont="1" applyFill="1" applyBorder="1" applyAlignment="1">
      <alignment horizontal="distributed" vertical="center"/>
    </xf>
    <xf numFmtId="0" fontId="0" fillId="30" borderId="37" xfId="0" applyFont="1" applyFill="1" applyBorder="1" applyAlignment="1">
      <alignment horizontal="right" vertical="center"/>
    </xf>
    <xf numFmtId="38" fontId="0" fillId="30" borderId="21" xfId="49" applyFont="1" applyFill="1" applyBorder="1" applyAlignment="1" applyProtection="1">
      <alignment vertical="center"/>
      <protection/>
    </xf>
    <xf numFmtId="38" fontId="0" fillId="30" borderId="0" xfId="49" applyFont="1" applyFill="1" applyAlignment="1" applyProtection="1">
      <alignment horizontal="center" vertical="center"/>
      <protection/>
    </xf>
    <xf numFmtId="38" fontId="0" fillId="30" borderId="0" xfId="49" applyFont="1" applyFill="1" applyAlignment="1" applyProtection="1">
      <alignment horizontal="left" vertical="center"/>
      <protection/>
    </xf>
    <xf numFmtId="0" fontId="0" fillId="30" borderId="29" xfId="0" applyFont="1" applyFill="1" applyBorder="1" applyAlignment="1" applyProtection="1">
      <alignment horizontal="distributed" vertical="center" indent="1"/>
      <protection/>
    </xf>
    <xf numFmtId="38" fontId="0" fillId="30" borderId="29" xfId="49" applyFont="1" applyFill="1" applyBorder="1" applyAlignment="1" applyProtection="1">
      <alignment horizontal="center" vertical="center" textRotation="255"/>
      <protection/>
    </xf>
    <xf numFmtId="38" fontId="0" fillId="30" borderId="31" xfId="49" applyFont="1" applyFill="1" applyBorder="1" applyAlignment="1" applyProtection="1">
      <alignment horizontal="center" vertical="center" textRotation="255"/>
      <protection/>
    </xf>
    <xf numFmtId="38" fontId="0" fillId="30" borderId="24" xfId="49" applyFont="1" applyFill="1" applyBorder="1" applyAlignment="1">
      <alignment horizontal="distributed" vertical="center"/>
    </xf>
    <xf numFmtId="38" fontId="0" fillId="30" borderId="24" xfId="49" applyFont="1" applyFill="1" applyBorder="1" applyAlignment="1">
      <alignment horizontal="distributed" vertical="center" indent="8"/>
    </xf>
    <xf numFmtId="38" fontId="0" fillId="30" borderId="25" xfId="49" applyFont="1" applyFill="1" applyBorder="1" applyAlignment="1">
      <alignment horizontal="distributed" vertical="center" indent="8"/>
    </xf>
    <xf numFmtId="0" fontId="41" fillId="30" borderId="28" xfId="0" applyFont="1" applyFill="1" applyBorder="1" applyAlignment="1" applyProtection="1">
      <alignment horizontal="center" vertical="center"/>
      <protection/>
    </xf>
    <xf numFmtId="0" fontId="41" fillId="30" borderId="34" xfId="0" applyFont="1" applyFill="1" applyBorder="1" applyAlignment="1" applyProtection="1">
      <alignment horizontal="center" vertical="center"/>
      <protection/>
    </xf>
    <xf numFmtId="38" fontId="0" fillId="30" borderId="17" xfId="49" applyFont="1" applyFill="1" applyBorder="1" applyAlignment="1" applyProtection="1">
      <alignment horizontal="center" vertical="center" textRotation="255"/>
      <protection/>
    </xf>
    <xf numFmtId="38" fontId="0" fillId="30" borderId="32" xfId="49" applyFont="1" applyFill="1" applyBorder="1" applyAlignment="1" applyProtection="1">
      <alignment horizontal="center" vertical="center" textRotation="255"/>
      <protection/>
    </xf>
    <xf numFmtId="38" fontId="0" fillId="30" borderId="28" xfId="49" applyFont="1" applyFill="1" applyBorder="1" applyAlignment="1" applyProtection="1">
      <alignment horizontal="center" vertical="distributed" textRotation="255"/>
      <protection/>
    </xf>
    <xf numFmtId="38" fontId="0" fillId="30" borderId="28" xfId="49" applyFont="1" applyFill="1" applyBorder="1" applyAlignment="1" applyProtection="1">
      <alignment horizontal="center" vertical="distributed" textRotation="255" wrapText="1"/>
      <protection/>
    </xf>
    <xf numFmtId="38" fontId="0" fillId="30" borderId="28" xfId="49" applyFont="1" applyFill="1" applyBorder="1" applyAlignment="1" applyProtection="1">
      <alignment horizontal="center" vertical="center" textRotation="255" shrinkToFit="1"/>
      <protection/>
    </xf>
    <xf numFmtId="38" fontId="0" fillId="30" borderId="34" xfId="49" applyFont="1" applyFill="1" applyBorder="1" applyAlignment="1" applyProtection="1">
      <alignment horizontal="center" vertical="center" textRotation="255" shrinkToFit="1"/>
      <protection/>
    </xf>
    <xf numFmtId="38" fontId="0" fillId="30" borderId="0" xfId="49" applyFont="1" applyFill="1" applyBorder="1" applyAlignment="1" applyProtection="1">
      <alignment vertical="center" textRotation="255" shrinkToFit="1"/>
      <protection/>
    </xf>
    <xf numFmtId="38" fontId="0" fillId="30" borderId="0" xfId="49" applyFont="1" applyFill="1" applyBorder="1" applyAlignment="1" applyProtection="1">
      <alignment vertical="distributed" textRotation="255"/>
      <protection/>
    </xf>
    <xf numFmtId="38" fontId="0" fillId="30" borderId="0" xfId="49" applyFont="1" applyFill="1" applyBorder="1" applyAlignment="1" applyProtection="1">
      <alignment horizontal="center" vertical="distributed" textRotation="255"/>
      <protection/>
    </xf>
    <xf numFmtId="0" fontId="41" fillId="30" borderId="19" xfId="0" applyFont="1" applyFill="1" applyBorder="1" applyAlignment="1" applyProtection="1">
      <alignment horizontal="center" vertical="center"/>
      <protection/>
    </xf>
    <xf numFmtId="0" fontId="41" fillId="30" borderId="35" xfId="0" applyFont="1" applyFill="1" applyBorder="1" applyAlignment="1" applyProtection="1">
      <alignment horizontal="center" vertical="center"/>
      <protection/>
    </xf>
    <xf numFmtId="38" fontId="0" fillId="30" borderId="32" xfId="49" applyFont="1" applyFill="1" applyBorder="1" applyAlignment="1" applyProtection="1">
      <alignment horizontal="center" vertical="distributed" textRotation="255"/>
      <protection/>
    </xf>
    <xf numFmtId="38" fontId="0" fillId="30" borderId="32" xfId="49" applyFont="1" applyFill="1" applyBorder="1" applyAlignment="1" applyProtection="1">
      <alignment horizontal="center" vertical="distributed" textRotation="255" wrapText="1"/>
      <protection/>
    </xf>
    <xf numFmtId="38" fontId="0" fillId="30" borderId="32" xfId="49" applyFont="1" applyFill="1" applyBorder="1" applyAlignment="1" applyProtection="1">
      <alignment horizontal="center" vertical="center" textRotation="255" shrinkToFit="1"/>
      <protection/>
    </xf>
    <xf numFmtId="38" fontId="0" fillId="30" borderId="12" xfId="49" applyFont="1" applyFill="1" applyBorder="1" applyAlignment="1" applyProtection="1">
      <alignment horizontal="center" vertical="center" textRotation="255" shrinkToFit="1"/>
      <protection/>
    </xf>
    <xf numFmtId="0" fontId="0" fillId="30" borderId="34" xfId="0" applyFont="1" applyFill="1" applyBorder="1" applyAlignment="1" applyProtection="1">
      <alignment horizontal="center" vertical="center"/>
      <protection/>
    </xf>
    <xf numFmtId="0" fontId="8" fillId="30" borderId="39" xfId="0" applyFont="1" applyFill="1" applyBorder="1" applyAlignment="1">
      <alignment vertical="center"/>
    </xf>
    <xf numFmtId="0" fontId="8" fillId="30" borderId="0" xfId="0" applyFont="1" applyFill="1" applyBorder="1" applyAlignment="1" applyProtection="1">
      <alignment horizontal="center" vertical="center"/>
      <protection/>
    </xf>
    <xf numFmtId="38" fontId="0" fillId="30" borderId="30" xfId="49" applyFont="1" applyFill="1" applyBorder="1" applyAlignment="1" applyProtection="1">
      <alignment horizontal="center" vertical="center" textRotation="255"/>
      <protection/>
    </xf>
    <xf numFmtId="38" fontId="0" fillId="30" borderId="19" xfId="49" applyFont="1" applyFill="1" applyBorder="1" applyAlignment="1" applyProtection="1">
      <alignment horizontal="center" vertical="center" textRotation="255"/>
      <protection/>
    </xf>
    <xf numFmtId="38" fontId="0" fillId="30" borderId="19" xfId="49" applyFont="1" applyFill="1" applyBorder="1" applyAlignment="1" applyProtection="1">
      <alignment horizontal="center" vertical="distributed" textRotation="255"/>
      <protection/>
    </xf>
    <xf numFmtId="38" fontId="0" fillId="30" borderId="19" xfId="49" applyFont="1" applyFill="1" applyBorder="1" applyAlignment="1" applyProtection="1">
      <alignment horizontal="center" vertical="distributed" textRotation="255" wrapText="1"/>
      <protection/>
    </xf>
    <xf numFmtId="38" fontId="0" fillId="30" borderId="19" xfId="49" applyFont="1" applyFill="1" applyBorder="1" applyAlignment="1" applyProtection="1">
      <alignment horizontal="center" vertical="center" textRotation="255" shrinkToFit="1"/>
      <protection/>
    </xf>
    <xf numFmtId="38" fontId="0" fillId="30" borderId="35" xfId="49" applyFont="1" applyFill="1" applyBorder="1" applyAlignment="1" applyProtection="1">
      <alignment horizontal="center" vertical="center" textRotation="255" shrinkToFit="1"/>
      <protection/>
    </xf>
    <xf numFmtId="0" fontId="0" fillId="30" borderId="0" xfId="0" applyFont="1" applyFill="1" applyAlignment="1" applyProtection="1">
      <alignment horizontal="center" vertical="center"/>
      <protection/>
    </xf>
    <xf numFmtId="188" fontId="0" fillId="30" borderId="0" xfId="0" applyNumberFormat="1" applyFont="1" applyFill="1" applyAlignment="1">
      <alignment vertical="center"/>
    </xf>
    <xf numFmtId="188" fontId="0" fillId="30" borderId="0" xfId="0" applyNumberFormat="1" applyFont="1" applyFill="1" applyBorder="1" applyAlignment="1" applyProtection="1">
      <alignment horizontal="right" vertical="center"/>
      <protection/>
    </xf>
    <xf numFmtId="38" fontId="11" fillId="30" borderId="39" xfId="49" applyFont="1" applyFill="1" applyBorder="1" applyAlignment="1" applyProtection="1">
      <alignment horizontal="center" vertical="center"/>
      <protection/>
    </xf>
    <xf numFmtId="38" fontId="11" fillId="30" borderId="34" xfId="49" applyFont="1" applyFill="1" applyBorder="1" applyAlignment="1" applyProtection="1">
      <alignment vertical="center"/>
      <protection/>
    </xf>
    <xf numFmtId="192" fontId="11" fillId="30" borderId="0" xfId="49" applyNumberFormat="1" applyFont="1" applyFill="1" applyAlignment="1">
      <alignment horizontal="right" vertical="center"/>
    </xf>
    <xf numFmtId="38" fontId="11" fillId="30" borderId="39" xfId="49" applyFont="1" applyFill="1" applyBorder="1" applyAlignment="1" applyProtection="1">
      <alignment vertical="center"/>
      <protection/>
    </xf>
    <xf numFmtId="0" fontId="8" fillId="30" borderId="0" xfId="0" applyFont="1" applyFill="1" applyBorder="1" applyAlignment="1">
      <alignment vertical="center"/>
    </xf>
    <xf numFmtId="38" fontId="10" fillId="30" borderId="12" xfId="49" applyFont="1" applyFill="1" applyBorder="1" applyAlignment="1">
      <alignment vertical="center"/>
    </xf>
    <xf numFmtId="38" fontId="10" fillId="30" borderId="0" xfId="49" applyFont="1" applyFill="1" applyBorder="1" applyAlignment="1">
      <alignment vertical="center"/>
    </xf>
    <xf numFmtId="0" fontId="1" fillId="30" borderId="0" xfId="0" applyFont="1" applyFill="1" applyBorder="1" applyAlignment="1" applyProtection="1">
      <alignment horizontal="center" vertical="center"/>
      <protection/>
    </xf>
    <xf numFmtId="38" fontId="0" fillId="30" borderId="37" xfId="49" applyFont="1" applyFill="1" applyBorder="1" applyAlignment="1" applyProtection="1">
      <alignment horizontal="center" vertical="center"/>
      <protection/>
    </xf>
    <xf numFmtId="38" fontId="0" fillId="30" borderId="35" xfId="49" applyFont="1" applyFill="1" applyBorder="1" applyAlignment="1" applyProtection="1">
      <alignment vertical="center"/>
      <protection/>
    </xf>
    <xf numFmtId="192" fontId="0" fillId="30" borderId="13" xfId="49" applyNumberFormat="1" applyFont="1" applyFill="1" applyBorder="1" applyAlignment="1">
      <alignment horizontal="right" vertical="center"/>
    </xf>
    <xf numFmtId="38" fontId="0" fillId="30" borderId="0" xfId="49" applyFont="1" applyFill="1" applyBorder="1" applyAlignment="1" applyProtection="1">
      <alignment vertical="center"/>
      <protection/>
    </xf>
    <xf numFmtId="0" fontId="0" fillId="30" borderId="21" xfId="0" applyFont="1" applyFill="1" applyBorder="1" applyAlignment="1" applyProtection="1">
      <alignment horizontal="left" vertical="center"/>
      <protection/>
    </xf>
    <xf numFmtId="0" fontId="0" fillId="30" borderId="21" xfId="0" applyFont="1" applyFill="1" applyBorder="1" applyAlignment="1" applyProtection="1">
      <alignment horizontal="center" vertical="center"/>
      <protection/>
    </xf>
    <xf numFmtId="188" fontId="0" fillId="30" borderId="21" xfId="0" applyNumberFormat="1" applyFont="1" applyFill="1" applyBorder="1" applyAlignment="1" applyProtection="1">
      <alignment horizontal="right" vertical="center"/>
      <protection/>
    </xf>
    <xf numFmtId="188" fontId="0" fillId="30" borderId="21" xfId="0" applyNumberFormat="1" applyFont="1" applyFill="1" applyBorder="1" applyAlignment="1">
      <alignment vertical="center"/>
    </xf>
    <xf numFmtId="38" fontId="14" fillId="30" borderId="0" xfId="49" applyFont="1" applyFill="1" applyBorder="1" applyAlignment="1" applyProtection="1">
      <alignment horizontal="center" vertical="center"/>
      <protection/>
    </xf>
    <xf numFmtId="38" fontId="0" fillId="30" borderId="0" xfId="49" applyFont="1" applyFill="1" applyAlignment="1">
      <alignment vertical="top"/>
    </xf>
    <xf numFmtId="38" fontId="0" fillId="30" borderId="0" xfId="49" applyFont="1" applyFill="1" applyBorder="1" applyAlignment="1" applyProtection="1">
      <alignment horizontal="left" vertical="center"/>
      <protection/>
    </xf>
    <xf numFmtId="38" fontId="0" fillId="30" borderId="0" xfId="49" applyFont="1" applyFill="1" applyAlignment="1">
      <alignment horizontal="left" vertical="center"/>
    </xf>
    <xf numFmtId="38" fontId="12" fillId="30" borderId="0" xfId="49" applyFont="1" applyFill="1" applyBorder="1" applyAlignment="1" applyProtection="1">
      <alignment horizontal="center" vertical="center"/>
      <protection/>
    </xf>
    <xf numFmtId="38" fontId="0" fillId="30" borderId="0" xfId="49" applyFont="1" applyFill="1" applyAlignment="1" applyProtection="1">
      <alignment horizontal="right" vertical="center"/>
      <protection/>
    </xf>
    <xf numFmtId="38" fontId="0" fillId="30" borderId="0" xfId="49" applyFont="1" applyFill="1" applyAlignment="1" applyProtection="1" quotePrefix="1">
      <alignment horizontal="right" vertical="center"/>
      <protection/>
    </xf>
    <xf numFmtId="38" fontId="0" fillId="30" borderId="0" xfId="49" applyFont="1" applyFill="1" applyBorder="1" applyAlignment="1" applyProtection="1">
      <alignment horizontal="center" vertical="center"/>
      <protection/>
    </xf>
    <xf numFmtId="38" fontId="0" fillId="30" borderId="36" xfId="49" applyFont="1" applyFill="1" applyBorder="1" applyAlignment="1" applyProtection="1">
      <alignment horizontal="center" vertical="center" wrapText="1"/>
      <protection/>
    </xf>
    <xf numFmtId="38" fontId="0" fillId="30" borderId="29" xfId="49" applyFont="1" applyFill="1" applyBorder="1" applyAlignment="1" applyProtection="1">
      <alignment horizontal="center" vertical="center" wrapText="1"/>
      <protection/>
    </xf>
    <xf numFmtId="0" fontId="0" fillId="30" borderId="24" xfId="0" applyFont="1" applyFill="1" applyBorder="1" applyAlignment="1">
      <alignment horizontal="center" vertical="center"/>
    </xf>
    <xf numFmtId="0" fontId="0" fillId="30" borderId="25" xfId="0" applyFont="1" applyFill="1" applyBorder="1" applyAlignment="1">
      <alignment horizontal="center" vertical="center"/>
    </xf>
    <xf numFmtId="0" fontId="0" fillId="30" borderId="15" xfId="0" applyFont="1" applyFill="1" applyBorder="1" applyAlignment="1">
      <alignment horizontal="center" vertical="center"/>
    </xf>
    <xf numFmtId="0" fontId="0" fillId="30" borderId="33" xfId="0" applyFont="1" applyFill="1" applyBorder="1" applyAlignment="1">
      <alignment horizontal="center" vertical="center"/>
    </xf>
    <xf numFmtId="0" fontId="0" fillId="30" borderId="36" xfId="0" applyFont="1" applyFill="1" applyBorder="1" applyAlignment="1">
      <alignment horizontal="center" vertical="center"/>
    </xf>
    <xf numFmtId="0" fontId="0" fillId="30" borderId="78" xfId="0" applyFont="1" applyFill="1" applyBorder="1" applyAlignment="1">
      <alignment horizontal="center" vertical="center"/>
    </xf>
    <xf numFmtId="0" fontId="0" fillId="30" borderId="0" xfId="0" applyFont="1" applyFill="1" applyBorder="1" applyAlignment="1">
      <alignment vertical="center"/>
    </xf>
    <xf numFmtId="0" fontId="0" fillId="30" borderId="0" xfId="0" applyFont="1" applyFill="1" applyBorder="1" applyAlignment="1">
      <alignment horizontal="center" vertical="center"/>
    </xf>
    <xf numFmtId="38" fontId="0" fillId="30" borderId="0" xfId="49" applyFont="1" applyFill="1" applyBorder="1" applyAlignment="1" applyProtection="1">
      <alignment horizontal="center" vertical="center" wrapText="1"/>
      <protection/>
    </xf>
    <xf numFmtId="38" fontId="0" fillId="30" borderId="17" xfId="49" applyFont="1" applyFill="1" applyBorder="1" applyAlignment="1" applyProtection="1">
      <alignment horizontal="center" vertical="center" wrapText="1"/>
      <protection/>
    </xf>
    <xf numFmtId="0" fontId="0" fillId="30" borderId="28" xfId="0" applyFont="1" applyFill="1" applyBorder="1" applyAlignment="1">
      <alignment horizontal="center" vertical="center" textRotation="255"/>
    </xf>
    <xf numFmtId="0" fontId="0" fillId="30" borderId="23" xfId="0" applyFont="1" applyFill="1" applyBorder="1" applyAlignment="1">
      <alignment horizontal="center" vertical="center"/>
    </xf>
    <xf numFmtId="0" fontId="0" fillId="30" borderId="26" xfId="0" applyFont="1" applyFill="1" applyBorder="1" applyAlignment="1">
      <alignment horizontal="center" vertical="center"/>
    </xf>
    <xf numFmtId="0" fontId="0" fillId="30" borderId="27" xfId="0" applyFont="1" applyFill="1" applyBorder="1" applyAlignment="1">
      <alignment horizontal="center" vertical="center"/>
    </xf>
    <xf numFmtId="0" fontId="0" fillId="30" borderId="35" xfId="0" applyFont="1" applyFill="1" applyBorder="1" applyAlignment="1">
      <alignment horizontal="center" vertical="center"/>
    </xf>
    <xf numFmtId="0" fontId="0" fillId="30" borderId="37" xfId="0" applyFont="1" applyFill="1" applyBorder="1" applyAlignment="1">
      <alignment horizontal="center" vertical="center"/>
    </xf>
    <xf numFmtId="0" fontId="0" fillId="30" borderId="79" xfId="0" applyFont="1" applyFill="1" applyBorder="1" applyAlignment="1">
      <alignment horizontal="center" vertical="center"/>
    </xf>
    <xf numFmtId="0" fontId="0" fillId="30" borderId="80" xfId="0" applyFont="1" applyFill="1" applyBorder="1" applyAlignment="1">
      <alignment horizontal="center" vertical="center"/>
    </xf>
    <xf numFmtId="0" fontId="0" fillId="30" borderId="68" xfId="0" applyFont="1" applyFill="1" applyBorder="1" applyAlignment="1">
      <alignment horizontal="center" vertical="center"/>
    </xf>
    <xf numFmtId="0" fontId="0" fillId="30" borderId="81" xfId="0" applyFont="1" applyFill="1" applyBorder="1" applyAlignment="1">
      <alignment horizontal="center" vertical="center"/>
    </xf>
    <xf numFmtId="0" fontId="0" fillId="30" borderId="39" xfId="0" applyFont="1" applyFill="1" applyBorder="1" applyAlignment="1">
      <alignment vertical="center"/>
    </xf>
    <xf numFmtId="0" fontId="0" fillId="30" borderId="32" xfId="0" applyFont="1" applyFill="1" applyBorder="1" applyAlignment="1">
      <alignment horizontal="center" vertical="center" textRotation="255"/>
    </xf>
    <xf numFmtId="0" fontId="0" fillId="30" borderId="28" xfId="0" applyFont="1" applyFill="1" applyBorder="1" applyAlignment="1">
      <alignment horizontal="center" vertical="distributed" textRotation="255"/>
    </xf>
    <xf numFmtId="38" fontId="0" fillId="30" borderId="28" xfId="49" applyFont="1" applyFill="1" applyBorder="1" applyAlignment="1">
      <alignment horizontal="center" vertical="distributed" textRotation="255"/>
    </xf>
    <xf numFmtId="38" fontId="0" fillId="30" borderId="48" xfId="49" applyFont="1" applyFill="1" applyBorder="1" applyAlignment="1">
      <alignment horizontal="center" vertical="distributed" textRotation="255"/>
    </xf>
    <xf numFmtId="0" fontId="0" fillId="30" borderId="0" xfId="0" applyFont="1" applyFill="1" applyBorder="1" applyAlignment="1">
      <alignment horizontal="center" vertical="distributed" textRotation="255"/>
    </xf>
    <xf numFmtId="38" fontId="0" fillId="30" borderId="0" xfId="49" applyFont="1" applyFill="1" applyBorder="1" applyAlignment="1">
      <alignment horizontal="center" vertical="distributed" textRotation="255" wrapText="1"/>
    </xf>
    <xf numFmtId="38" fontId="0" fillId="30" borderId="0" xfId="49" applyFont="1" applyFill="1" applyBorder="1" applyAlignment="1">
      <alignment horizontal="center" vertical="distributed" textRotation="255"/>
    </xf>
    <xf numFmtId="38" fontId="0" fillId="30" borderId="36" xfId="49" applyFont="1" applyFill="1" applyBorder="1" applyAlignment="1" applyProtection="1">
      <alignment horizontal="center" vertical="center"/>
      <protection/>
    </xf>
    <xf numFmtId="38" fontId="0" fillId="30" borderId="29" xfId="49" applyFont="1" applyFill="1" applyBorder="1" applyAlignment="1" applyProtection="1">
      <alignment horizontal="center" vertical="center"/>
      <protection/>
    </xf>
    <xf numFmtId="38" fontId="0" fillId="30" borderId="33" xfId="49" applyFont="1" applyFill="1" applyBorder="1" applyAlignment="1" applyProtection="1">
      <alignment horizontal="center" vertical="center"/>
      <protection/>
    </xf>
    <xf numFmtId="38" fontId="0" fillId="30" borderId="24" xfId="49" applyFont="1" applyFill="1" applyBorder="1" applyAlignment="1">
      <alignment horizontal="center" vertical="center"/>
    </xf>
    <xf numFmtId="38" fontId="0" fillId="30" borderId="25" xfId="49" applyFont="1" applyFill="1" applyBorder="1" applyAlignment="1">
      <alignment horizontal="center" vertical="center"/>
    </xf>
    <xf numFmtId="38" fontId="0" fillId="30" borderId="15" xfId="49" applyFont="1" applyFill="1" applyBorder="1" applyAlignment="1">
      <alignment horizontal="center" vertical="center"/>
    </xf>
    <xf numFmtId="0" fontId="0" fillId="30" borderId="32" xfId="0" applyFont="1" applyFill="1" applyBorder="1" applyAlignment="1">
      <alignment horizontal="center" vertical="distributed" textRotation="255"/>
    </xf>
    <xf numFmtId="38" fontId="0" fillId="30" borderId="32" xfId="49" applyFont="1" applyFill="1" applyBorder="1" applyAlignment="1">
      <alignment horizontal="center" vertical="distributed" textRotation="255"/>
    </xf>
    <xf numFmtId="38" fontId="0" fillId="30" borderId="12" xfId="49" applyFont="1" applyFill="1" applyBorder="1" applyAlignment="1">
      <alignment horizontal="center" vertical="distributed" textRotation="255"/>
    </xf>
    <xf numFmtId="38" fontId="0" fillId="30" borderId="17" xfId="49" applyFont="1" applyFill="1" applyBorder="1" applyAlignment="1" applyProtection="1">
      <alignment horizontal="center" vertical="center"/>
      <protection/>
    </xf>
    <xf numFmtId="38" fontId="0" fillId="30" borderId="35" xfId="49" applyFont="1" applyFill="1" applyBorder="1" applyAlignment="1" applyProtection="1">
      <alignment horizontal="center" vertical="center"/>
      <protection/>
    </xf>
    <xf numFmtId="38" fontId="0" fillId="30" borderId="37" xfId="49" applyFont="1" applyFill="1" applyBorder="1" applyAlignment="1" applyProtection="1">
      <alignment horizontal="center" vertical="center"/>
      <protection/>
    </xf>
    <xf numFmtId="38" fontId="0" fillId="30" borderId="30" xfId="49" applyFont="1" applyFill="1" applyBorder="1" applyAlignment="1" applyProtection="1">
      <alignment horizontal="center" vertical="center"/>
      <protection/>
    </xf>
    <xf numFmtId="38" fontId="0" fillId="30" borderId="23" xfId="49" applyFont="1" applyFill="1" applyBorder="1" applyAlignment="1">
      <alignment horizontal="center" vertical="center"/>
    </xf>
    <xf numFmtId="38" fontId="0" fillId="30" borderId="27" xfId="49" applyFont="1" applyFill="1" applyBorder="1" applyAlignment="1">
      <alignment horizontal="center" vertical="center"/>
    </xf>
    <xf numFmtId="38" fontId="0" fillId="30" borderId="23" xfId="49" applyFont="1" applyFill="1" applyBorder="1" applyAlignment="1" applyProtection="1">
      <alignment horizontal="center" vertical="center"/>
      <protection/>
    </xf>
    <xf numFmtId="38" fontId="0" fillId="30" borderId="27" xfId="49" applyFont="1" applyFill="1" applyBorder="1" applyAlignment="1" applyProtection="1">
      <alignment horizontal="center" vertical="center"/>
      <protection/>
    </xf>
    <xf numFmtId="38" fontId="0" fillId="30" borderId="26" xfId="49" applyFont="1" applyFill="1" applyBorder="1" applyAlignment="1" applyProtection="1">
      <alignment horizontal="center" vertical="center"/>
      <protection/>
    </xf>
    <xf numFmtId="38" fontId="0" fillId="30" borderId="27" xfId="49" applyFont="1" applyFill="1" applyBorder="1" applyAlignment="1" applyProtection="1">
      <alignment horizontal="center" vertical="center"/>
      <protection/>
    </xf>
    <xf numFmtId="38" fontId="0" fillId="30" borderId="18" xfId="49" applyFont="1" applyFill="1" applyBorder="1" applyAlignment="1" applyProtection="1">
      <alignment horizontal="center" vertical="center"/>
      <protection/>
    </xf>
    <xf numFmtId="38" fontId="0" fillId="30" borderId="18" xfId="49" applyFont="1" applyFill="1" applyBorder="1" applyAlignment="1">
      <alignment horizontal="center" vertical="center"/>
    </xf>
    <xf numFmtId="38" fontId="0" fillId="30" borderId="23" xfId="49" applyFont="1" applyFill="1" applyBorder="1" applyAlignment="1" applyProtection="1">
      <alignment horizontal="center" vertical="center"/>
      <protection/>
    </xf>
    <xf numFmtId="38" fontId="11" fillId="30" borderId="39" xfId="49" applyFont="1" applyFill="1" applyBorder="1" applyAlignment="1" applyProtection="1">
      <alignment horizontal="center" vertical="center"/>
      <protection/>
    </xf>
    <xf numFmtId="38" fontId="11" fillId="30" borderId="40" xfId="49" applyFont="1" applyFill="1" applyBorder="1" applyAlignment="1" applyProtection="1">
      <alignment horizontal="center" vertical="center"/>
      <protection/>
    </xf>
    <xf numFmtId="38" fontId="11" fillId="30" borderId="39" xfId="49" applyFont="1" applyFill="1" applyBorder="1" applyAlignment="1" applyProtection="1">
      <alignment horizontal="right" vertical="center"/>
      <protection/>
    </xf>
    <xf numFmtId="38" fontId="11" fillId="30" borderId="39" xfId="49" applyFont="1" applyFill="1" applyBorder="1" applyAlignment="1" applyProtection="1">
      <alignment horizontal="right" vertical="center" shrinkToFit="1"/>
      <protection/>
    </xf>
    <xf numFmtId="38" fontId="0" fillId="30" borderId="17" xfId="49" applyFont="1" applyFill="1" applyBorder="1" applyAlignment="1">
      <alignment vertical="center"/>
    </xf>
    <xf numFmtId="38" fontId="0" fillId="30" borderId="37" xfId="49" applyFont="1" applyFill="1" applyBorder="1" applyAlignment="1" applyProtection="1">
      <alignment horizontal="center" vertical="center" wrapText="1"/>
      <protection/>
    </xf>
    <xf numFmtId="38" fontId="0" fillId="30" borderId="30" xfId="49" applyFont="1" applyFill="1" applyBorder="1" applyAlignment="1" applyProtection="1">
      <alignment horizontal="center" vertical="center" wrapText="1"/>
      <protection/>
    </xf>
    <xf numFmtId="0" fontId="0" fillId="30" borderId="19" xfId="0" applyFont="1" applyFill="1" applyBorder="1" applyAlignment="1">
      <alignment horizontal="center" vertical="center" textRotation="255"/>
    </xf>
    <xf numFmtId="0" fontId="0" fillId="30" borderId="19" xfId="0" applyFont="1" applyFill="1" applyBorder="1" applyAlignment="1">
      <alignment horizontal="center" vertical="distributed" textRotation="255"/>
    </xf>
    <xf numFmtId="38" fontId="0" fillId="30" borderId="19" xfId="49" applyFont="1" applyFill="1" applyBorder="1" applyAlignment="1">
      <alignment horizontal="center" vertical="distributed" textRotation="255"/>
    </xf>
    <xf numFmtId="38" fontId="0" fillId="30" borderId="35" xfId="49" applyFont="1" applyFill="1" applyBorder="1" applyAlignment="1">
      <alignment horizontal="center" vertical="distributed" textRotation="255"/>
    </xf>
    <xf numFmtId="38" fontId="1" fillId="30" borderId="17" xfId="49" applyFont="1" applyFill="1" applyBorder="1" applyAlignment="1" applyProtection="1">
      <alignment vertical="center"/>
      <protection/>
    </xf>
    <xf numFmtId="38" fontId="1" fillId="30" borderId="12" xfId="49" applyFont="1" applyFill="1" applyBorder="1" applyAlignment="1" applyProtection="1">
      <alignment vertical="center"/>
      <protection/>
    </xf>
    <xf numFmtId="38" fontId="11" fillId="30" borderId="40" xfId="49" applyFont="1" applyFill="1" applyBorder="1" applyAlignment="1" applyProtection="1">
      <alignment horizontal="center" vertical="center"/>
      <protection/>
    </xf>
    <xf numFmtId="38" fontId="11" fillId="30" borderId="34" xfId="49" applyFont="1" applyFill="1" applyBorder="1" applyAlignment="1" applyProtection="1">
      <alignment vertical="center" shrinkToFit="1"/>
      <protection/>
    </xf>
    <xf numFmtId="38" fontId="11" fillId="30" borderId="39" xfId="49" applyFont="1" applyFill="1" applyBorder="1" applyAlignment="1" applyProtection="1">
      <alignment vertical="center" shrinkToFit="1"/>
      <protection/>
    </xf>
    <xf numFmtId="38" fontId="0" fillId="30" borderId="0" xfId="49" applyFont="1" applyFill="1" applyAlignment="1" applyProtection="1">
      <alignment horizontal="center" vertical="center"/>
      <protection/>
    </xf>
    <xf numFmtId="38" fontId="11" fillId="30" borderId="0" xfId="49" applyFont="1" applyFill="1" applyBorder="1" applyAlignment="1" applyProtection="1">
      <alignment horizontal="center" vertical="center"/>
      <protection/>
    </xf>
    <xf numFmtId="38" fontId="11" fillId="30" borderId="0" xfId="49" applyFont="1" applyFill="1" applyBorder="1" applyAlignment="1" applyProtection="1">
      <alignment horizontal="center" vertical="center"/>
      <protection/>
    </xf>
    <xf numFmtId="38" fontId="11" fillId="30" borderId="17" xfId="49" applyFont="1" applyFill="1" applyBorder="1" applyAlignment="1" applyProtection="1">
      <alignment horizontal="center" vertical="center"/>
      <protection/>
    </xf>
    <xf numFmtId="38" fontId="11" fillId="30" borderId="12" xfId="49" applyFont="1" applyFill="1" applyBorder="1" applyAlignment="1" applyProtection="1">
      <alignment vertical="center"/>
      <protection/>
    </xf>
    <xf numFmtId="38" fontId="0" fillId="30" borderId="0" xfId="49" applyFont="1" applyFill="1" applyAlignment="1" applyProtection="1">
      <alignment horizontal="distributed" vertical="center"/>
      <protection/>
    </xf>
    <xf numFmtId="38" fontId="0" fillId="30" borderId="17" xfId="49" applyFont="1" applyFill="1" applyBorder="1" applyAlignment="1" applyProtection="1">
      <alignment horizontal="distributed" vertical="center"/>
      <protection/>
    </xf>
    <xf numFmtId="38" fontId="0" fillId="30" borderId="12" xfId="49" applyFont="1" applyFill="1" applyBorder="1" applyAlignment="1" applyProtection="1">
      <alignment vertical="center"/>
      <protection/>
    </xf>
    <xf numFmtId="38" fontId="0" fillId="30" borderId="17" xfId="49" applyFont="1" applyFill="1" applyBorder="1" applyAlignment="1" applyProtection="1">
      <alignment horizontal="center" vertical="center"/>
      <protection/>
    </xf>
    <xf numFmtId="38" fontId="0" fillId="30" borderId="12" xfId="49" applyFont="1" applyFill="1" applyBorder="1" applyAlignment="1" applyProtection="1">
      <alignment horizontal="center" vertical="center"/>
      <protection/>
    </xf>
    <xf numFmtId="38" fontId="0" fillId="30" borderId="17" xfId="49" applyFont="1" applyFill="1" applyBorder="1" applyAlignment="1" applyProtection="1">
      <alignment vertical="center"/>
      <protection/>
    </xf>
    <xf numFmtId="0" fontId="0" fillId="30" borderId="37" xfId="0" applyFont="1" applyFill="1" applyBorder="1" applyAlignment="1">
      <alignment horizontal="center" vertical="center"/>
    </xf>
    <xf numFmtId="38" fontId="0" fillId="30" borderId="30" xfId="49" applyFont="1" applyFill="1" applyBorder="1" applyAlignment="1" applyProtection="1">
      <alignment horizontal="center" vertical="center"/>
      <protection/>
    </xf>
    <xf numFmtId="38" fontId="0" fillId="30" borderId="35" xfId="49" applyFont="1" applyFill="1" applyBorder="1" applyAlignment="1" applyProtection="1">
      <alignment vertical="center"/>
      <protection/>
    </xf>
    <xf numFmtId="38" fontId="0" fillId="30" borderId="37" xfId="49" applyFont="1" applyFill="1" applyBorder="1" applyAlignment="1" applyProtection="1">
      <alignment horizontal="right" vertical="center"/>
      <protection/>
    </xf>
    <xf numFmtId="38" fontId="0" fillId="30" borderId="13" xfId="49" applyFont="1" applyFill="1" applyBorder="1" applyAlignment="1" applyProtection="1">
      <alignment horizontal="right" vertical="center"/>
      <protection/>
    </xf>
    <xf numFmtId="38" fontId="0" fillId="30" borderId="37" xfId="49" applyFont="1" applyFill="1" applyBorder="1" applyAlignment="1" applyProtection="1">
      <alignment vertical="center"/>
      <protection/>
    </xf>
    <xf numFmtId="38" fontId="0" fillId="30" borderId="37" xfId="49" applyFont="1" applyFill="1" applyBorder="1" applyAlignment="1">
      <alignment vertical="center"/>
    </xf>
    <xf numFmtId="176" fontId="0" fillId="30" borderId="0" xfId="58" applyFont="1" applyFill="1" applyAlignment="1" applyProtection="1">
      <alignment horizontal="center" vertical="center"/>
      <protection/>
    </xf>
    <xf numFmtId="176" fontId="0" fillId="30" borderId="17" xfId="58" applyFont="1" applyFill="1" applyBorder="1" applyAlignment="1" applyProtection="1">
      <alignment horizontal="center" vertical="center"/>
      <protection/>
    </xf>
    <xf numFmtId="38" fontId="0" fillId="30" borderId="12" xfId="49" applyFont="1" applyFill="1" applyBorder="1" applyAlignment="1" applyProtection="1">
      <alignment horizontal="left" vertical="center"/>
      <protection/>
    </xf>
    <xf numFmtId="38" fontId="13" fillId="30" borderId="17" xfId="49" applyFont="1" applyFill="1" applyBorder="1" applyAlignment="1" applyProtection="1">
      <alignment horizontal="center" vertical="center" wrapText="1"/>
      <protection/>
    </xf>
    <xf numFmtId="38" fontId="0" fillId="30" borderId="12" xfId="49" applyFont="1" applyFill="1" applyBorder="1" applyAlignment="1" applyProtection="1">
      <alignment horizontal="right" vertical="center"/>
      <protection/>
    </xf>
    <xf numFmtId="0" fontId="0" fillId="30" borderId="0" xfId="0" applyFont="1" applyFill="1" applyBorder="1" applyAlignment="1">
      <alignment horizontal="left" vertical="center" textRotation="255"/>
    </xf>
    <xf numFmtId="0" fontId="0" fillId="30" borderId="0" xfId="0" applyFont="1" applyFill="1" applyBorder="1" applyAlignment="1">
      <alignment horizontal="distributed" vertical="center"/>
    </xf>
    <xf numFmtId="0" fontId="0" fillId="30" borderId="0" xfId="0" applyFont="1" applyFill="1" applyBorder="1" applyAlignment="1">
      <alignment horizontal="left" vertical="center"/>
    </xf>
    <xf numFmtId="38" fontId="8" fillId="30" borderId="17" xfId="49" applyFont="1" applyFill="1" applyBorder="1" applyAlignment="1" applyProtection="1">
      <alignment vertical="center" wrapText="1"/>
      <protection/>
    </xf>
    <xf numFmtId="0" fontId="0" fillId="30" borderId="0" xfId="0" applyFont="1" applyFill="1" applyAlignment="1">
      <alignment horizontal="right" vertical="center"/>
    </xf>
    <xf numFmtId="0" fontId="0" fillId="30" borderId="37" xfId="0" applyFont="1" applyFill="1" applyBorder="1" applyAlignment="1">
      <alignment horizontal="center" vertical="center" textRotation="255"/>
    </xf>
    <xf numFmtId="38" fontId="8" fillId="30" borderId="30" xfId="49" applyFont="1" applyFill="1" applyBorder="1" applyAlignment="1" applyProtection="1">
      <alignment horizontal="center" vertical="center"/>
      <protection/>
    </xf>
    <xf numFmtId="38" fontId="0" fillId="30" borderId="35" xfId="49" applyFont="1" applyFill="1" applyBorder="1" applyAlignment="1" applyProtection="1">
      <alignment horizontal="right" vertical="center"/>
      <protection/>
    </xf>
    <xf numFmtId="38" fontId="0" fillId="30" borderId="24" xfId="49" applyFont="1" applyFill="1" applyBorder="1" applyAlignment="1" applyProtection="1">
      <alignment horizontal="center" vertical="center"/>
      <protection/>
    </xf>
    <xf numFmtId="38" fontId="0" fillId="30" borderId="25" xfId="49" applyFont="1" applyFill="1" applyBorder="1" applyAlignment="1" applyProtection="1">
      <alignment horizontal="center" vertical="center"/>
      <protection/>
    </xf>
    <xf numFmtId="0" fontId="0" fillId="30" borderId="26" xfId="0" applyFont="1" applyFill="1" applyBorder="1" applyAlignment="1">
      <alignment horizontal="center" vertical="center"/>
    </xf>
    <xf numFmtId="3" fontId="11" fillId="30" borderId="0" xfId="0" applyNumberFormat="1" applyFont="1" applyFill="1" applyAlignment="1">
      <alignment horizontal="right" vertical="center"/>
    </xf>
    <xf numFmtId="3" fontId="11" fillId="30" borderId="39" xfId="0" applyNumberFormat="1" applyFont="1" applyFill="1" applyBorder="1" applyAlignment="1">
      <alignment horizontal="right" vertical="center"/>
    </xf>
    <xf numFmtId="185" fontId="11" fillId="30" borderId="39" xfId="0" applyNumberFormat="1" applyFont="1" applyFill="1" applyBorder="1" applyAlignment="1">
      <alignment horizontal="right" vertical="center"/>
    </xf>
    <xf numFmtId="0" fontId="0" fillId="30" borderId="39" xfId="0" applyFont="1" applyFill="1" applyBorder="1" applyAlignment="1">
      <alignment horizontal="right" vertical="center"/>
    </xf>
    <xf numFmtId="38" fontId="0" fillId="30" borderId="39" xfId="49" applyFont="1" applyFill="1" applyBorder="1" applyAlignment="1">
      <alignment horizontal="right" vertical="center"/>
    </xf>
    <xf numFmtId="0" fontId="0" fillId="30" borderId="39" xfId="0" applyFont="1" applyFill="1" applyBorder="1" applyAlignment="1">
      <alignment horizontal="right" vertical="center"/>
    </xf>
    <xf numFmtId="3" fontId="11" fillId="30" borderId="0" xfId="0" applyNumberFormat="1" applyFont="1" applyFill="1" applyBorder="1" applyAlignment="1">
      <alignment horizontal="right" vertical="center"/>
    </xf>
    <xf numFmtId="38" fontId="0" fillId="30" borderId="17" xfId="49" applyFont="1" applyFill="1" applyBorder="1" applyAlignment="1" applyProtection="1">
      <alignment horizontal="left" vertical="center"/>
      <protection/>
    </xf>
    <xf numFmtId="185" fontId="0" fillId="30" borderId="0" xfId="0" applyNumberFormat="1" applyFont="1" applyFill="1" applyAlignment="1">
      <alignment horizontal="right" vertical="center"/>
    </xf>
    <xf numFmtId="185" fontId="0" fillId="30" borderId="0" xfId="0" applyNumberFormat="1" applyFont="1" applyFill="1" applyAlignment="1">
      <alignment horizontal="right" vertical="center"/>
    </xf>
    <xf numFmtId="3" fontId="0" fillId="30" borderId="0" xfId="0" applyNumberFormat="1" applyFont="1" applyFill="1" applyBorder="1" applyAlignment="1">
      <alignment horizontal="right" vertical="center"/>
    </xf>
    <xf numFmtId="0" fontId="0" fillId="30" borderId="0" xfId="0" applyFont="1" applyFill="1" applyAlignment="1">
      <alignment horizontal="right" vertical="center"/>
    </xf>
    <xf numFmtId="185" fontId="0" fillId="30" borderId="0" xfId="49" applyNumberFormat="1" applyFont="1" applyFill="1" applyAlignment="1" applyProtection="1">
      <alignment horizontal="right" vertical="center"/>
      <protection/>
    </xf>
    <xf numFmtId="185" fontId="0" fillId="30" borderId="0" xfId="49" applyNumberFormat="1" applyFont="1" applyFill="1" applyBorder="1" applyAlignment="1" applyProtection="1">
      <alignment horizontal="left" vertical="center"/>
      <protection/>
    </xf>
    <xf numFmtId="185" fontId="0" fillId="30" borderId="0" xfId="49" applyNumberFormat="1" applyFont="1" applyFill="1" applyAlignment="1" applyProtection="1">
      <alignment horizontal="right" vertical="center"/>
      <protection/>
    </xf>
    <xf numFmtId="38" fontId="0" fillId="30" borderId="26" xfId="49" applyFont="1" applyFill="1" applyBorder="1" applyAlignment="1" applyProtection="1">
      <alignment horizontal="center" vertical="center"/>
      <protection/>
    </xf>
    <xf numFmtId="185" fontId="0" fillId="30" borderId="0" xfId="0" applyNumberFormat="1" applyFont="1" applyFill="1" applyBorder="1" applyAlignment="1">
      <alignment horizontal="right" vertical="center"/>
    </xf>
    <xf numFmtId="185" fontId="0" fillId="30" borderId="0" xfId="0" applyNumberFormat="1" applyFont="1" applyFill="1" applyBorder="1" applyAlignment="1">
      <alignment horizontal="right" vertical="center"/>
    </xf>
    <xf numFmtId="38" fontId="0" fillId="30" borderId="39" xfId="49" applyFont="1" applyFill="1" applyBorder="1" applyAlignment="1">
      <alignment vertical="center"/>
    </xf>
    <xf numFmtId="38" fontId="0" fillId="30" borderId="40" xfId="49" applyFont="1" applyFill="1" applyBorder="1" applyAlignment="1">
      <alignment vertical="center"/>
    </xf>
    <xf numFmtId="38" fontId="0" fillId="30" borderId="34" xfId="49" applyFont="1" applyFill="1" applyBorder="1" applyAlignment="1">
      <alignment vertical="center"/>
    </xf>
    <xf numFmtId="38" fontId="11" fillId="30" borderId="17" xfId="49" applyFont="1" applyFill="1" applyBorder="1" applyAlignment="1" applyProtection="1">
      <alignment horizontal="center" vertical="center"/>
      <protection/>
    </xf>
    <xf numFmtId="0" fontId="11" fillId="30" borderId="12" xfId="0" applyFont="1" applyFill="1" applyBorder="1" applyAlignment="1">
      <alignment horizontal="center" vertical="center"/>
    </xf>
    <xf numFmtId="38" fontId="11" fillId="30" borderId="0" xfId="49" applyFont="1" applyFill="1" applyBorder="1" applyAlignment="1" applyProtection="1">
      <alignment horizontal="right" vertical="center" shrinkToFit="1"/>
      <protection/>
    </xf>
    <xf numFmtId="38" fontId="0" fillId="30" borderId="12" xfId="49" applyFont="1" applyFill="1" applyBorder="1" applyAlignment="1">
      <alignment vertical="center"/>
    </xf>
    <xf numFmtId="3" fontId="0" fillId="30" borderId="0" xfId="0" applyNumberFormat="1" applyFont="1" applyFill="1" applyBorder="1" applyAlignment="1">
      <alignment horizontal="right" vertical="center"/>
    </xf>
    <xf numFmtId="0" fontId="0" fillId="30" borderId="12" xfId="0" applyFont="1" applyFill="1" applyBorder="1" applyAlignment="1">
      <alignment horizontal="center" vertical="center"/>
    </xf>
    <xf numFmtId="38" fontId="0" fillId="30" borderId="17" xfId="49" applyFont="1" applyFill="1" applyBorder="1" applyAlignment="1" applyProtection="1">
      <alignment vertical="top" shrinkToFit="1"/>
      <protection/>
    </xf>
    <xf numFmtId="38" fontId="0" fillId="30" borderId="13" xfId="49" applyFont="1" applyFill="1" applyBorder="1" applyAlignment="1">
      <alignment vertical="center"/>
    </xf>
    <xf numFmtId="38" fontId="0" fillId="30" borderId="46" xfId="49" applyFont="1" applyFill="1" applyBorder="1" applyAlignment="1">
      <alignment vertical="center"/>
    </xf>
    <xf numFmtId="185" fontId="0" fillId="30" borderId="0" xfId="49" applyNumberFormat="1" applyFont="1" applyFill="1" applyAlignment="1">
      <alignment horizontal="right" vertical="center"/>
    </xf>
    <xf numFmtId="185" fontId="0" fillId="30" borderId="0" xfId="49" applyNumberFormat="1" applyFont="1" applyFill="1" applyAlignment="1">
      <alignment horizontal="right" vertical="center"/>
    </xf>
    <xf numFmtId="185" fontId="0" fillId="30" borderId="35" xfId="0" applyNumberFormat="1" applyFont="1" applyFill="1" applyBorder="1" applyAlignment="1">
      <alignment horizontal="right" vertical="center"/>
    </xf>
    <xf numFmtId="185" fontId="0" fillId="30" borderId="37" xfId="0" applyNumberFormat="1" applyFont="1" applyFill="1" applyBorder="1" applyAlignment="1">
      <alignment horizontal="right" vertical="center"/>
    </xf>
    <xf numFmtId="185" fontId="0" fillId="30" borderId="13" xfId="0" applyNumberFormat="1" applyFont="1" applyFill="1" applyBorder="1" applyAlignment="1">
      <alignment horizontal="right" vertical="center"/>
    </xf>
    <xf numFmtId="185" fontId="0" fillId="30" borderId="37" xfId="0" applyNumberFormat="1" applyFont="1" applyFill="1" applyBorder="1" applyAlignment="1">
      <alignment horizontal="right" vertical="center"/>
    </xf>
    <xf numFmtId="3" fontId="0" fillId="30" borderId="13" xfId="0" applyNumberFormat="1" applyFont="1" applyFill="1" applyBorder="1" applyAlignment="1">
      <alignment horizontal="right" vertical="center"/>
    </xf>
    <xf numFmtId="0" fontId="0" fillId="30" borderId="13" xfId="0" applyFont="1" applyFill="1" applyBorder="1" applyAlignment="1">
      <alignment horizontal="right" vertical="center"/>
    </xf>
    <xf numFmtId="185" fontId="0" fillId="30" borderId="37" xfId="49" applyNumberFormat="1" applyFont="1" applyFill="1" applyBorder="1" applyAlignment="1">
      <alignment horizontal="right" vertical="center"/>
    </xf>
    <xf numFmtId="0" fontId="0" fillId="30" borderId="37" xfId="0" applyFont="1" applyFill="1" applyBorder="1" applyAlignment="1">
      <alignment horizontal="right" vertical="center"/>
    </xf>
    <xf numFmtId="0" fontId="0" fillId="30" borderId="37" xfId="0" applyFont="1" applyFill="1" applyBorder="1" applyAlignment="1">
      <alignment horizontal="right" vertical="center"/>
    </xf>
    <xf numFmtId="0" fontId="0" fillId="30" borderId="0" xfId="0" applyFont="1" applyFill="1" applyBorder="1" applyAlignment="1">
      <alignment horizontal="center" vertical="distributed" textRotation="255"/>
    </xf>
    <xf numFmtId="0" fontId="8" fillId="30" borderId="0" xfId="65" applyFont="1" applyFill="1" applyAlignment="1">
      <alignment horizontal="right" vertical="center"/>
      <protection/>
    </xf>
    <xf numFmtId="0" fontId="11" fillId="30" borderId="0" xfId="65" applyFont="1" applyFill="1" applyAlignment="1">
      <alignment vertical="center"/>
      <protection/>
    </xf>
    <xf numFmtId="0" fontId="1" fillId="30" borderId="0" xfId="65" applyFont="1" applyFill="1" applyAlignment="1">
      <alignment vertical="center"/>
      <protection/>
    </xf>
    <xf numFmtId="0" fontId="8" fillId="30" borderId="0" xfId="65" applyFont="1" applyFill="1" applyAlignment="1">
      <alignment vertical="top"/>
      <protection/>
    </xf>
    <xf numFmtId="0" fontId="0" fillId="30" borderId="0" xfId="65" applyFont="1" applyFill="1" applyAlignment="1">
      <alignment vertical="top"/>
      <protection/>
    </xf>
    <xf numFmtId="0" fontId="8" fillId="30" borderId="0" xfId="65" applyFont="1" applyFill="1" applyAlignment="1">
      <alignment horizontal="right" vertical="top"/>
      <protection/>
    </xf>
    <xf numFmtId="0" fontId="12" fillId="30" borderId="0" xfId="65" applyFont="1" applyFill="1" applyAlignment="1">
      <alignment horizontal="center" vertical="center"/>
      <protection/>
    </xf>
    <xf numFmtId="0" fontId="0" fillId="30" borderId="0" xfId="65" applyFont="1" applyFill="1" applyAlignment="1">
      <alignment vertical="center"/>
      <protection/>
    </xf>
    <xf numFmtId="0" fontId="0" fillId="30" borderId="0" xfId="65" applyFont="1" applyFill="1" applyBorder="1" applyAlignment="1" applyProtection="1">
      <alignment horizontal="center" vertical="center"/>
      <protection/>
    </xf>
    <xf numFmtId="0" fontId="0" fillId="30" borderId="0" xfId="65" applyFont="1" applyFill="1" applyBorder="1" applyAlignment="1" applyProtection="1">
      <alignment vertical="center"/>
      <protection/>
    </xf>
    <xf numFmtId="0" fontId="0" fillId="30" borderId="0" xfId="65" applyFont="1" applyFill="1" applyBorder="1" applyAlignment="1" applyProtection="1">
      <alignment horizontal="centerContinuous" vertical="center"/>
      <protection/>
    </xf>
    <xf numFmtId="0" fontId="42" fillId="30" borderId="0" xfId="65" applyFont="1" applyFill="1">
      <alignment/>
      <protection/>
    </xf>
    <xf numFmtId="0" fontId="0" fillId="30" borderId="0" xfId="65" applyFont="1" applyFill="1" applyBorder="1" applyAlignment="1" applyProtection="1">
      <alignment horizontal="right" vertical="center"/>
      <protection/>
    </xf>
    <xf numFmtId="0" fontId="0" fillId="30" borderId="36" xfId="65" applyFont="1" applyFill="1" applyBorder="1" applyAlignment="1" applyProtection="1">
      <alignment horizontal="center" vertical="center"/>
      <protection/>
    </xf>
    <xf numFmtId="0" fontId="0" fillId="30" borderId="36" xfId="65" applyFont="1" applyFill="1" applyBorder="1" applyAlignment="1">
      <alignment horizontal="center" vertical="center"/>
      <protection/>
    </xf>
    <xf numFmtId="0" fontId="0" fillId="30" borderId="29" xfId="65" applyFont="1" applyFill="1" applyBorder="1" applyAlignment="1">
      <alignment horizontal="center" vertical="center"/>
      <protection/>
    </xf>
    <xf numFmtId="0" fontId="0" fillId="30" borderId="33" xfId="65" applyFont="1" applyFill="1" applyBorder="1" applyAlignment="1" applyProtection="1">
      <alignment horizontal="center" vertical="center"/>
      <protection/>
    </xf>
    <xf numFmtId="0" fontId="0" fillId="30" borderId="0" xfId="65" applyFont="1" applyFill="1" applyBorder="1" applyAlignment="1">
      <alignment horizontal="center" vertical="center"/>
      <protection/>
    </xf>
    <xf numFmtId="0" fontId="0" fillId="30" borderId="17" xfId="65" applyFont="1" applyFill="1" applyBorder="1" applyAlignment="1">
      <alignment horizontal="center" vertical="center"/>
      <protection/>
    </xf>
    <xf numFmtId="0" fontId="0" fillId="30" borderId="12" xfId="65" applyFont="1" applyFill="1" applyBorder="1" applyAlignment="1">
      <alignment horizontal="center" vertical="center"/>
      <protection/>
    </xf>
    <xf numFmtId="0" fontId="0" fillId="30" borderId="35" xfId="65" applyFont="1" applyFill="1" applyBorder="1" applyAlignment="1">
      <alignment horizontal="center" vertical="center"/>
      <protection/>
    </xf>
    <xf numFmtId="0" fontId="0" fillId="30" borderId="37" xfId="65" applyFont="1" applyFill="1" applyBorder="1" applyAlignment="1">
      <alignment horizontal="center" vertical="center"/>
      <protection/>
    </xf>
    <xf numFmtId="0" fontId="0" fillId="30" borderId="30" xfId="65" applyFont="1" applyFill="1" applyBorder="1" applyAlignment="1">
      <alignment horizontal="center" vertical="center"/>
      <protection/>
    </xf>
    <xf numFmtId="0" fontId="40" fillId="30" borderId="35" xfId="65" applyFont="1" applyFill="1" applyBorder="1" applyAlignment="1">
      <alignment horizontal="center" vertical="center"/>
      <protection/>
    </xf>
    <xf numFmtId="0" fontId="40" fillId="30" borderId="30" xfId="65" applyFont="1" applyFill="1" applyBorder="1" applyAlignment="1">
      <alignment horizontal="center" vertical="center"/>
      <protection/>
    </xf>
    <xf numFmtId="0" fontId="43" fillId="30" borderId="35" xfId="65" applyFont="1" applyFill="1" applyBorder="1" applyAlignment="1">
      <alignment horizontal="center" vertical="center"/>
      <protection/>
    </xf>
    <xf numFmtId="0" fontId="43" fillId="30" borderId="37" xfId="65" applyFont="1" applyFill="1" applyBorder="1" applyAlignment="1">
      <alignment horizontal="center" vertical="center"/>
      <protection/>
    </xf>
    <xf numFmtId="0" fontId="0" fillId="30" borderId="30" xfId="65" applyFont="1" applyFill="1" applyBorder="1" applyAlignment="1" applyProtection="1">
      <alignment horizontal="center" vertical="center"/>
      <protection/>
    </xf>
    <xf numFmtId="0" fontId="0" fillId="30" borderId="18" xfId="65" applyFont="1" applyFill="1" applyBorder="1" applyAlignment="1" applyProtection="1">
      <alignment horizontal="center" vertical="center"/>
      <protection/>
    </xf>
    <xf numFmtId="0" fontId="0" fillId="30" borderId="19" xfId="65" applyFont="1" applyFill="1" applyBorder="1" applyAlignment="1" applyProtection="1">
      <alignment horizontal="center" vertical="center"/>
      <protection/>
    </xf>
    <xf numFmtId="0" fontId="0" fillId="30" borderId="37" xfId="65" applyFont="1" applyFill="1" applyBorder="1" applyAlignment="1" applyProtection="1">
      <alignment horizontal="center" vertical="center"/>
      <protection/>
    </xf>
    <xf numFmtId="0" fontId="11" fillId="30" borderId="0" xfId="65" applyFont="1" applyFill="1" applyBorder="1" applyAlignment="1">
      <alignment vertical="center"/>
      <protection/>
    </xf>
    <xf numFmtId="0" fontId="11" fillId="30" borderId="17" xfId="65" applyFont="1" applyFill="1" applyBorder="1" applyAlignment="1" applyProtection="1">
      <alignment horizontal="distributed" vertical="center"/>
      <protection/>
    </xf>
    <xf numFmtId="37" fontId="11" fillId="30" borderId="0" xfId="65" applyNumberFormat="1" applyFont="1" applyFill="1" applyAlignment="1" applyProtection="1">
      <alignment vertical="center" shrinkToFit="1"/>
      <protection/>
    </xf>
    <xf numFmtId="37" fontId="11" fillId="30" borderId="0" xfId="65" applyNumberFormat="1" applyFont="1" applyFill="1" applyBorder="1" applyAlignment="1" applyProtection="1">
      <alignment vertical="center" shrinkToFit="1"/>
      <protection/>
    </xf>
    <xf numFmtId="37" fontId="11" fillId="30" borderId="0" xfId="65" applyNumberFormat="1" applyFont="1" applyFill="1" applyBorder="1" applyAlignment="1" applyProtection="1">
      <alignment vertical="center"/>
      <protection/>
    </xf>
    <xf numFmtId="37" fontId="11" fillId="30" borderId="0" xfId="65" applyNumberFormat="1" applyFont="1" applyFill="1" applyAlignment="1" applyProtection="1">
      <alignment horizontal="right" vertical="center"/>
      <protection/>
    </xf>
    <xf numFmtId="0" fontId="0" fillId="30" borderId="0" xfId="65" applyFont="1" applyFill="1" applyBorder="1" applyAlignment="1" applyProtection="1">
      <alignment horizontal="center" vertical="center" textRotation="255"/>
      <protection/>
    </xf>
    <xf numFmtId="0" fontId="0" fillId="30" borderId="0" xfId="65" applyFont="1" applyFill="1" applyBorder="1" applyAlignment="1">
      <alignment vertical="center"/>
      <protection/>
    </xf>
    <xf numFmtId="0" fontId="0" fillId="30" borderId="17" xfId="65" applyFont="1" applyFill="1" applyBorder="1" applyAlignment="1" applyProtection="1">
      <alignment horizontal="distributed" vertical="center"/>
      <protection/>
    </xf>
    <xf numFmtId="0" fontId="0" fillId="30" borderId="0" xfId="65" applyFont="1" applyFill="1" applyBorder="1" applyAlignment="1" applyProtection="1">
      <alignment horizontal="center" vertical="center"/>
      <protection/>
    </xf>
    <xf numFmtId="38" fontId="0" fillId="30" borderId="0" xfId="65" applyNumberFormat="1" applyFont="1" applyFill="1" applyAlignment="1">
      <alignment vertical="center"/>
      <protection/>
    </xf>
    <xf numFmtId="37" fontId="0" fillId="30" borderId="0" xfId="65" applyNumberFormat="1" applyFont="1" applyFill="1" applyAlignment="1" applyProtection="1">
      <alignment vertical="center"/>
      <protection/>
    </xf>
    <xf numFmtId="37" fontId="0" fillId="30" borderId="0" xfId="65" applyNumberFormat="1" applyFont="1" applyFill="1" applyAlignment="1" applyProtection="1">
      <alignment horizontal="right" vertical="center"/>
      <protection/>
    </xf>
    <xf numFmtId="37" fontId="10" fillId="30" borderId="0" xfId="65" applyNumberFormat="1" applyFont="1" applyFill="1" applyAlignment="1" applyProtection="1">
      <alignment horizontal="right" vertical="center"/>
      <protection/>
    </xf>
    <xf numFmtId="0" fontId="0" fillId="30" borderId="17" xfId="65" applyFont="1" applyFill="1" applyBorder="1" applyAlignment="1" applyProtection="1">
      <alignment horizontal="left" vertical="center"/>
      <protection/>
    </xf>
    <xf numFmtId="37" fontId="11" fillId="30" borderId="0" xfId="65" applyNumberFormat="1" applyFont="1" applyFill="1" applyAlignment="1" applyProtection="1">
      <alignment vertical="center"/>
      <protection/>
    </xf>
    <xf numFmtId="37" fontId="0" fillId="30" borderId="0" xfId="65" applyNumberFormat="1" applyFont="1" applyFill="1" applyAlignment="1" applyProtection="1">
      <alignment horizontal="center" vertical="center"/>
      <protection/>
    </xf>
    <xf numFmtId="37" fontId="11" fillId="30" borderId="12" xfId="65" applyNumberFormat="1" applyFont="1" applyFill="1" applyBorder="1" applyAlignment="1" applyProtection="1">
      <alignment vertical="center"/>
      <protection/>
    </xf>
    <xf numFmtId="0" fontId="0" fillId="30" borderId="12" xfId="65" applyFont="1" applyFill="1" applyBorder="1" applyAlignment="1" applyProtection="1">
      <alignment horizontal="center" vertical="center"/>
      <protection/>
    </xf>
    <xf numFmtId="37" fontId="0" fillId="30" borderId="12" xfId="65" applyNumberFormat="1" applyFont="1" applyFill="1" applyBorder="1" applyAlignment="1" applyProtection="1">
      <alignment vertical="center"/>
      <protection/>
    </xf>
    <xf numFmtId="0" fontId="0" fillId="30" borderId="37" xfId="65" applyFont="1" applyFill="1" applyBorder="1" applyAlignment="1">
      <alignment vertical="center"/>
      <protection/>
    </xf>
    <xf numFmtId="0" fontId="0" fillId="30" borderId="30" xfId="65" applyFont="1" applyFill="1" applyBorder="1" applyAlignment="1" applyProtection="1">
      <alignment horizontal="distributed" vertical="center"/>
      <protection/>
    </xf>
    <xf numFmtId="37" fontId="0" fillId="30" borderId="55" xfId="65" applyNumberFormat="1" applyFont="1" applyFill="1" applyBorder="1" applyAlignment="1" applyProtection="1">
      <alignment vertical="center"/>
      <protection/>
    </xf>
    <xf numFmtId="37" fontId="0" fillId="30" borderId="13" xfId="65" applyNumberFormat="1" applyFont="1" applyFill="1" applyBorder="1" applyAlignment="1" applyProtection="1">
      <alignment vertical="center"/>
      <protection/>
    </xf>
    <xf numFmtId="37" fontId="0" fillId="30" borderId="13" xfId="65" applyNumberFormat="1" applyFont="1" applyFill="1" applyBorder="1" applyAlignment="1" applyProtection="1">
      <alignment horizontal="right" vertical="center"/>
      <protection/>
    </xf>
    <xf numFmtId="0" fontId="0" fillId="30" borderId="0" xfId="65" applyFont="1" applyFill="1" applyBorder="1" applyAlignment="1" applyProtection="1">
      <alignment horizontal="left" vertical="center"/>
      <protection/>
    </xf>
    <xf numFmtId="0" fontId="0" fillId="30" borderId="0" xfId="65" applyFont="1" applyFill="1" applyAlignment="1">
      <alignment horizontal="left" vertical="center"/>
      <protection/>
    </xf>
    <xf numFmtId="0" fontId="12" fillId="30" borderId="0" xfId="65" applyFont="1" applyFill="1" applyAlignment="1">
      <alignment vertical="center"/>
      <protection/>
    </xf>
    <xf numFmtId="0" fontId="44" fillId="30" borderId="0" xfId="65" applyFont="1" applyFill="1" applyAlignment="1">
      <alignment horizontal="center" vertical="center"/>
      <protection/>
    </xf>
    <xf numFmtId="0" fontId="11" fillId="30" borderId="0" xfId="65" applyFont="1" applyFill="1" applyBorder="1" applyAlignment="1" applyProtection="1">
      <alignment vertical="center"/>
      <protection/>
    </xf>
    <xf numFmtId="37" fontId="11" fillId="30" borderId="39" xfId="65" applyNumberFormat="1" applyFont="1" applyFill="1" applyBorder="1" applyAlignment="1" applyProtection="1">
      <alignment horizontal="right" vertical="center"/>
      <protection/>
    </xf>
    <xf numFmtId="37" fontId="1" fillId="30" borderId="0" xfId="65" applyNumberFormat="1" applyFont="1" applyFill="1" applyAlignment="1" applyProtection="1">
      <alignment horizontal="right" vertical="center"/>
      <protection/>
    </xf>
    <xf numFmtId="0" fontId="1" fillId="30" borderId="0" xfId="65" applyFont="1" applyFill="1" applyBorder="1" applyAlignment="1" applyProtection="1">
      <alignment vertical="center"/>
      <protection/>
    </xf>
    <xf numFmtId="0" fontId="1" fillId="30" borderId="17" xfId="65" applyFont="1" applyFill="1" applyBorder="1" applyAlignment="1" applyProtection="1">
      <alignment horizontal="distributed" vertical="center"/>
      <protection/>
    </xf>
    <xf numFmtId="0" fontId="1" fillId="30" borderId="0" xfId="65" applyFont="1" applyFill="1" applyBorder="1" applyAlignment="1" applyProtection="1">
      <alignment horizontal="center" vertical="center"/>
      <protection/>
    </xf>
    <xf numFmtId="37" fontId="11" fillId="30" borderId="0" xfId="65" applyNumberFormat="1" applyFont="1" applyFill="1" applyBorder="1" applyAlignment="1" applyProtection="1">
      <alignment horizontal="right" vertical="center"/>
      <protection/>
    </xf>
    <xf numFmtId="0" fontId="1" fillId="30" borderId="0" xfId="65" applyFont="1" applyFill="1" applyBorder="1" applyAlignment="1">
      <alignment vertical="center"/>
      <protection/>
    </xf>
    <xf numFmtId="37" fontId="0" fillId="30" borderId="0" xfId="65" applyNumberFormat="1" applyFont="1" applyFill="1" applyBorder="1" applyAlignment="1" applyProtection="1">
      <alignment horizontal="right" vertical="center"/>
      <protection/>
    </xf>
    <xf numFmtId="0" fontId="0" fillId="30" borderId="37" xfId="65" applyFont="1" applyFill="1" applyBorder="1" applyAlignment="1" applyProtection="1">
      <alignment vertical="center"/>
      <protection/>
    </xf>
    <xf numFmtId="0" fontId="0" fillId="30" borderId="39" xfId="65" applyFont="1" applyFill="1" applyBorder="1" applyAlignment="1" applyProtection="1">
      <alignment vertical="center"/>
      <protection/>
    </xf>
    <xf numFmtId="0" fontId="0" fillId="30" borderId="39" xfId="65" applyFont="1" applyFill="1" applyBorder="1" applyAlignment="1">
      <alignment vertical="center"/>
      <protection/>
    </xf>
    <xf numFmtId="0" fontId="1" fillId="30" borderId="0" xfId="0" applyFont="1" applyFill="1" applyAlignment="1">
      <alignment horizontal="center" vertical="center"/>
    </xf>
    <xf numFmtId="0" fontId="14" fillId="30" borderId="0" xfId="0" applyFont="1" applyFill="1" applyBorder="1" applyAlignment="1" applyProtection="1">
      <alignment horizontal="center" vertical="center"/>
      <protection/>
    </xf>
    <xf numFmtId="0" fontId="0" fillId="30" borderId="33" xfId="0" applyFont="1" applyFill="1" applyBorder="1" applyAlignment="1" applyProtection="1">
      <alignment horizontal="left" vertical="center"/>
      <protection/>
    </xf>
    <xf numFmtId="0" fontId="0" fillId="30" borderId="25" xfId="0" applyFont="1" applyFill="1" applyBorder="1" applyAlignment="1" applyProtection="1">
      <alignment vertical="center"/>
      <protection/>
    </xf>
    <xf numFmtId="0" fontId="39" fillId="30" borderId="29" xfId="0" applyFont="1" applyFill="1" applyBorder="1" applyAlignment="1" applyProtection="1">
      <alignment horizontal="center" vertical="center" wrapText="1"/>
      <protection/>
    </xf>
    <xf numFmtId="0" fontId="0" fillId="30" borderId="82" xfId="0" applyFont="1" applyFill="1" applyBorder="1" applyAlignment="1" applyProtection="1">
      <alignment horizontal="center" vertical="center"/>
      <protection/>
    </xf>
    <xf numFmtId="0" fontId="0" fillId="30" borderId="83" xfId="0" applyFont="1" applyFill="1" applyBorder="1" applyAlignment="1" applyProtection="1">
      <alignment horizontal="center" vertical="center"/>
      <protection/>
    </xf>
    <xf numFmtId="0" fontId="0" fillId="30" borderId="84" xfId="0" applyFont="1" applyFill="1" applyBorder="1" applyAlignment="1" applyProtection="1">
      <alignment horizontal="center" vertical="center"/>
      <protection/>
    </xf>
    <xf numFmtId="0" fontId="0" fillId="30" borderId="16" xfId="0" applyFont="1" applyFill="1" applyBorder="1" applyAlignment="1" applyProtection="1">
      <alignment horizontal="center" vertical="center" wrapText="1"/>
      <protection/>
    </xf>
    <xf numFmtId="0" fontId="0" fillId="30" borderId="16" xfId="0" applyFont="1" applyFill="1" applyBorder="1" applyAlignment="1" applyProtection="1" quotePrefix="1">
      <alignment horizontal="center" vertical="center" wrapText="1"/>
      <protection/>
    </xf>
    <xf numFmtId="0" fontId="0" fillId="30" borderId="16" xfId="0" applyFont="1" applyFill="1" applyBorder="1" applyAlignment="1" applyProtection="1" quotePrefix="1">
      <alignment horizontal="center" vertical="center"/>
      <protection/>
    </xf>
    <xf numFmtId="0" fontId="0" fillId="30" borderId="28" xfId="0" applyFont="1" applyFill="1" applyBorder="1" applyAlignment="1">
      <alignment horizontal="center" vertical="center" wrapText="1"/>
    </xf>
    <xf numFmtId="0" fontId="45" fillId="30" borderId="28" xfId="0" applyFont="1" applyFill="1" applyBorder="1" applyAlignment="1" applyProtection="1">
      <alignment horizontal="center" vertical="center" wrapText="1"/>
      <protection/>
    </xf>
    <xf numFmtId="0" fontId="45" fillId="30" borderId="28" xfId="0" applyFont="1" applyFill="1" applyBorder="1" applyAlignment="1">
      <alignment horizontal="center" vertical="center" wrapText="1"/>
    </xf>
    <xf numFmtId="0" fontId="39" fillId="30" borderId="17" xfId="0" applyFont="1" applyFill="1" applyBorder="1" applyAlignment="1" applyProtection="1">
      <alignment horizontal="center" vertical="center" wrapText="1"/>
      <protection/>
    </xf>
    <xf numFmtId="0" fontId="39" fillId="30" borderId="85" xfId="0" applyFont="1" applyFill="1" applyBorder="1" applyAlignment="1" applyProtection="1">
      <alignment horizontal="center" vertical="center" shrinkToFit="1"/>
      <protection/>
    </xf>
    <xf numFmtId="0" fontId="39" fillId="30" borderId="86" xfId="0" applyFont="1" applyFill="1" applyBorder="1" applyAlignment="1" applyProtection="1">
      <alignment horizontal="center" vertical="center" shrinkToFit="1"/>
      <protection/>
    </xf>
    <xf numFmtId="0" fontId="39" fillId="30" borderId="75" xfId="0" applyFont="1" applyFill="1" applyBorder="1" applyAlignment="1" applyProtection="1">
      <alignment horizontal="center" vertical="center" shrinkToFit="1"/>
      <protection/>
    </xf>
    <xf numFmtId="0" fontId="0" fillId="30" borderId="85" xfId="0" applyFont="1" applyFill="1" applyBorder="1" applyAlignment="1">
      <alignment horizontal="center" vertical="center" shrinkToFit="1"/>
    </xf>
    <xf numFmtId="0" fontId="0" fillId="30" borderId="12" xfId="0" applyFont="1" applyFill="1" applyBorder="1" applyAlignment="1">
      <alignment horizontal="center" vertical="center" wrapText="1"/>
    </xf>
    <xf numFmtId="0" fontId="0" fillId="30" borderId="18" xfId="0" applyFont="1" applyFill="1" applyBorder="1" applyAlignment="1" applyProtection="1">
      <alignment horizontal="center" vertical="center"/>
      <protection/>
    </xf>
    <xf numFmtId="0" fontId="0" fillId="30" borderId="18" xfId="0" applyFont="1" applyFill="1" applyBorder="1" applyAlignment="1" applyProtection="1" quotePrefix="1">
      <alignment horizontal="center" vertical="center"/>
      <protection/>
    </xf>
    <xf numFmtId="0" fontId="45" fillId="30" borderId="19" xfId="0" applyFont="1" applyFill="1" applyBorder="1" applyAlignment="1">
      <alignment horizontal="center" vertical="center" wrapText="1"/>
    </xf>
    <xf numFmtId="0" fontId="45" fillId="30" borderId="19" xfId="0" applyFont="1" applyFill="1" applyBorder="1" applyAlignment="1" applyProtection="1">
      <alignment horizontal="center" vertical="center" wrapText="1"/>
      <protection/>
    </xf>
    <xf numFmtId="0" fontId="39" fillId="30" borderId="30" xfId="0" applyFont="1" applyFill="1" applyBorder="1" applyAlignment="1" applyProtection="1">
      <alignment horizontal="center" vertical="center" wrapText="1"/>
      <protection/>
    </xf>
    <xf numFmtId="0" fontId="39" fillId="30" borderId="19" xfId="0" applyFont="1" applyFill="1" applyBorder="1" applyAlignment="1" applyProtection="1">
      <alignment horizontal="center" vertical="center" shrinkToFit="1"/>
      <protection/>
    </xf>
    <xf numFmtId="0" fontId="39" fillId="30" borderId="30" xfId="0" applyFont="1" applyFill="1" applyBorder="1" applyAlignment="1" applyProtection="1">
      <alignment horizontal="center" vertical="center" shrinkToFit="1"/>
      <protection/>
    </xf>
    <xf numFmtId="0" fontId="0" fillId="30" borderId="19" xfId="0" applyFont="1" applyFill="1" applyBorder="1" applyAlignment="1">
      <alignment horizontal="center" vertical="center" shrinkToFit="1"/>
    </xf>
    <xf numFmtId="0" fontId="11" fillId="30" borderId="39" xfId="0" applyFont="1" applyFill="1" applyBorder="1" applyAlignment="1">
      <alignment horizontal="center" vertical="center"/>
    </xf>
    <xf numFmtId="0" fontId="1" fillId="30" borderId="40" xfId="0" applyFont="1" applyFill="1" applyBorder="1" applyAlignment="1">
      <alignment horizontal="center" vertical="center"/>
    </xf>
    <xf numFmtId="37" fontId="0" fillId="30" borderId="39" xfId="0" applyNumberFormat="1" applyFont="1" applyFill="1" applyBorder="1" applyAlignment="1" applyProtection="1">
      <alignment horizontal="right"/>
      <protection/>
    </xf>
    <xf numFmtId="0" fontId="0" fillId="30" borderId="0" xfId="0" applyFont="1" applyFill="1" applyBorder="1" applyAlignment="1" applyProtection="1" quotePrefix="1">
      <alignment horizontal="distributed" vertical="center" wrapText="1"/>
      <protection/>
    </xf>
    <xf numFmtId="0" fontId="0" fillId="30" borderId="17" xfId="0" applyFont="1" applyFill="1" applyBorder="1" applyAlignment="1" applyProtection="1" quotePrefix="1">
      <alignment horizontal="distributed" vertical="center" wrapText="1"/>
      <protection/>
    </xf>
    <xf numFmtId="37" fontId="1" fillId="30" borderId="0" xfId="0" applyNumberFormat="1" applyFont="1" applyFill="1" applyAlignment="1" applyProtection="1">
      <alignment vertical="center"/>
      <protection/>
    </xf>
    <xf numFmtId="0" fontId="10" fillId="30" borderId="0" xfId="0" applyFont="1" applyFill="1" applyBorder="1" applyAlignment="1" applyProtection="1">
      <alignment horizontal="center" vertical="center"/>
      <protection/>
    </xf>
    <xf numFmtId="37" fontId="10" fillId="30" borderId="0" xfId="0" applyNumberFormat="1" applyFont="1" applyFill="1" applyAlignment="1" applyProtection="1">
      <alignment horizontal="right" vertical="center"/>
      <protection/>
    </xf>
    <xf numFmtId="37" fontId="0" fillId="30" borderId="12" xfId="0" applyNumberFormat="1" applyFont="1" applyFill="1" applyBorder="1" applyAlignment="1" applyProtection="1">
      <alignment vertical="center"/>
      <protection/>
    </xf>
    <xf numFmtId="183" fontId="0" fillId="30" borderId="0" xfId="0" applyNumberFormat="1" applyFont="1" applyFill="1" applyBorder="1" applyAlignment="1" applyProtection="1">
      <alignment horizontal="right" vertical="center"/>
      <protection/>
    </xf>
    <xf numFmtId="37" fontId="0" fillId="30" borderId="55" xfId="0" applyNumberFormat="1" applyFont="1" applyFill="1" applyBorder="1" applyAlignment="1" applyProtection="1">
      <alignment vertical="center"/>
      <protection/>
    </xf>
    <xf numFmtId="37" fontId="0" fillId="30" borderId="13" xfId="0" applyNumberFormat="1" applyFont="1" applyFill="1" applyBorder="1" applyAlignment="1" applyProtection="1">
      <alignment horizontal="right" vertical="center"/>
      <protection/>
    </xf>
    <xf numFmtId="38" fontId="0" fillId="30" borderId="0" xfId="49" applyFont="1" applyFill="1" applyAlignment="1" applyProtection="1">
      <alignment horizontal="right" vertical="center"/>
      <protection/>
    </xf>
    <xf numFmtId="0" fontId="13" fillId="30" borderId="0" xfId="0" applyFont="1" applyFill="1" applyBorder="1" applyAlignment="1" applyProtection="1">
      <alignment horizontal="distributed" vertical="center" wrapText="1"/>
      <protection/>
    </xf>
    <xf numFmtId="0" fontId="0" fillId="30" borderId="14" xfId="0" applyFont="1" applyFill="1" applyBorder="1" applyAlignment="1" applyProtection="1">
      <alignment vertical="center"/>
      <protection/>
    </xf>
    <xf numFmtId="0" fontId="12" fillId="30" borderId="0" xfId="0" applyFont="1" applyFill="1" applyBorder="1" applyAlignment="1" applyProtection="1">
      <alignment horizontal="center" vertical="center"/>
      <protection/>
    </xf>
    <xf numFmtId="0" fontId="0" fillId="30" borderId="0" xfId="0" applyFont="1" applyFill="1" applyAlignment="1">
      <alignment horizontal="distributed" vertical="center" wrapText="1"/>
    </xf>
    <xf numFmtId="0" fontId="0" fillId="30" borderId="10" xfId="0" applyFont="1" applyFill="1" applyBorder="1" applyAlignment="1">
      <alignment horizontal="distributed" vertical="center" wrapText="1"/>
    </xf>
    <xf numFmtId="0" fontId="40" fillId="30" borderId="0" xfId="0" applyFont="1" applyFill="1" applyAlignment="1">
      <alignment horizontal="distributed" vertical="center"/>
    </xf>
    <xf numFmtId="0" fontId="40" fillId="30" borderId="10" xfId="0" applyFont="1" applyFill="1" applyBorder="1" applyAlignment="1">
      <alignment horizontal="distributed" vertical="center"/>
    </xf>
    <xf numFmtId="0" fontId="0" fillId="30" borderId="17" xfId="0" applyFont="1" applyFill="1" applyBorder="1" applyAlignment="1">
      <alignment horizontal="center" vertical="center" wrapText="1"/>
    </xf>
    <xf numFmtId="0" fontId="0" fillId="30" borderId="0" xfId="0" applyFont="1" applyFill="1" applyBorder="1" applyAlignment="1">
      <alignment horizontal="center" vertical="center"/>
    </xf>
    <xf numFmtId="0" fontId="45" fillId="30" borderId="0" xfId="0" applyFont="1" applyFill="1" applyBorder="1" applyAlignment="1">
      <alignment horizontal="center" vertical="center" wrapText="1"/>
    </xf>
    <xf numFmtId="0" fontId="45" fillId="30" borderId="0" xfId="0" applyFont="1" applyFill="1" applyBorder="1" applyAlignment="1" applyProtection="1">
      <alignment horizontal="center" vertical="center" wrapText="1"/>
      <protection/>
    </xf>
    <xf numFmtId="0" fontId="39" fillId="30" borderId="0" xfId="0" applyFont="1" applyFill="1" applyBorder="1" applyAlignment="1" applyProtection="1">
      <alignment horizontal="center" vertical="center" wrapText="1"/>
      <protection/>
    </xf>
    <xf numFmtId="0" fontId="39" fillId="30" borderId="0" xfId="0" applyFont="1" applyFill="1" applyBorder="1" applyAlignment="1" applyProtection="1">
      <alignment horizontal="center" vertical="center" shrinkToFit="1"/>
      <protection/>
    </xf>
    <xf numFmtId="0" fontId="0" fillId="30" borderId="0" xfId="0" applyFont="1" applyFill="1" applyBorder="1" applyAlignment="1">
      <alignment horizontal="center" vertical="center" shrinkToFit="1"/>
    </xf>
    <xf numFmtId="189" fontId="0" fillId="30" borderId="0" xfId="0" applyNumberFormat="1" applyFont="1" applyFill="1" applyAlignment="1" applyProtection="1">
      <alignment horizontal="right" vertical="center"/>
      <protection/>
    </xf>
    <xf numFmtId="189" fontId="0" fillId="30" borderId="0" xfId="0" applyNumberFormat="1" applyFont="1" applyFill="1" applyBorder="1" applyAlignment="1" applyProtection="1">
      <alignment horizontal="center"/>
      <protection/>
    </xf>
    <xf numFmtId="189" fontId="0" fillId="30" borderId="0" xfId="0" applyNumberFormat="1" applyFont="1" applyFill="1" applyAlignment="1" applyProtection="1">
      <alignment horizontal="center" vertical="center"/>
      <protection/>
    </xf>
    <xf numFmtId="189" fontId="0" fillId="30" borderId="0" xfId="0" applyNumberFormat="1" applyFont="1" applyFill="1" applyAlignment="1" applyProtection="1">
      <alignment vertical="center"/>
      <protection/>
    </xf>
    <xf numFmtId="189" fontId="11" fillId="30" borderId="0" xfId="0" applyNumberFormat="1" applyFont="1" applyFill="1" applyAlignment="1" applyProtection="1">
      <alignment vertical="center"/>
      <protection/>
    </xf>
    <xf numFmtId="189" fontId="11" fillId="30" borderId="0" xfId="0" applyNumberFormat="1" applyFont="1" applyFill="1" applyAlignment="1" applyProtection="1">
      <alignment horizontal="right" vertical="center"/>
      <protection/>
    </xf>
    <xf numFmtId="0" fontId="40" fillId="30" borderId="0" xfId="0" applyFont="1" applyFill="1" applyBorder="1" applyAlignment="1" applyProtection="1">
      <alignment horizontal="distributed" vertical="center" wrapText="1"/>
      <protection/>
    </xf>
    <xf numFmtId="0" fontId="40" fillId="30" borderId="10" xfId="0" applyFont="1" applyFill="1" applyBorder="1" applyAlignment="1" applyProtection="1">
      <alignment horizontal="distributed" vertical="center" wrapText="1"/>
      <protection/>
    </xf>
    <xf numFmtId="189" fontId="0" fillId="30" borderId="0" xfId="0" applyNumberFormat="1" applyFont="1" applyFill="1" applyBorder="1" applyAlignment="1" applyProtection="1">
      <alignment horizontal="center" vertical="center"/>
      <protection/>
    </xf>
    <xf numFmtId="189" fontId="0" fillId="30" borderId="0" xfId="0" applyNumberFormat="1" applyFont="1" applyFill="1" applyBorder="1" applyAlignment="1" applyProtection="1">
      <alignment horizontal="right" vertical="center"/>
      <protection/>
    </xf>
    <xf numFmtId="189" fontId="0" fillId="30" borderId="35" xfId="0" applyNumberFormat="1" applyFont="1" applyFill="1" applyBorder="1" applyAlignment="1" applyProtection="1">
      <alignment vertical="center"/>
      <protection/>
    </xf>
    <xf numFmtId="189" fontId="0" fillId="30" borderId="13" xfId="0" applyNumberFormat="1" applyFont="1" applyFill="1" applyBorder="1" applyAlignment="1" applyProtection="1">
      <alignment horizontal="right" vertical="center"/>
      <protection/>
    </xf>
    <xf numFmtId="0" fontId="0" fillId="30" borderId="37" xfId="0" applyFont="1" applyFill="1" applyBorder="1" applyAlignment="1">
      <alignment horizontal="distributed" vertical="center"/>
    </xf>
    <xf numFmtId="0" fontId="0" fillId="30" borderId="30" xfId="0" applyFont="1" applyFill="1" applyBorder="1" applyAlignment="1">
      <alignment horizontal="distributed" vertical="center"/>
    </xf>
    <xf numFmtId="37" fontId="0" fillId="30" borderId="21" xfId="0" applyNumberFormat="1" applyFont="1" applyFill="1" applyBorder="1" applyAlignment="1" applyProtection="1">
      <alignment vertical="center"/>
      <protection/>
    </xf>
    <xf numFmtId="37" fontId="0" fillId="30" borderId="0" xfId="0" applyNumberFormat="1" applyFont="1" applyFill="1" applyAlignment="1">
      <alignment vertical="center"/>
    </xf>
    <xf numFmtId="37" fontId="0" fillId="30" borderId="0" xfId="0" applyNumberFormat="1" applyFont="1" applyFill="1" applyAlignment="1">
      <alignment horizontal="right" vertical="center"/>
    </xf>
    <xf numFmtId="0" fontId="0" fillId="30" borderId="10" xfId="0" applyFont="1" applyFill="1" applyBorder="1" applyAlignment="1">
      <alignment horizontal="center" vertical="center"/>
    </xf>
    <xf numFmtId="37" fontId="0" fillId="30" borderId="12" xfId="0" applyNumberFormat="1" applyFont="1" applyFill="1" applyBorder="1" applyAlignment="1">
      <alignment horizontal="right" vertical="center"/>
    </xf>
    <xf numFmtId="37" fontId="0" fillId="30" borderId="35" xfId="0" applyNumberFormat="1" applyFont="1" applyFill="1" applyBorder="1" applyAlignment="1">
      <alignment horizontal="right" vertical="center"/>
    </xf>
    <xf numFmtId="0" fontId="0" fillId="30" borderId="0" xfId="63" applyFont="1" applyFill="1" applyAlignment="1" applyProtection="1">
      <alignment horizontal="left" vertical="center"/>
      <protection/>
    </xf>
    <xf numFmtId="0" fontId="17" fillId="30" borderId="0" xfId="62" applyFont="1" applyFill="1">
      <alignment/>
      <protection/>
    </xf>
    <xf numFmtId="0" fontId="18" fillId="30" borderId="17" xfId="62" applyFont="1" applyFill="1" applyBorder="1" applyAlignment="1" quotePrefix="1">
      <alignment horizontal="center" vertical="center"/>
      <protection/>
    </xf>
    <xf numFmtId="185" fontId="11" fillId="30" borderId="0" xfId="62" applyNumberFormat="1" applyFont="1" applyFill="1" applyAlignment="1">
      <alignment horizontal="right"/>
      <protection/>
    </xf>
    <xf numFmtId="180" fontId="23" fillId="30" borderId="0" xfId="62" applyNumberFormat="1" applyFont="1" applyFill="1" applyAlignment="1">
      <alignment horizontal="right"/>
      <protection/>
    </xf>
    <xf numFmtId="0" fontId="18" fillId="30" borderId="0" xfId="62" applyFont="1" applyFill="1">
      <alignment/>
      <protection/>
    </xf>
    <xf numFmtId="38" fontId="23" fillId="30" borderId="0" xfId="49" applyFont="1" applyFill="1" applyBorder="1" applyAlignment="1">
      <alignment horizontal="right" vertical="center"/>
    </xf>
    <xf numFmtId="38" fontId="18" fillId="30" borderId="0" xfId="62" applyNumberFormat="1" applyFont="1" applyFill="1" applyAlignment="1">
      <alignment vertical="center"/>
      <protection/>
    </xf>
    <xf numFmtId="0" fontId="18" fillId="30" borderId="0" xfId="62" applyFont="1" applyFill="1" applyAlignment="1">
      <alignment vertical="center"/>
      <protection/>
    </xf>
    <xf numFmtId="38" fontId="18" fillId="30" borderId="0" xfId="49" applyFont="1" applyFill="1" applyAlignment="1">
      <alignment vertical="center"/>
    </xf>
    <xf numFmtId="0" fontId="0" fillId="30" borderId="12" xfId="0" applyFont="1" applyFill="1" applyBorder="1" applyAlignment="1">
      <alignment vertical="center"/>
    </xf>
    <xf numFmtId="0" fontId="0" fillId="30" borderId="35" xfId="0" applyFont="1" applyFill="1" applyBorder="1" applyAlignment="1">
      <alignment vertical="center"/>
    </xf>
    <xf numFmtId="37" fontId="0" fillId="30" borderId="13" xfId="0" applyNumberFormat="1" applyFont="1" applyFill="1" applyBorder="1" applyAlignment="1" applyProtection="1">
      <alignment horizontal="right" vertical="center"/>
      <protection/>
    </xf>
    <xf numFmtId="0" fontId="17" fillId="30" borderId="0" xfId="62" applyFont="1" applyFill="1" applyBorder="1">
      <alignment/>
      <protection/>
    </xf>
    <xf numFmtId="0" fontId="17" fillId="30" borderId="21" xfId="62" applyFont="1" applyFill="1" applyBorder="1">
      <alignment/>
      <protection/>
    </xf>
    <xf numFmtId="185" fontId="17" fillId="30" borderId="0" xfId="62" applyNumberFormat="1" applyFont="1" applyFill="1">
      <alignment/>
      <protection/>
    </xf>
    <xf numFmtId="38" fontId="8" fillId="30" borderId="44" xfId="49" applyFont="1" applyFill="1" applyBorder="1" applyAlignment="1" applyProtection="1">
      <alignment horizontal="center" vertical="center" wrapText="1"/>
      <protection/>
    </xf>
    <xf numFmtId="38" fontId="8" fillId="30" borderId="87" xfId="49" applyFont="1" applyFill="1" applyBorder="1" applyAlignment="1">
      <alignment horizontal="center" vertical="center"/>
    </xf>
    <xf numFmtId="38" fontId="8" fillId="30" borderId="56" xfId="49" applyFont="1" applyFill="1" applyBorder="1" applyAlignment="1">
      <alignment horizontal="center" vertical="center"/>
    </xf>
    <xf numFmtId="38" fontId="8" fillId="30" borderId="57" xfId="49" applyFont="1" applyFill="1" applyBorder="1" applyAlignment="1">
      <alignment horizontal="center" vertical="center"/>
    </xf>
    <xf numFmtId="38" fontId="8" fillId="30" borderId="44" xfId="49" applyFont="1" applyFill="1" applyBorder="1" applyAlignment="1">
      <alignment horizontal="center" vertical="center" shrinkToFit="1"/>
    </xf>
    <xf numFmtId="38" fontId="8" fillId="30" borderId="44" xfId="49" applyFont="1" applyFill="1" applyBorder="1" applyAlignment="1">
      <alignment horizontal="center" vertical="center"/>
    </xf>
    <xf numFmtId="38" fontId="8" fillId="30" borderId="44" xfId="49" applyFont="1" applyFill="1" applyBorder="1" applyAlignment="1">
      <alignment horizontal="center" vertical="center" wrapText="1"/>
    </xf>
    <xf numFmtId="38" fontId="8" fillId="30" borderId="66" xfId="49" applyFont="1" applyFill="1" applyBorder="1" applyAlignment="1" applyProtection="1">
      <alignment horizontal="center" vertical="center" wrapText="1"/>
      <protection/>
    </xf>
    <xf numFmtId="38" fontId="8" fillId="30" borderId="64" xfId="49" applyFont="1" applyFill="1" applyBorder="1" applyAlignment="1">
      <alignment horizontal="center" vertical="center"/>
    </xf>
    <xf numFmtId="38" fontId="8" fillId="30" borderId="64" xfId="49" applyFont="1" applyFill="1" applyBorder="1" applyAlignment="1">
      <alignment horizontal="center" vertical="center"/>
    </xf>
    <xf numFmtId="38" fontId="8" fillId="30" borderId="63" xfId="49" applyFont="1" applyFill="1" applyBorder="1" applyAlignment="1">
      <alignment horizontal="center" vertical="center" shrinkToFit="1"/>
    </xf>
    <xf numFmtId="38" fontId="8" fillId="30" borderId="66" xfId="49" applyFont="1" applyFill="1" applyBorder="1" applyAlignment="1">
      <alignment horizontal="center" vertical="center" shrinkToFit="1"/>
    </xf>
    <xf numFmtId="38" fontId="8" fillId="30" borderId="66" xfId="49" applyFont="1" applyFill="1" applyBorder="1" applyAlignment="1">
      <alignment horizontal="center" vertical="center"/>
    </xf>
    <xf numFmtId="38" fontId="8" fillId="30" borderId="66" xfId="49" applyFont="1" applyFill="1" applyBorder="1" applyAlignment="1">
      <alignment horizontal="center" vertical="center" wrapText="1"/>
    </xf>
    <xf numFmtId="38" fontId="8" fillId="30" borderId="65" xfId="49" applyFont="1" applyFill="1" applyBorder="1" applyAlignment="1" applyProtection="1">
      <alignment horizontal="center" vertical="center" wrapText="1"/>
      <protection/>
    </xf>
    <xf numFmtId="38" fontId="8" fillId="30" borderId="76" xfId="49" applyFont="1" applyFill="1" applyBorder="1" applyAlignment="1">
      <alignment horizontal="right" vertical="center"/>
    </xf>
    <xf numFmtId="38" fontId="8" fillId="30" borderId="76" xfId="49" applyFont="1" applyFill="1" applyBorder="1" applyAlignment="1">
      <alignment horizontal="center" vertical="center"/>
    </xf>
    <xf numFmtId="38" fontId="8" fillId="30" borderId="76" xfId="49" applyFont="1" applyFill="1" applyBorder="1" applyAlignment="1">
      <alignment vertical="center"/>
    </xf>
    <xf numFmtId="0" fontId="19" fillId="30" borderId="27" xfId="62" applyFont="1" applyFill="1" applyBorder="1" applyAlignment="1" quotePrefix="1">
      <alignment horizontal="center" vertical="center"/>
      <protection/>
    </xf>
    <xf numFmtId="185" fontId="19" fillId="30" borderId="26" xfId="62" applyNumberFormat="1" applyFont="1" applyFill="1" applyBorder="1">
      <alignment/>
      <protection/>
    </xf>
    <xf numFmtId="185" fontId="19" fillId="30" borderId="0" xfId="62" applyNumberFormat="1" applyFont="1" applyFill="1">
      <alignment/>
      <protection/>
    </xf>
    <xf numFmtId="38" fontId="18" fillId="30" borderId="0" xfId="49" applyFont="1" applyFill="1" applyBorder="1" applyAlignment="1">
      <alignment vertical="center"/>
    </xf>
    <xf numFmtId="0" fontId="19" fillId="30" borderId="0" xfId="62" applyFont="1" applyFill="1" applyAlignment="1">
      <alignment vertical="center"/>
      <protection/>
    </xf>
    <xf numFmtId="38" fontId="19" fillId="30" borderId="0" xfId="49" applyFont="1" applyFill="1" applyAlignment="1">
      <alignment vertical="center"/>
    </xf>
    <xf numFmtId="0" fontId="19" fillId="30" borderId="0" xfId="62" applyFont="1" applyFill="1">
      <alignment/>
      <protection/>
    </xf>
    <xf numFmtId="38" fontId="8" fillId="30" borderId="17" xfId="49" applyFont="1" applyFill="1" applyBorder="1" applyAlignment="1" applyProtection="1">
      <alignment horizontal="center" vertical="center"/>
      <protection/>
    </xf>
    <xf numFmtId="185" fontId="8" fillId="30" borderId="0" xfId="0" applyNumberFormat="1" applyFont="1" applyFill="1" applyAlignment="1">
      <alignment horizontal="right" vertical="top"/>
    </xf>
    <xf numFmtId="38" fontId="8" fillId="30" borderId="0" xfId="49" applyFont="1" applyFill="1" applyBorder="1" applyAlignment="1">
      <alignment horizontal="right" vertical="top"/>
    </xf>
    <xf numFmtId="38" fontId="8" fillId="30" borderId="17" xfId="49" applyFont="1" applyFill="1" applyBorder="1" applyAlignment="1" applyProtection="1" quotePrefix="1">
      <alignment horizontal="center" vertical="center"/>
      <protection/>
    </xf>
    <xf numFmtId="38" fontId="17" fillId="30" borderId="0" xfId="62" applyNumberFormat="1" applyFont="1" applyFill="1">
      <alignment/>
      <protection/>
    </xf>
    <xf numFmtId="38" fontId="8" fillId="30" borderId="37" xfId="49" applyFont="1" applyFill="1" applyBorder="1" applyAlignment="1" applyProtection="1" quotePrefix="1">
      <alignment horizontal="center" vertical="center"/>
      <protection/>
    </xf>
    <xf numFmtId="185" fontId="8" fillId="30" borderId="55" xfId="0" applyNumberFormat="1" applyFont="1" applyFill="1" applyBorder="1" applyAlignment="1">
      <alignment horizontal="right" vertical="top"/>
    </xf>
    <xf numFmtId="38" fontId="8" fillId="30" borderId="13" xfId="49" applyFont="1" applyFill="1" applyBorder="1" applyAlignment="1">
      <alignment horizontal="right" vertical="top"/>
    </xf>
    <xf numFmtId="0" fontId="46" fillId="30" borderId="0" xfId="0" applyFont="1" applyFill="1" applyAlignment="1">
      <alignment/>
    </xf>
    <xf numFmtId="0" fontId="0" fillId="30" borderId="29" xfId="0" applyFont="1" applyFill="1" applyBorder="1" applyAlignment="1" applyProtection="1">
      <alignment horizontal="right" vertical="center"/>
      <protection/>
    </xf>
    <xf numFmtId="0" fontId="0" fillId="30" borderId="88" xfId="0" applyFont="1" applyFill="1" applyBorder="1" applyAlignment="1" applyProtection="1">
      <alignment horizontal="center" vertical="center"/>
      <protection/>
    </xf>
    <xf numFmtId="0" fontId="0" fillId="30" borderId="89" xfId="0" applyFont="1" applyFill="1" applyBorder="1" applyAlignment="1" applyProtection="1">
      <alignment horizontal="center" vertical="center"/>
      <protection/>
    </xf>
    <xf numFmtId="0" fontId="0" fillId="30" borderId="42" xfId="0" applyFont="1" applyFill="1" applyBorder="1" applyAlignment="1" applyProtection="1">
      <alignment horizontal="center" vertical="center"/>
      <protection/>
    </xf>
    <xf numFmtId="0" fontId="0" fillId="30" borderId="37" xfId="0" applyFont="1" applyFill="1" applyBorder="1" applyAlignment="1" applyProtection="1">
      <alignment vertical="center"/>
      <protection/>
    </xf>
    <xf numFmtId="0" fontId="0" fillId="30" borderId="90" xfId="0" applyFont="1" applyFill="1" applyBorder="1" applyAlignment="1" applyProtection="1">
      <alignment horizontal="center" vertical="center"/>
      <protection/>
    </xf>
    <xf numFmtId="0" fontId="0" fillId="30" borderId="91" xfId="0" applyFont="1" applyFill="1" applyBorder="1" applyAlignment="1" applyProtection="1">
      <alignment horizontal="center" vertical="center"/>
      <protection/>
    </xf>
    <xf numFmtId="0" fontId="0" fillId="30" borderId="92" xfId="0" applyFont="1" applyFill="1" applyBorder="1" applyAlignment="1" applyProtection="1">
      <alignment horizontal="center" vertical="center"/>
      <protection/>
    </xf>
    <xf numFmtId="0" fontId="0" fillId="30" borderId="37" xfId="0" applyFont="1" applyFill="1" applyBorder="1" applyAlignment="1" applyProtection="1">
      <alignment horizontal="distributed" vertical="center"/>
      <protection/>
    </xf>
    <xf numFmtId="0" fontId="0" fillId="30" borderId="30" xfId="0" applyFont="1" applyFill="1" applyBorder="1" applyAlignment="1" applyProtection="1">
      <alignment horizontal="distributed" vertical="center"/>
      <protection/>
    </xf>
    <xf numFmtId="186" fontId="0" fillId="30" borderId="12" xfId="0" applyNumberFormat="1" applyFont="1" applyFill="1" applyBorder="1" applyAlignment="1">
      <alignment vertical="center"/>
    </xf>
    <xf numFmtId="0" fontId="1" fillId="30" borderId="0" xfId="0" applyFont="1" applyFill="1" applyBorder="1" applyAlignment="1" applyProtection="1" quotePrefix="1">
      <alignment horizontal="center" vertical="center"/>
      <protection/>
    </xf>
    <xf numFmtId="0" fontId="1" fillId="30" borderId="17" xfId="0" applyFont="1" applyFill="1" applyBorder="1" applyAlignment="1" applyProtection="1" quotePrefix="1">
      <alignment horizontal="center" vertical="center"/>
      <protection/>
    </xf>
    <xf numFmtId="186" fontId="11" fillId="30" borderId="0" xfId="0" applyNumberFormat="1" applyFont="1" applyFill="1" applyBorder="1" applyAlignment="1">
      <alignment vertical="center"/>
    </xf>
    <xf numFmtId="186" fontId="11" fillId="30" borderId="0" xfId="0" applyNumberFormat="1" applyFont="1" applyFill="1" applyBorder="1" applyAlignment="1">
      <alignment horizontal="right"/>
    </xf>
    <xf numFmtId="0" fontId="0" fillId="30" borderId="36" xfId="0" applyFont="1" applyFill="1" applyBorder="1" applyAlignment="1" applyProtection="1">
      <alignment horizontal="centerContinuous" vertical="center"/>
      <protection/>
    </xf>
    <xf numFmtId="0" fontId="0" fillId="30" borderId="92" xfId="0" applyFont="1" applyFill="1" applyBorder="1" applyAlignment="1">
      <alignment horizontal="center" vertical="center"/>
    </xf>
    <xf numFmtId="0" fontId="10" fillId="30" borderId="0" xfId="0" applyFont="1" applyFill="1" applyBorder="1" applyAlignment="1">
      <alignment horizontal="distributed" vertical="center"/>
    </xf>
    <xf numFmtId="0" fontId="11" fillId="30" borderId="0" xfId="0" applyFont="1" applyFill="1" applyAlignment="1">
      <alignment horizontal="distributed" vertical="center"/>
    </xf>
    <xf numFmtId="186" fontId="0" fillId="30" borderId="11" xfId="0" applyNumberFormat="1" applyFont="1" applyFill="1" applyBorder="1" applyAlignment="1" applyProtection="1">
      <alignment horizontal="right" vertical="center"/>
      <protection/>
    </xf>
    <xf numFmtId="186" fontId="0" fillId="30" borderId="0" xfId="0" applyNumberFormat="1" applyFont="1" applyFill="1" applyBorder="1" applyAlignment="1">
      <alignment horizontal="right"/>
    </xf>
    <xf numFmtId="0" fontId="11" fillId="30" borderId="0" xfId="0" applyFont="1" applyFill="1" applyBorder="1" applyAlignment="1" applyProtection="1">
      <alignment horizontal="distributed" vertical="center" wrapText="1"/>
      <protection/>
    </xf>
    <xf numFmtId="0" fontId="11" fillId="30" borderId="17" xfId="0" applyFont="1" applyFill="1" applyBorder="1" applyAlignment="1" applyProtection="1">
      <alignment horizontal="distributed" vertical="center" wrapText="1"/>
      <protection/>
    </xf>
    <xf numFmtId="186" fontId="10" fillId="30" borderId="0" xfId="0" applyNumberFormat="1" applyFont="1" applyFill="1" applyBorder="1" applyAlignment="1">
      <alignment horizontal="right"/>
    </xf>
    <xf numFmtId="186" fontId="1" fillId="30" borderId="0" xfId="0" applyNumberFormat="1" applyFont="1" applyFill="1" applyBorder="1" applyAlignment="1">
      <alignment horizontal="right"/>
    </xf>
    <xf numFmtId="0" fontId="0" fillId="30" borderId="37" xfId="0" applyFont="1" applyFill="1" applyBorder="1" applyAlignment="1" applyProtection="1">
      <alignment horizontal="left" vertical="center"/>
      <protection/>
    </xf>
    <xf numFmtId="0" fontId="0" fillId="30" borderId="37" xfId="0" applyFont="1" applyFill="1" applyBorder="1" applyAlignment="1" applyProtection="1">
      <alignment horizontal="distributed" vertical="center"/>
      <protection/>
    </xf>
    <xf numFmtId="186" fontId="0" fillId="30" borderId="45" xfId="0" applyNumberFormat="1" applyFont="1" applyFill="1" applyBorder="1" applyAlignment="1" applyProtection="1">
      <alignment horizontal="right" vertical="center"/>
      <protection/>
    </xf>
    <xf numFmtId="186" fontId="0" fillId="30" borderId="13" xfId="0" applyNumberFormat="1" applyFont="1" applyFill="1" applyBorder="1" applyAlignment="1" applyProtection="1">
      <alignment horizontal="right" vertical="center"/>
      <protection/>
    </xf>
    <xf numFmtId="186" fontId="0" fillId="30" borderId="13" xfId="0" applyNumberFormat="1" applyFont="1" applyFill="1" applyBorder="1" applyAlignment="1">
      <alignment horizontal="right"/>
    </xf>
    <xf numFmtId="37" fontId="10" fillId="30" borderId="0" xfId="0" applyNumberFormat="1" applyFont="1" applyFill="1" applyBorder="1" applyAlignment="1" applyProtection="1">
      <alignment horizontal="right" vertical="center"/>
      <protection/>
    </xf>
    <xf numFmtId="0" fontId="13" fillId="30" borderId="37" xfId="0" applyFont="1" applyFill="1" applyBorder="1" applyAlignment="1" applyProtection="1">
      <alignment horizontal="center" vertical="center"/>
      <protection/>
    </xf>
    <xf numFmtId="37" fontId="0" fillId="30" borderId="23" xfId="0" applyNumberFormat="1" applyFont="1" applyFill="1" applyBorder="1" applyAlignment="1" applyProtection="1">
      <alignment vertical="center"/>
      <protection/>
    </xf>
    <xf numFmtId="37" fontId="0" fillId="30" borderId="26" xfId="0" applyNumberFormat="1" applyFont="1" applyFill="1" applyBorder="1" applyAlignment="1" applyProtection="1">
      <alignment vertical="center"/>
      <protection/>
    </xf>
    <xf numFmtId="39" fontId="0" fillId="30" borderId="26" xfId="0" applyNumberFormat="1" applyFont="1" applyFill="1" applyBorder="1" applyAlignment="1" applyProtection="1">
      <alignment vertical="center"/>
      <protection/>
    </xf>
    <xf numFmtId="39" fontId="0" fillId="30" borderId="26" xfId="0" applyNumberFormat="1" applyFont="1" applyFill="1" applyBorder="1" applyAlignment="1" applyProtection="1">
      <alignment horizontal="right" vertical="center"/>
      <protection/>
    </xf>
    <xf numFmtId="0" fontId="0" fillId="30" borderId="0" xfId="0" applyFont="1" applyFill="1" applyBorder="1" applyAlignment="1">
      <alignment/>
    </xf>
    <xf numFmtId="0" fontId="0" fillId="30" borderId="0" xfId="0" applyFont="1" applyFill="1" applyAlignment="1">
      <alignment/>
    </xf>
    <xf numFmtId="181" fontId="0" fillId="30" borderId="0" xfId="0" applyNumberFormat="1" applyFont="1" applyFill="1" applyBorder="1" applyAlignment="1">
      <alignment horizontal="right"/>
    </xf>
    <xf numFmtId="181" fontId="0" fillId="30" borderId="0" xfId="0" applyNumberFormat="1" applyFont="1" applyFill="1" applyBorder="1" applyAlignment="1" applyProtection="1" quotePrefix="1">
      <alignment horizontal="right" vertical="center"/>
      <protection/>
    </xf>
    <xf numFmtId="0" fontId="10" fillId="30" borderId="44" xfId="0" applyFont="1" applyFill="1" applyBorder="1" applyAlignment="1" applyProtection="1">
      <alignment horizontal="center" vertical="center"/>
      <protection/>
    </xf>
    <xf numFmtId="0" fontId="10" fillId="30" borderId="42" xfId="0" applyFont="1" applyFill="1" applyBorder="1" applyAlignment="1" applyProtection="1">
      <alignment horizontal="center" vertical="center"/>
      <protection/>
    </xf>
    <xf numFmtId="0" fontId="11" fillId="30" borderId="42" xfId="0" applyFont="1" applyFill="1" applyBorder="1" applyAlignment="1" applyProtection="1">
      <alignment horizontal="center" vertical="center"/>
      <protection/>
    </xf>
    <xf numFmtId="0" fontId="10" fillId="30" borderId="91" xfId="0" applyFont="1" applyFill="1" applyBorder="1" applyAlignment="1" applyProtection="1">
      <alignment horizontal="center" vertical="center"/>
      <protection/>
    </xf>
    <xf numFmtId="0" fontId="10" fillId="30" borderId="92" xfId="0" applyFont="1" applyFill="1" applyBorder="1" applyAlignment="1">
      <alignment horizontal="center" vertical="center"/>
    </xf>
    <xf numFmtId="0" fontId="11" fillId="30" borderId="92" xfId="0" applyFont="1" applyFill="1" applyBorder="1" applyAlignment="1">
      <alignment horizontal="center" vertical="center"/>
    </xf>
    <xf numFmtId="38" fontId="10" fillId="30" borderId="0" xfId="49" applyFont="1" applyFill="1" applyAlignment="1">
      <alignment vertical="center"/>
    </xf>
    <xf numFmtId="38" fontId="11" fillId="30" borderId="0" xfId="49" applyFont="1" applyFill="1" applyAlignment="1">
      <alignment vertical="center"/>
    </xf>
    <xf numFmtId="0" fontId="0" fillId="30" borderId="19" xfId="0" applyFont="1" applyFill="1" applyBorder="1" applyAlignment="1" applyProtection="1">
      <alignment horizontal="center" vertical="center"/>
      <protection/>
    </xf>
    <xf numFmtId="0" fontId="11" fillId="30" borderId="39" xfId="0" applyFont="1" applyFill="1" applyBorder="1" applyAlignment="1" applyProtection="1">
      <alignment horizontal="center" vertical="center"/>
      <protection/>
    </xf>
    <xf numFmtId="0" fontId="1" fillId="30" borderId="39" xfId="0" applyFont="1" applyFill="1" applyBorder="1" applyAlignment="1">
      <alignment horizontal="center" vertical="center"/>
    </xf>
    <xf numFmtId="37" fontId="11" fillId="30" borderId="39" xfId="0" applyNumberFormat="1" applyFont="1" applyFill="1" applyBorder="1" applyAlignment="1" applyProtection="1">
      <alignment vertical="center"/>
      <protection/>
    </xf>
    <xf numFmtId="186" fontId="0" fillId="30" borderId="37" xfId="0" applyNumberFormat="1" applyFont="1" applyFill="1" applyBorder="1" applyAlignment="1" applyProtection="1">
      <alignment vertical="center"/>
      <protection/>
    </xf>
    <xf numFmtId="0" fontId="0" fillId="30" borderId="39" xfId="0" applyFont="1" applyFill="1" applyBorder="1" applyAlignment="1">
      <alignment horizontal="left" vertical="center" wrapText="1"/>
    </xf>
    <xf numFmtId="0" fontId="0" fillId="30" borderId="37" xfId="0" applyFont="1" applyFill="1" applyBorder="1" applyAlignment="1">
      <alignment horizontal="left" vertical="center" wrapText="1"/>
    </xf>
    <xf numFmtId="0" fontId="0" fillId="30" borderId="18" xfId="0" applyFont="1" applyFill="1" applyBorder="1" applyAlignment="1">
      <alignment horizontal="centerContinuous" vertical="center"/>
    </xf>
    <xf numFmtId="0" fontId="0" fillId="30" borderId="19" xfId="0" applyFont="1" applyFill="1" applyBorder="1" applyAlignment="1">
      <alignment horizontal="centerContinuous" vertical="center"/>
    </xf>
    <xf numFmtId="0" fontId="0" fillId="30" borderId="30" xfId="0" applyFont="1" applyFill="1" applyBorder="1" applyAlignment="1">
      <alignment horizontal="centerContinuous" vertical="center"/>
    </xf>
    <xf numFmtId="0" fontId="0" fillId="30" borderId="23" xfId="0" applyFont="1" applyFill="1" applyBorder="1" applyAlignment="1">
      <alignment horizontal="centerContinuous" vertical="center"/>
    </xf>
    <xf numFmtId="186" fontId="0" fillId="30" borderId="12" xfId="0" applyNumberFormat="1" applyFont="1" applyFill="1" applyBorder="1" applyAlignment="1">
      <alignment horizontal="right" vertical="center"/>
    </xf>
    <xf numFmtId="0" fontId="0" fillId="30" borderId="0" xfId="0" applyFont="1" applyFill="1" applyAlignment="1" quotePrefix="1">
      <alignment horizontal="center" vertical="center"/>
    </xf>
    <xf numFmtId="0" fontId="0" fillId="30" borderId="10" xfId="0" applyFont="1" applyFill="1" applyBorder="1" applyAlignment="1" quotePrefix="1">
      <alignment horizontal="center" vertical="center"/>
    </xf>
    <xf numFmtId="186" fontId="0" fillId="30" borderId="11" xfId="0" applyNumberFormat="1" applyFont="1" applyFill="1" applyBorder="1" applyAlignment="1">
      <alignment horizontal="right" vertical="center"/>
    </xf>
    <xf numFmtId="0" fontId="11" fillId="30" borderId="0" xfId="0" applyFont="1" applyFill="1" applyAlignment="1" quotePrefix="1">
      <alignment horizontal="center" vertical="center"/>
    </xf>
    <xf numFmtId="0" fontId="11" fillId="30" borderId="10" xfId="0" applyFont="1" applyFill="1" applyBorder="1" applyAlignment="1" quotePrefix="1">
      <alignment horizontal="center" vertical="center"/>
    </xf>
    <xf numFmtId="186" fontId="11" fillId="30" borderId="11" xfId="0" applyNumberFormat="1" applyFont="1" applyFill="1" applyBorder="1" applyAlignment="1">
      <alignment horizontal="right" vertical="center"/>
    </xf>
    <xf numFmtId="186" fontId="11" fillId="30" borderId="0" xfId="0" applyNumberFormat="1" applyFont="1" applyFill="1" applyAlignment="1">
      <alignment horizontal="right" vertical="center"/>
    </xf>
    <xf numFmtId="0" fontId="10" fillId="30" borderId="0" xfId="0" applyFont="1" applyFill="1" applyAlignment="1">
      <alignment horizontal="left" vertical="center"/>
    </xf>
    <xf numFmtId="186" fontId="11" fillId="30" borderId="0" xfId="49" applyNumberFormat="1" applyFont="1" applyFill="1" applyBorder="1" applyAlignment="1">
      <alignment horizontal="right" vertical="center"/>
    </xf>
    <xf numFmtId="0" fontId="11" fillId="30" borderId="11" xfId="0" applyFont="1" applyFill="1" applyBorder="1" applyAlignment="1">
      <alignment horizontal="right" vertical="center"/>
    </xf>
    <xf numFmtId="0" fontId="11" fillId="30" borderId="0" xfId="0" applyFont="1" applyFill="1" applyAlignment="1">
      <alignment horizontal="right" vertical="center"/>
    </xf>
    <xf numFmtId="0" fontId="10" fillId="30" borderId="0" xfId="0" applyFont="1" applyFill="1" applyAlignment="1">
      <alignment horizontal="distributed" vertical="center"/>
    </xf>
    <xf numFmtId="186" fontId="11" fillId="30" borderId="0" xfId="49" applyNumberFormat="1" applyFont="1" applyFill="1" applyBorder="1" applyAlignment="1" applyProtection="1">
      <alignment horizontal="right" vertical="center"/>
      <protection/>
    </xf>
    <xf numFmtId="0" fontId="1" fillId="30" borderId="0" xfId="0" applyFont="1" applyFill="1" applyAlignment="1">
      <alignment horizontal="left" vertical="center"/>
    </xf>
    <xf numFmtId="186" fontId="0" fillId="30" borderId="0" xfId="49" applyNumberFormat="1" applyFont="1" applyFill="1" applyBorder="1" applyAlignment="1" applyProtection="1">
      <alignment horizontal="right" vertical="center"/>
      <protection/>
    </xf>
    <xf numFmtId="0" fontId="11" fillId="30" borderId="0" xfId="0" applyFont="1" applyFill="1" applyAlignment="1">
      <alignment horizontal="distributed" vertical="center"/>
    </xf>
    <xf numFmtId="186" fontId="0" fillId="30" borderId="0" xfId="49" applyNumberFormat="1" applyFont="1" applyFill="1" applyBorder="1" applyAlignment="1">
      <alignment horizontal="right" vertical="center"/>
    </xf>
    <xf numFmtId="186" fontId="0" fillId="30" borderId="0" xfId="0" applyNumberFormat="1" applyFont="1" applyFill="1" applyBorder="1" applyAlignment="1">
      <alignment horizontal="right" vertical="center"/>
    </xf>
    <xf numFmtId="0" fontId="0" fillId="30" borderId="13" xfId="0" applyFont="1" applyFill="1" applyBorder="1" applyAlignment="1">
      <alignment horizontal="left" vertical="center"/>
    </xf>
    <xf numFmtId="186" fontId="0" fillId="30" borderId="45" xfId="0" applyNumberFormat="1" applyFont="1" applyFill="1" applyBorder="1" applyAlignment="1">
      <alignment horizontal="right" vertical="center"/>
    </xf>
    <xf numFmtId="186" fontId="0" fillId="30" borderId="13" xfId="49" applyNumberFormat="1" applyFont="1" applyFill="1" applyBorder="1" applyAlignment="1" applyProtection="1">
      <alignment horizontal="right" vertical="center"/>
      <protection/>
    </xf>
    <xf numFmtId="186" fontId="0" fillId="30" borderId="13" xfId="0"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石川県統計書」h16" xfId="62"/>
    <cellStyle name="標準_１９８２２２Ｒ" xfId="63"/>
    <cellStyle name="標準_H16確報別表" xfId="64"/>
    <cellStyle name="標準_sb14_124(3)" xfId="65"/>
    <cellStyle name="Followed Hyperlink" xfId="66"/>
    <cellStyle name="未定義" xfId="67"/>
    <cellStyle name="良い" xfId="68"/>
  </cellStyles>
  <dxfs count="5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color rgb="FFFF0000"/>
      </font>
    </dxf>
    <dxf>
      <font>
        <color rgb="FFFF0000"/>
      </font>
    </dxf>
    <dxf>
      <font>
        <color rgb="FFFF0000"/>
      </font>
    </dxf>
    <dxf>
      <font>
        <color rgb="FFFF0000"/>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161925</xdr:rowOff>
    </xdr:from>
    <xdr:to>
      <xdr:col>2</xdr:col>
      <xdr:colOff>9525</xdr:colOff>
      <xdr:row>10</xdr:row>
      <xdr:rowOff>142875</xdr:rowOff>
    </xdr:to>
    <xdr:sp>
      <xdr:nvSpPr>
        <xdr:cNvPr id="1" name="AutoShape 1"/>
        <xdr:cNvSpPr>
          <a:spLocks/>
        </xdr:cNvSpPr>
      </xdr:nvSpPr>
      <xdr:spPr>
        <a:xfrm>
          <a:off x="1285875" y="2162175"/>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15</xdr:row>
      <xdr:rowOff>161925</xdr:rowOff>
    </xdr:from>
    <xdr:to>
      <xdr:col>2</xdr:col>
      <xdr:colOff>9525</xdr:colOff>
      <xdr:row>18</xdr:row>
      <xdr:rowOff>152400</xdr:rowOff>
    </xdr:to>
    <xdr:sp>
      <xdr:nvSpPr>
        <xdr:cNvPr id="2" name="AutoShape 2"/>
        <xdr:cNvSpPr>
          <a:spLocks/>
        </xdr:cNvSpPr>
      </xdr:nvSpPr>
      <xdr:spPr>
        <a:xfrm>
          <a:off x="1285875" y="4448175"/>
          <a:ext cx="76200" cy="847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19</xdr:row>
      <xdr:rowOff>161925</xdr:rowOff>
    </xdr:from>
    <xdr:to>
      <xdr:col>2</xdr:col>
      <xdr:colOff>9525</xdr:colOff>
      <xdr:row>22</xdr:row>
      <xdr:rowOff>219075</xdr:rowOff>
    </xdr:to>
    <xdr:sp>
      <xdr:nvSpPr>
        <xdr:cNvPr id="3" name="AutoShape 3"/>
        <xdr:cNvSpPr>
          <a:spLocks/>
        </xdr:cNvSpPr>
      </xdr:nvSpPr>
      <xdr:spPr>
        <a:xfrm>
          <a:off x="1285875" y="559117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31</xdr:row>
      <xdr:rowOff>152400</xdr:rowOff>
    </xdr:from>
    <xdr:to>
      <xdr:col>2</xdr:col>
      <xdr:colOff>28575</xdr:colOff>
      <xdr:row>34</xdr:row>
      <xdr:rowOff>161925</xdr:rowOff>
    </xdr:to>
    <xdr:sp>
      <xdr:nvSpPr>
        <xdr:cNvPr id="4" name="AutoShape 5"/>
        <xdr:cNvSpPr>
          <a:spLocks/>
        </xdr:cNvSpPr>
      </xdr:nvSpPr>
      <xdr:spPr>
        <a:xfrm>
          <a:off x="1266825" y="9010650"/>
          <a:ext cx="114300" cy="86677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123825</xdr:rowOff>
    </xdr:from>
    <xdr:to>
      <xdr:col>1</xdr:col>
      <xdr:colOff>104775</xdr:colOff>
      <xdr:row>46</xdr:row>
      <xdr:rowOff>161925</xdr:rowOff>
    </xdr:to>
    <xdr:sp>
      <xdr:nvSpPr>
        <xdr:cNvPr id="5" name="AutoShape 7"/>
        <xdr:cNvSpPr>
          <a:spLocks/>
        </xdr:cNvSpPr>
      </xdr:nvSpPr>
      <xdr:spPr>
        <a:xfrm>
          <a:off x="1209675" y="12420600"/>
          <a:ext cx="95250"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47</xdr:row>
      <xdr:rowOff>123825</xdr:rowOff>
    </xdr:from>
    <xdr:to>
      <xdr:col>2</xdr:col>
      <xdr:colOff>0</xdr:colOff>
      <xdr:row>50</xdr:row>
      <xdr:rowOff>123825</xdr:rowOff>
    </xdr:to>
    <xdr:sp>
      <xdr:nvSpPr>
        <xdr:cNvPr id="6" name="AutoShape 8"/>
        <xdr:cNvSpPr>
          <a:spLocks/>
        </xdr:cNvSpPr>
      </xdr:nvSpPr>
      <xdr:spPr>
        <a:xfrm>
          <a:off x="1257300" y="13563600"/>
          <a:ext cx="95250"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27</xdr:row>
      <xdr:rowOff>114300</xdr:rowOff>
    </xdr:from>
    <xdr:to>
      <xdr:col>2</xdr:col>
      <xdr:colOff>38100</xdr:colOff>
      <xdr:row>30</xdr:row>
      <xdr:rowOff>190500</xdr:rowOff>
    </xdr:to>
    <xdr:sp>
      <xdr:nvSpPr>
        <xdr:cNvPr id="7" name="AutoShape 16"/>
        <xdr:cNvSpPr>
          <a:spLocks/>
        </xdr:cNvSpPr>
      </xdr:nvSpPr>
      <xdr:spPr>
        <a:xfrm>
          <a:off x="1238250" y="7829550"/>
          <a:ext cx="1524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39</xdr:row>
      <xdr:rowOff>85725</xdr:rowOff>
    </xdr:from>
    <xdr:to>
      <xdr:col>1</xdr:col>
      <xdr:colOff>142875</xdr:colOff>
      <xdr:row>42</xdr:row>
      <xdr:rowOff>161925</xdr:rowOff>
    </xdr:to>
    <xdr:sp>
      <xdr:nvSpPr>
        <xdr:cNvPr id="8" name="AutoShape 18"/>
        <xdr:cNvSpPr>
          <a:spLocks/>
        </xdr:cNvSpPr>
      </xdr:nvSpPr>
      <xdr:spPr>
        <a:xfrm>
          <a:off x="1238250" y="11239500"/>
          <a:ext cx="10477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51</xdr:row>
      <xdr:rowOff>76200</xdr:rowOff>
    </xdr:from>
    <xdr:to>
      <xdr:col>1</xdr:col>
      <xdr:colOff>114300</xdr:colOff>
      <xdr:row>53</xdr:row>
      <xdr:rowOff>257175</xdr:rowOff>
    </xdr:to>
    <xdr:sp>
      <xdr:nvSpPr>
        <xdr:cNvPr id="9" name="AutoShape 23"/>
        <xdr:cNvSpPr>
          <a:spLocks/>
        </xdr:cNvSpPr>
      </xdr:nvSpPr>
      <xdr:spPr>
        <a:xfrm>
          <a:off x="1238250" y="14706600"/>
          <a:ext cx="85725"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35</xdr:row>
      <xdr:rowOff>142875</xdr:rowOff>
    </xdr:from>
    <xdr:to>
      <xdr:col>2</xdr:col>
      <xdr:colOff>0</xdr:colOff>
      <xdr:row>38</xdr:row>
      <xdr:rowOff>161925</xdr:rowOff>
    </xdr:to>
    <xdr:sp>
      <xdr:nvSpPr>
        <xdr:cNvPr id="10" name="AutoShape 24"/>
        <xdr:cNvSpPr>
          <a:spLocks/>
        </xdr:cNvSpPr>
      </xdr:nvSpPr>
      <xdr:spPr>
        <a:xfrm>
          <a:off x="1247775" y="10153650"/>
          <a:ext cx="104775" cy="876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161925</xdr:rowOff>
    </xdr:from>
    <xdr:to>
      <xdr:col>2</xdr:col>
      <xdr:colOff>9525</xdr:colOff>
      <xdr:row>14</xdr:row>
      <xdr:rowOff>219075</xdr:rowOff>
    </xdr:to>
    <xdr:sp>
      <xdr:nvSpPr>
        <xdr:cNvPr id="11" name="AutoShape 3"/>
        <xdr:cNvSpPr>
          <a:spLocks/>
        </xdr:cNvSpPr>
      </xdr:nvSpPr>
      <xdr:spPr>
        <a:xfrm>
          <a:off x="1285875" y="330517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161925</xdr:rowOff>
    </xdr:from>
    <xdr:to>
      <xdr:col>2</xdr:col>
      <xdr:colOff>9525</xdr:colOff>
      <xdr:row>26</xdr:row>
      <xdr:rowOff>219075</xdr:rowOff>
    </xdr:to>
    <xdr:sp>
      <xdr:nvSpPr>
        <xdr:cNvPr id="12" name="AutoShape 3"/>
        <xdr:cNvSpPr>
          <a:spLocks/>
        </xdr:cNvSpPr>
      </xdr:nvSpPr>
      <xdr:spPr>
        <a:xfrm>
          <a:off x="1285875" y="673417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45</xdr:row>
      <xdr:rowOff>85725</xdr:rowOff>
    </xdr:from>
    <xdr:to>
      <xdr:col>1</xdr:col>
      <xdr:colOff>209550</xdr:colOff>
      <xdr:row>47</xdr:row>
      <xdr:rowOff>123825</xdr:rowOff>
    </xdr:to>
    <xdr:sp>
      <xdr:nvSpPr>
        <xdr:cNvPr id="1" name="AutoShape 2"/>
        <xdr:cNvSpPr>
          <a:spLocks/>
        </xdr:cNvSpPr>
      </xdr:nvSpPr>
      <xdr:spPr>
        <a:xfrm>
          <a:off x="1123950" y="9667875"/>
          <a:ext cx="95250" cy="457200"/>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95250</xdr:colOff>
      <xdr:row>41</xdr:row>
      <xdr:rowOff>85725</xdr:rowOff>
    </xdr:from>
    <xdr:to>
      <xdr:col>1</xdr:col>
      <xdr:colOff>180975</xdr:colOff>
      <xdr:row>43</xdr:row>
      <xdr:rowOff>133350</xdr:rowOff>
    </xdr:to>
    <xdr:sp>
      <xdr:nvSpPr>
        <xdr:cNvPr id="2" name="AutoShape 2"/>
        <xdr:cNvSpPr>
          <a:spLocks/>
        </xdr:cNvSpPr>
      </xdr:nvSpPr>
      <xdr:spPr>
        <a:xfrm>
          <a:off x="1104900" y="8829675"/>
          <a:ext cx="85725" cy="466725"/>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37</xdr:row>
      <xdr:rowOff>95250</xdr:rowOff>
    </xdr:from>
    <xdr:to>
      <xdr:col>1</xdr:col>
      <xdr:colOff>142875</xdr:colOff>
      <xdr:row>52</xdr:row>
      <xdr:rowOff>28575</xdr:rowOff>
    </xdr:to>
    <xdr:sp>
      <xdr:nvSpPr>
        <xdr:cNvPr id="1" name="AutoShape 1"/>
        <xdr:cNvSpPr>
          <a:spLocks/>
        </xdr:cNvSpPr>
      </xdr:nvSpPr>
      <xdr:spPr>
        <a:xfrm>
          <a:off x="333375" y="9353550"/>
          <a:ext cx="295275" cy="3648075"/>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14</xdr:row>
      <xdr:rowOff>114300</xdr:rowOff>
    </xdr:from>
    <xdr:to>
      <xdr:col>2</xdr:col>
      <xdr:colOff>9525</xdr:colOff>
      <xdr:row>15</xdr:row>
      <xdr:rowOff>190500</xdr:rowOff>
    </xdr:to>
    <xdr:sp>
      <xdr:nvSpPr>
        <xdr:cNvPr id="2" name="AutoShape 3"/>
        <xdr:cNvSpPr>
          <a:spLocks/>
        </xdr:cNvSpPr>
      </xdr:nvSpPr>
      <xdr:spPr>
        <a:xfrm>
          <a:off x="590550" y="356235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17</xdr:row>
      <xdr:rowOff>114300</xdr:rowOff>
    </xdr:from>
    <xdr:to>
      <xdr:col>2</xdr:col>
      <xdr:colOff>9525</xdr:colOff>
      <xdr:row>18</xdr:row>
      <xdr:rowOff>190500</xdr:rowOff>
    </xdr:to>
    <xdr:sp>
      <xdr:nvSpPr>
        <xdr:cNvPr id="3" name="AutoShape 4"/>
        <xdr:cNvSpPr>
          <a:spLocks/>
        </xdr:cNvSpPr>
      </xdr:nvSpPr>
      <xdr:spPr>
        <a:xfrm>
          <a:off x="590550" y="430530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20</xdr:row>
      <xdr:rowOff>114300</xdr:rowOff>
    </xdr:from>
    <xdr:to>
      <xdr:col>2</xdr:col>
      <xdr:colOff>9525</xdr:colOff>
      <xdr:row>21</xdr:row>
      <xdr:rowOff>190500</xdr:rowOff>
    </xdr:to>
    <xdr:sp>
      <xdr:nvSpPr>
        <xdr:cNvPr id="4" name="AutoShape 5"/>
        <xdr:cNvSpPr>
          <a:spLocks/>
        </xdr:cNvSpPr>
      </xdr:nvSpPr>
      <xdr:spPr>
        <a:xfrm>
          <a:off x="590550" y="504825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50</xdr:col>
      <xdr:colOff>114300</xdr:colOff>
      <xdr:row>24</xdr:row>
      <xdr:rowOff>76200</xdr:rowOff>
    </xdr:from>
    <xdr:to>
      <xdr:col>51</xdr:col>
      <xdr:colOff>38100</xdr:colOff>
      <xdr:row>26</xdr:row>
      <xdr:rowOff>161925</xdr:rowOff>
    </xdr:to>
    <xdr:sp>
      <xdr:nvSpPr>
        <xdr:cNvPr id="5" name="AutoShape 7"/>
        <xdr:cNvSpPr>
          <a:spLocks/>
        </xdr:cNvSpPr>
      </xdr:nvSpPr>
      <xdr:spPr>
        <a:xfrm>
          <a:off x="21250275" y="6000750"/>
          <a:ext cx="123825" cy="695325"/>
        </a:xfrm>
        <a:prstGeom prst="leftBrace">
          <a:avLst>
            <a:gd name="adj" fmla="val -4048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0</xdr:row>
      <xdr:rowOff>0</xdr:rowOff>
    </xdr:from>
    <xdr:to>
      <xdr:col>42</xdr:col>
      <xdr:colOff>38100</xdr:colOff>
      <xdr:row>0</xdr:row>
      <xdr:rowOff>0</xdr:rowOff>
    </xdr:to>
    <xdr:sp>
      <xdr:nvSpPr>
        <xdr:cNvPr id="1" name="AutoShape 1"/>
        <xdr:cNvSpPr>
          <a:spLocks/>
        </xdr:cNvSpPr>
      </xdr:nvSpPr>
      <xdr:spPr>
        <a:xfrm>
          <a:off x="32489775" y="0"/>
          <a:ext cx="96202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0</xdr:colOff>
      <xdr:row>0</xdr:row>
      <xdr:rowOff>0</xdr:rowOff>
    </xdr:from>
    <xdr:to>
      <xdr:col>43</xdr:col>
      <xdr:colOff>104775</xdr:colOff>
      <xdr:row>0</xdr:row>
      <xdr:rowOff>0</xdr:rowOff>
    </xdr:to>
    <xdr:sp>
      <xdr:nvSpPr>
        <xdr:cNvPr id="2" name="AutoShape 2"/>
        <xdr:cNvSpPr>
          <a:spLocks/>
        </xdr:cNvSpPr>
      </xdr:nvSpPr>
      <xdr:spPr>
        <a:xfrm>
          <a:off x="34423350"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3" name="AutoShape 4"/>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4" name="AutoShape 5"/>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47625</xdr:rowOff>
    </xdr:from>
    <xdr:to>
      <xdr:col>1</xdr:col>
      <xdr:colOff>57150</xdr:colOff>
      <xdr:row>33</xdr:row>
      <xdr:rowOff>180975</xdr:rowOff>
    </xdr:to>
    <xdr:sp>
      <xdr:nvSpPr>
        <xdr:cNvPr id="5" name="AutoShape 6"/>
        <xdr:cNvSpPr>
          <a:spLocks/>
        </xdr:cNvSpPr>
      </xdr:nvSpPr>
      <xdr:spPr>
        <a:xfrm>
          <a:off x="342900" y="5667375"/>
          <a:ext cx="57150" cy="1333500"/>
        </a:xfrm>
        <a:prstGeom prst="leftBrace">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9</xdr:row>
      <xdr:rowOff>38100</xdr:rowOff>
    </xdr:from>
    <xdr:to>
      <xdr:col>1</xdr:col>
      <xdr:colOff>95250</xdr:colOff>
      <xdr:row>16</xdr:row>
      <xdr:rowOff>0</xdr:rowOff>
    </xdr:to>
    <xdr:sp>
      <xdr:nvSpPr>
        <xdr:cNvPr id="6" name="AutoShape 7"/>
        <xdr:cNvSpPr>
          <a:spLocks/>
        </xdr:cNvSpPr>
      </xdr:nvSpPr>
      <xdr:spPr>
        <a:xfrm>
          <a:off x="352425" y="2057400"/>
          <a:ext cx="85725" cy="1362075"/>
        </a:xfrm>
        <a:prstGeom prst="leftBrace">
          <a:avLst>
            <a:gd name="adj" fmla="val -436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342900</xdr:colOff>
      <xdr:row>68</xdr:row>
      <xdr:rowOff>38100</xdr:rowOff>
    </xdr:from>
    <xdr:to>
      <xdr:col>1</xdr:col>
      <xdr:colOff>95250</xdr:colOff>
      <xdr:row>74</xdr:row>
      <xdr:rowOff>142875</xdr:rowOff>
    </xdr:to>
    <xdr:sp>
      <xdr:nvSpPr>
        <xdr:cNvPr id="7" name="AutoShape 8"/>
        <xdr:cNvSpPr>
          <a:spLocks/>
        </xdr:cNvSpPr>
      </xdr:nvSpPr>
      <xdr:spPr>
        <a:xfrm>
          <a:off x="342900" y="13954125"/>
          <a:ext cx="95250" cy="1304925"/>
        </a:xfrm>
        <a:prstGeom prst="leftBrace">
          <a:avLst>
            <a:gd name="adj" fmla="val -4200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18</xdr:row>
      <xdr:rowOff>76200</xdr:rowOff>
    </xdr:from>
    <xdr:to>
      <xdr:col>1</xdr:col>
      <xdr:colOff>85725</xdr:colOff>
      <xdr:row>25</xdr:row>
      <xdr:rowOff>0</xdr:rowOff>
    </xdr:to>
    <xdr:sp>
      <xdr:nvSpPr>
        <xdr:cNvPr id="8" name="AutoShape 9"/>
        <xdr:cNvSpPr>
          <a:spLocks/>
        </xdr:cNvSpPr>
      </xdr:nvSpPr>
      <xdr:spPr>
        <a:xfrm>
          <a:off x="381000" y="3895725"/>
          <a:ext cx="47625" cy="1323975"/>
        </a:xfrm>
        <a:prstGeom prst="leftBrace">
          <a:avLst>
            <a:gd name="adj" fmla="val -4672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304800</xdr:colOff>
      <xdr:row>50</xdr:row>
      <xdr:rowOff>76200</xdr:rowOff>
    </xdr:from>
    <xdr:to>
      <xdr:col>1</xdr:col>
      <xdr:colOff>95250</xdr:colOff>
      <xdr:row>56</xdr:row>
      <xdr:rowOff>190500</xdr:rowOff>
    </xdr:to>
    <xdr:sp>
      <xdr:nvSpPr>
        <xdr:cNvPr id="9" name="AutoShape 10"/>
        <xdr:cNvSpPr>
          <a:spLocks/>
        </xdr:cNvSpPr>
      </xdr:nvSpPr>
      <xdr:spPr>
        <a:xfrm>
          <a:off x="304800" y="10391775"/>
          <a:ext cx="133350" cy="1314450"/>
        </a:xfrm>
        <a:prstGeom prst="leftBrace">
          <a:avLst>
            <a:gd name="adj" fmla="val -4009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59</xdr:row>
      <xdr:rowOff>66675</xdr:rowOff>
    </xdr:from>
    <xdr:to>
      <xdr:col>1</xdr:col>
      <xdr:colOff>104775</xdr:colOff>
      <xdr:row>65</xdr:row>
      <xdr:rowOff>161925</xdr:rowOff>
    </xdr:to>
    <xdr:sp>
      <xdr:nvSpPr>
        <xdr:cNvPr id="10" name="AutoShape 11"/>
        <xdr:cNvSpPr>
          <a:spLocks/>
        </xdr:cNvSpPr>
      </xdr:nvSpPr>
      <xdr:spPr>
        <a:xfrm>
          <a:off x="390525" y="12182475"/>
          <a:ext cx="57150" cy="1295400"/>
        </a:xfrm>
        <a:prstGeom prst="leftBrace">
          <a:avLst>
            <a:gd name="adj" fmla="val -46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26</xdr:row>
      <xdr:rowOff>19050</xdr:rowOff>
    </xdr:from>
    <xdr:to>
      <xdr:col>12</xdr:col>
      <xdr:colOff>47625</xdr:colOff>
      <xdr:row>26</xdr:row>
      <xdr:rowOff>161925</xdr:rowOff>
    </xdr:to>
    <xdr:sp>
      <xdr:nvSpPr>
        <xdr:cNvPr id="1" name="右中かっこ 2"/>
        <xdr:cNvSpPr>
          <a:spLocks/>
        </xdr:cNvSpPr>
      </xdr:nvSpPr>
      <xdr:spPr>
        <a:xfrm rot="5400000">
          <a:off x="7981950" y="5476875"/>
          <a:ext cx="4124325" cy="1428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45</xdr:row>
      <xdr:rowOff>28575</xdr:rowOff>
    </xdr:from>
    <xdr:to>
      <xdr:col>10</xdr:col>
      <xdr:colOff>990600</xdr:colOff>
      <xdr:row>46</xdr:row>
      <xdr:rowOff>0</xdr:rowOff>
    </xdr:to>
    <xdr:sp>
      <xdr:nvSpPr>
        <xdr:cNvPr id="2" name="右中かっこ 1"/>
        <xdr:cNvSpPr>
          <a:spLocks/>
        </xdr:cNvSpPr>
      </xdr:nvSpPr>
      <xdr:spPr>
        <a:xfrm rot="5400000">
          <a:off x="7943850" y="9201150"/>
          <a:ext cx="3000375" cy="1619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9525</xdr:rowOff>
    </xdr:from>
    <xdr:to>
      <xdr:col>3</xdr:col>
      <xdr:colOff>0</xdr:colOff>
      <xdr:row>5</xdr:row>
      <xdr:rowOff>161925</xdr:rowOff>
    </xdr:to>
    <xdr:sp>
      <xdr:nvSpPr>
        <xdr:cNvPr id="1"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2"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3"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4"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5"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6"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7"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9"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10"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11"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12"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13"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14"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5"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6"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7"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1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19"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20"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21"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22"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23"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24"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25"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26"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27"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28"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29"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30"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31"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32"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33"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34"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35"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36"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37"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3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39"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40"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41"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42"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43"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44"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78"/>
  <sheetViews>
    <sheetView view="pageBreakPreview" zoomScale="75" zoomScaleNormal="75" zoomScaleSheetLayoutView="75" zoomScalePageLayoutView="0" workbookViewId="0" topLeftCell="A1">
      <pane xSplit="3" ySplit="7" topLeftCell="D29" activePane="bottomRight" state="frozen"/>
      <selection pane="topLeft" activeCell="A1" sqref="A1"/>
      <selection pane="topRight" activeCell="D1" sqref="D1"/>
      <selection pane="bottomLeft" activeCell="A8" sqref="A8"/>
      <selection pane="bottomRight" activeCell="A1" sqref="A1:IV16384"/>
    </sheetView>
  </sheetViews>
  <sheetFormatPr defaultColWidth="10.59765625" defaultRowHeight="22.5" customHeight="1"/>
  <cols>
    <col min="1" max="1" width="12.59765625" style="8" customWidth="1"/>
    <col min="2" max="2" width="1.59765625" style="8" customWidth="1"/>
    <col min="3" max="3" width="8.59765625" style="8" customWidth="1"/>
    <col min="4" max="13" width="12.09765625" style="8" customWidth="1"/>
    <col min="14" max="14" width="18.69921875" style="8" customWidth="1"/>
    <col min="15" max="15" width="2.59765625" style="8" customWidth="1"/>
    <col min="16" max="16" width="4.59765625" style="8" customWidth="1"/>
    <col min="17" max="17" width="7.09765625" style="8" customWidth="1"/>
    <col min="18" max="21" width="6.59765625" style="8" customWidth="1"/>
    <col min="22" max="27" width="8.09765625" style="8" customWidth="1"/>
    <col min="28" max="28" width="7.59765625" style="8" customWidth="1"/>
    <col min="29" max="39" width="6.59765625" style="8" customWidth="1"/>
    <col min="40" max="16384" width="10.59765625" style="8" customWidth="1"/>
  </cols>
  <sheetData>
    <row r="1" spans="1:39" s="10" customFormat="1" ht="22.5" customHeight="1">
      <c r="A1" s="19" t="s">
        <v>563</v>
      </c>
      <c r="AM1" s="20" t="s">
        <v>564</v>
      </c>
    </row>
    <row r="2" spans="1:39" ht="22.5" customHeight="1">
      <c r="A2" s="145" t="s">
        <v>447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row>
    <row r="3" spans="1:47" ht="22.5" customHeight="1">
      <c r="A3" s="146" t="s">
        <v>774</v>
      </c>
      <c r="B3" s="146"/>
      <c r="C3" s="146"/>
      <c r="D3" s="146"/>
      <c r="E3" s="146"/>
      <c r="F3" s="146"/>
      <c r="G3" s="146"/>
      <c r="H3" s="146"/>
      <c r="I3" s="146"/>
      <c r="J3" s="146"/>
      <c r="K3" s="146"/>
      <c r="L3" s="146"/>
      <c r="M3" s="146"/>
      <c r="N3" s="147"/>
      <c r="O3" s="146" t="s">
        <v>775</v>
      </c>
      <c r="P3" s="146"/>
      <c r="Q3" s="146"/>
      <c r="R3" s="146"/>
      <c r="S3" s="146"/>
      <c r="T3" s="146"/>
      <c r="U3" s="146"/>
      <c r="V3" s="146"/>
      <c r="W3" s="146"/>
      <c r="X3" s="146"/>
      <c r="Y3" s="146"/>
      <c r="Z3" s="146"/>
      <c r="AA3" s="146"/>
      <c r="AB3" s="146"/>
      <c r="AC3" s="146"/>
      <c r="AD3" s="146"/>
      <c r="AE3" s="146"/>
      <c r="AF3" s="146"/>
      <c r="AG3" s="146"/>
      <c r="AH3" s="146"/>
      <c r="AI3" s="146"/>
      <c r="AJ3" s="146"/>
      <c r="AK3" s="146"/>
      <c r="AL3" s="148"/>
      <c r="AM3" s="148"/>
      <c r="AN3" s="11"/>
      <c r="AO3" s="11"/>
      <c r="AP3" s="11"/>
      <c r="AQ3" s="11"/>
      <c r="AR3" s="11"/>
      <c r="AS3" s="11"/>
      <c r="AT3" s="11"/>
      <c r="AU3" s="11"/>
    </row>
    <row r="4" ht="22.5" customHeight="1" thickBot="1">
      <c r="AK4" s="149" t="s">
        <v>336</v>
      </c>
    </row>
    <row r="5" spans="1:37" ht="22.5" customHeight="1">
      <c r="A5" s="150" t="s">
        <v>388</v>
      </c>
      <c r="B5" s="151"/>
      <c r="C5" s="152"/>
      <c r="D5" s="153"/>
      <c r="E5" s="154" t="s">
        <v>776</v>
      </c>
      <c r="F5" s="155" t="s">
        <v>250</v>
      </c>
      <c r="G5" s="155"/>
      <c r="H5" s="156"/>
      <c r="I5" s="155" t="s">
        <v>251</v>
      </c>
      <c r="J5" s="155"/>
      <c r="K5" s="155"/>
      <c r="L5" s="155"/>
      <c r="M5" s="155"/>
      <c r="N5" s="9"/>
      <c r="O5" s="150" t="s">
        <v>439</v>
      </c>
      <c r="P5" s="150"/>
      <c r="Q5" s="157"/>
      <c r="R5" s="158" t="s">
        <v>153</v>
      </c>
      <c r="S5" s="159"/>
      <c r="T5" s="160"/>
      <c r="U5" s="161" t="s">
        <v>300</v>
      </c>
      <c r="V5" s="162" t="s">
        <v>440</v>
      </c>
      <c r="W5" s="163"/>
      <c r="X5" s="164"/>
      <c r="Y5" s="163" t="s">
        <v>441</v>
      </c>
      <c r="Z5" s="163"/>
      <c r="AA5" s="164"/>
      <c r="AB5" s="165" t="s">
        <v>301</v>
      </c>
      <c r="AC5" s="166" t="s">
        <v>302</v>
      </c>
      <c r="AD5" s="167"/>
      <c r="AE5" s="167"/>
      <c r="AF5" s="167"/>
      <c r="AG5" s="167"/>
      <c r="AH5" s="168"/>
      <c r="AI5" s="169" t="s">
        <v>442</v>
      </c>
      <c r="AJ5" s="151"/>
      <c r="AK5" s="151"/>
    </row>
    <row r="6" spans="1:37" ht="22.5" customHeight="1">
      <c r="A6" s="170"/>
      <c r="B6" s="170"/>
      <c r="C6" s="171"/>
      <c r="D6" s="172" t="s">
        <v>303</v>
      </c>
      <c r="E6" s="173"/>
      <c r="F6" s="174" t="s">
        <v>304</v>
      </c>
      <c r="G6" s="174" t="s">
        <v>305</v>
      </c>
      <c r="H6" s="174" t="s">
        <v>306</v>
      </c>
      <c r="I6" s="174" t="s">
        <v>304</v>
      </c>
      <c r="J6" s="175" t="s">
        <v>307</v>
      </c>
      <c r="K6" s="176"/>
      <c r="L6" s="175" t="s">
        <v>308</v>
      </c>
      <c r="M6" s="175"/>
      <c r="N6" s="9"/>
      <c r="O6" s="177"/>
      <c r="P6" s="177"/>
      <c r="Q6" s="178"/>
      <c r="R6" s="179"/>
      <c r="S6" s="180"/>
      <c r="T6" s="181"/>
      <c r="U6" s="182"/>
      <c r="V6" s="183"/>
      <c r="W6" s="184"/>
      <c r="X6" s="185"/>
      <c r="Y6" s="184"/>
      <c r="Z6" s="184"/>
      <c r="AA6" s="185"/>
      <c r="AB6" s="186"/>
      <c r="AC6" s="187" t="s">
        <v>309</v>
      </c>
      <c r="AD6" s="188"/>
      <c r="AE6" s="189"/>
      <c r="AF6" s="187" t="s">
        <v>310</v>
      </c>
      <c r="AG6" s="188"/>
      <c r="AH6" s="189"/>
      <c r="AI6" s="190"/>
      <c r="AJ6" s="191"/>
      <c r="AK6" s="191"/>
    </row>
    <row r="7" spans="1:37" ht="22.5" customHeight="1">
      <c r="A7" s="191"/>
      <c r="B7" s="191"/>
      <c r="C7" s="192"/>
      <c r="D7" s="193"/>
      <c r="E7" s="194"/>
      <c r="F7" s="195"/>
      <c r="G7" s="195"/>
      <c r="H7" s="195"/>
      <c r="I7" s="195"/>
      <c r="J7" s="196" t="s">
        <v>305</v>
      </c>
      <c r="K7" s="196" t="s">
        <v>306</v>
      </c>
      <c r="L7" s="196" t="s">
        <v>305</v>
      </c>
      <c r="M7" s="197" t="s">
        <v>306</v>
      </c>
      <c r="N7" s="9"/>
      <c r="O7" s="198"/>
      <c r="P7" s="198"/>
      <c r="Q7" s="199"/>
      <c r="R7" s="200" t="s">
        <v>311</v>
      </c>
      <c r="S7" s="201" t="s">
        <v>312</v>
      </c>
      <c r="T7" s="201" t="s">
        <v>313</v>
      </c>
      <c r="U7" s="195"/>
      <c r="V7" s="196" t="s">
        <v>311</v>
      </c>
      <c r="W7" s="196" t="s">
        <v>314</v>
      </c>
      <c r="X7" s="200" t="s">
        <v>315</v>
      </c>
      <c r="Y7" s="196" t="s">
        <v>311</v>
      </c>
      <c r="Z7" s="196" t="s">
        <v>314</v>
      </c>
      <c r="AA7" s="202" t="s">
        <v>315</v>
      </c>
      <c r="AB7" s="203"/>
      <c r="AC7" s="196" t="s">
        <v>311</v>
      </c>
      <c r="AD7" s="196" t="s">
        <v>314</v>
      </c>
      <c r="AE7" s="200" t="s">
        <v>315</v>
      </c>
      <c r="AF7" s="196" t="s">
        <v>311</v>
      </c>
      <c r="AG7" s="196" t="s">
        <v>314</v>
      </c>
      <c r="AH7" s="197" t="s">
        <v>315</v>
      </c>
      <c r="AI7" s="200" t="s">
        <v>311</v>
      </c>
      <c r="AJ7" s="204" t="s">
        <v>314</v>
      </c>
      <c r="AK7" s="205" t="s">
        <v>315</v>
      </c>
    </row>
    <row r="8" spans="1:37" ht="22.5" customHeight="1">
      <c r="A8" s="206"/>
      <c r="B8" s="206"/>
      <c r="C8" s="207" t="s">
        <v>304</v>
      </c>
      <c r="D8" s="208">
        <f>SUM(D9:D11)</f>
        <v>45</v>
      </c>
      <c r="E8" s="209">
        <f>SUM(E9:E11)</f>
        <v>249</v>
      </c>
      <c r="F8" s="210">
        <f>SUM(F9:F11)</f>
        <v>4042</v>
      </c>
      <c r="G8" s="210">
        <f>SUM(G9:G11)</f>
        <v>2025</v>
      </c>
      <c r="H8" s="210">
        <f>SUM(H9:H11)</f>
        <v>2017</v>
      </c>
      <c r="I8" s="210">
        <f>SUM(J8:M8)</f>
        <v>681</v>
      </c>
      <c r="J8" s="210">
        <f>SUM(J9:J11)</f>
        <v>36</v>
      </c>
      <c r="K8" s="210">
        <f>SUM(K9:K11)</f>
        <v>512</v>
      </c>
      <c r="L8" s="210">
        <f>SUM(L9:L11)</f>
        <v>18</v>
      </c>
      <c r="M8" s="210">
        <f>SUM(M9:M11)</f>
        <v>115</v>
      </c>
      <c r="N8" s="9"/>
      <c r="O8" s="211" t="s">
        <v>644</v>
      </c>
      <c r="P8" s="212"/>
      <c r="Q8" s="213"/>
      <c r="R8" s="214">
        <v>55</v>
      </c>
      <c r="S8" s="215">
        <v>55</v>
      </c>
      <c r="T8" s="216" t="s">
        <v>627</v>
      </c>
      <c r="U8" s="215">
        <v>335</v>
      </c>
      <c r="V8" s="214">
        <v>6052</v>
      </c>
      <c r="W8" s="217">
        <v>3079</v>
      </c>
      <c r="X8" s="217">
        <v>2973</v>
      </c>
      <c r="Y8" s="214">
        <v>2359</v>
      </c>
      <c r="Z8" s="217">
        <v>1217</v>
      </c>
      <c r="AA8" s="217">
        <v>1142</v>
      </c>
      <c r="AB8" s="218">
        <v>24.1</v>
      </c>
      <c r="AC8" s="214">
        <v>661</v>
      </c>
      <c r="AD8" s="215">
        <v>41</v>
      </c>
      <c r="AE8" s="215">
        <v>620</v>
      </c>
      <c r="AF8" s="214">
        <v>110</v>
      </c>
      <c r="AG8" s="215">
        <v>23</v>
      </c>
      <c r="AH8" s="215">
        <v>87</v>
      </c>
      <c r="AI8" s="214">
        <v>90</v>
      </c>
      <c r="AJ8" s="215">
        <v>47</v>
      </c>
      <c r="AK8" s="215">
        <v>43</v>
      </c>
    </row>
    <row r="9" spans="1:37" ht="22.5" customHeight="1">
      <c r="A9" s="219" t="s">
        <v>374</v>
      </c>
      <c r="B9" s="15"/>
      <c r="C9" s="220" t="s">
        <v>375</v>
      </c>
      <c r="D9" s="221">
        <v>1</v>
      </c>
      <c r="E9" s="222">
        <v>5</v>
      </c>
      <c r="F9" s="216">
        <f>SUM(G9:H9)</f>
        <v>107</v>
      </c>
      <c r="G9" s="221">
        <v>49</v>
      </c>
      <c r="H9" s="221">
        <v>58</v>
      </c>
      <c r="I9" s="216">
        <f>SUM(J9:M9)</f>
        <v>10</v>
      </c>
      <c r="J9" s="221">
        <v>2</v>
      </c>
      <c r="K9" s="221">
        <v>5</v>
      </c>
      <c r="L9" s="221" t="s">
        <v>627</v>
      </c>
      <c r="M9" s="221">
        <v>3</v>
      </c>
      <c r="N9" s="9"/>
      <c r="O9" s="223" t="s">
        <v>710</v>
      </c>
      <c r="P9" s="224"/>
      <c r="Q9" s="225"/>
      <c r="R9" s="214">
        <v>52</v>
      </c>
      <c r="S9" s="215">
        <v>52</v>
      </c>
      <c r="T9" s="216" t="s">
        <v>627</v>
      </c>
      <c r="U9" s="215">
        <v>311</v>
      </c>
      <c r="V9" s="214">
        <v>5530</v>
      </c>
      <c r="W9" s="217">
        <v>2842</v>
      </c>
      <c r="X9" s="217">
        <v>2688</v>
      </c>
      <c r="Y9" s="214">
        <v>2041</v>
      </c>
      <c r="Z9" s="217">
        <v>1005</v>
      </c>
      <c r="AA9" s="217">
        <v>1036</v>
      </c>
      <c r="AB9" s="218">
        <v>21.7</v>
      </c>
      <c r="AC9" s="214">
        <v>667</v>
      </c>
      <c r="AD9" s="215">
        <v>40</v>
      </c>
      <c r="AE9" s="215">
        <v>627</v>
      </c>
      <c r="AF9" s="214">
        <v>113</v>
      </c>
      <c r="AG9" s="215">
        <v>20</v>
      </c>
      <c r="AH9" s="215">
        <v>93</v>
      </c>
      <c r="AI9" s="214">
        <v>92</v>
      </c>
      <c r="AJ9" s="215">
        <v>48</v>
      </c>
      <c r="AK9" s="215">
        <v>43</v>
      </c>
    </row>
    <row r="10" spans="1:37" ht="22.5" customHeight="1">
      <c r="A10" s="226"/>
      <c r="B10" s="227"/>
      <c r="C10" s="220" t="s">
        <v>376</v>
      </c>
      <c r="D10" s="221">
        <v>1</v>
      </c>
      <c r="E10" s="222">
        <v>4</v>
      </c>
      <c r="F10" s="216">
        <f>SUM(G10:H10)</f>
        <v>54</v>
      </c>
      <c r="G10" s="221">
        <v>27</v>
      </c>
      <c r="H10" s="221">
        <v>27</v>
      </c>
      <c r="I10" s="216">
        <f>SUM(J10:M10)</f>
        <v>7</v>
      </c>
      <c r="J10" s="216" t="s">
        <v>627</v>
      </c>
      <c r="K10" s="221">
        <v>7</v>
      </c>
      <c r="L10" s="221" t="s">
        <v>627</v>
      </c>
      <c r="M10" s="221" t="s">
        <v>627</v>
      </c>
      <c r="N10" s="9"/>
      <c r="O10" s="223">
        <v>2</v>
      </c>
      <c r="P10" s="228"/>
      <c r="Q10" s="225"/>
      <c r="R10" s="214">
        <v>50</v>
      </c>
      <c r="S10" s="215">
        <v>50</v>
      </c>
      <c r="T10" s="216" t="s">
        <v>627</v>
      </c>
      <c r="U10" s="215">
        <v>279</v>
      </c>
      <c r="V10" s="214">
        <v>4834</v>
      </c>
      <c r="W10" s="217">
        <v>2429</v>
      </c>
      <c r="X10" s="217">
        <v>2405</v>
      </c>
      <c r="Y10" s="214">
        <v>1954</v>
      </c>
      <c r="Z10" s="217">
        <v>1031</v>
      </c>
      <c r="AA10" s="217">
        <v>923</v>
      </c>
      <c r="AB10" s="218">
        <v>20.7</v>
      </c>
      <c r="AC10" s="214">
        <v>624</v>
      </c>
      <c r="AD10" s="215">
        <v>38</v>
      </c>
      <c r="AE10" s="215">
        <v>586</v>
      </c>
      <c r="AF10" s="214">
        <v>105</v>
      </c>
      <c r="AG10" s="215">
        <v>19</v>
      </c>
      <c r="AH10" s="215">
        <v>86</v>
      </c>
      <c r="AI10" s="214">
        <v>75</v>
      </c>
      <c r="AJ10" s="215">
        <v>36</v>
      </c>
      <c r="AK10" s="215">
        <v>39</v>
      </c>
    </row>
    <row r="11" spans="1:37" ht="22.5" customHeight="1">
      <c r="A11" s="227"/>
      <c r="B11" s="229"/>
      <c r="C11" s="220" t="s">
        <v>377</v>
      </c>
      <c r="D11" s="221">
        <v>43</v>
      </c>
      <c r="E11" s="222">
        <v>240</v>
      </c>
      <c r="F11" s="216">
        <f>SUM(G11:H11)</f>
        <v>3881</v>
      </c>
      <c r="G11" s="221">
        <v>1949</v>
      </c>
      <c r="H11" s="221">
        <v>1932</v>
      </c>
      <c r="I11" s="216">
        <f>SUM(J11:M11)</f>
        <v>664</v>
      </c>
      <c r="J11" s="221">
        <v>34</v>
      </c>
      <c r="K11" s="221">
        <v>500</v>
      </c>
      <c r="L11" s="221">
        <v>18</v>
      </c>
      <c r="M11" s="221">
        <v>112</v>
      </c>
      <c r="N11" s="9"/>
      <c r="O11" s="223">
        <v>3</v>
      </c>
      <c r="P11" s="228"/>
      <c r="Q11" s="225"/>
      <c r="R11" s="214">
        <v>48</v>
      </c>
      <c r="S11" s="215">
        <v>48</v>
      </c>
      <c r="T11" s="216" t="s">
        <v>627</v>
      </c>
      <c r="U11" s="215">
        <v>259</v>
      </c>
      <c r="V11" s="214">
        <v>4529</v>
      </c>
      <c r="W11" s="217">
        <v>2285</v>
      </c>
      <c r="X11" s="217">
        <v>2244</v>
      </c>
      <c r="Y11" s="214">
        <v>1657</v>
      </c>
      <c r="Z11" s="217">
        <v>835</v>
      </c>
      <c r="AA11" s="217">
        <v>822</v>
      </c>
      <c r="AB11" s="218">
        <v>18.2</v>
      </c>
      <c r="AC11" s="214">
        <v>559</v>
      </c>
      <c r="AD11" s="215">
        <v>37</v>
      </c>
      <c r="AE11" s="215">
        <v>522</v>
      </c>
      <c r="AF11" s="214">
        <v>122</v>
      </c>
      <c r="AG11" s="215">
        <v>21</v>
      </c>
      <c r="AH11" s="215">
        <v>101</v>
      </c>
      <c r="AI11" s="214">
        <v>82</v>
      </c>
      <c r="AJ11" s="215">
        <v>40</v>
      </c>
      <c r="AK11" s="215">
        <v>42</v>
      </c>
    </row>
    <row r="12" spans="1:38" ht="22.5" customHeight="1">
      <c r="A12" s="229"/>
      <c r="B12" s="229"/>
      <c r="C12" s="207" t="s">
        <v>304</v>
      </c>
      <c r="D12" s="230">
        <f>SUM(D13:D15)</f>
        <v>161</v>
      </c>
      <c r="E12" s="230">
        <f>SUM(E13:E15)</f>
        <v>611</v>
      </c>
      <c r="F12" s="230">
        <f>SUM(F13:F15)</f>
        <v>18880</v>
      </c>
      <c r="G12" s="230">
        <f>SUM(G13:G15)</f>
        <v>9786</v>
      </c>
      <c r="H12" s="230">
        <f>SUM(H13:H15)</f>
        <v>9094</v>
      </c>
      <c r="I12" s="230">
        <f>SUM(J12:M12)</f>
        <v>4101</v>
      </c>
      <c r="J12" s="230">
        <f>SUM(J13:J15)</f>
        <v>125</v>
      </c>
      <c r="K12" s="230">
        <f>SUM(K13:K15)</f>
        <v>3607</v>
      </c>
      <c r="L12" s="230">
        <f>SUM(L13:L15)</f>
        <v>10</v>
      </c>
      <c r="M12" s="230">
        <f>SUM(M13:M15)</f>
        <v>359</v>
      </c>
      <c r="N12" s="9"/>
      <c r="O12" s="231">
        <v>4</v>
      </c>
      <c r="P12" s="228"/>
      <c r="Q12" s="225"/>
      <c r="R12" s="232">
        <f>SUM(R14,R15,R16)</f>
        <v>45</v>
      </c>
      <c r="S12" s="233">
        <f>SUM(S14,S15,S16)</f>
        <v>45</v>
      </c>
      <c r="T12" s="230" t="s">
        <v>627</v>
      </c>
      <c r="U12" s="233">
        <f aca="true" t="shared" si="0" ref="U12:AK12">SUM(U14,U15,U16)</f>
        <v>249</v>
      </c>
      <c r="V12" s="233">
        <f t="shared" si="0"/>
        <v>4042</v>
      </c>
      <c r="W12" s="233">
        <f t="shared" si="0"/>
        <v>2025</v>
      </c>
      <c r="X12" s="233">
        <f t="shared" si="0"/>
        <v>2017</v>
      </c>
      <c r="Y12" s="233">
        <f t="shared" si="0"/>
        <v>1600</v>
      </c>
      <c r="Z12" s="233">
        <f t="shared" si="0"/>
        <v>804</v>
      </c>
      <c r="AA12" s="233">
        <f t="shared" si="0"/>
        <v>796</v>
      </c>
      <c r="AB12" s="234">
        <v>17.720677815926457</v>
      </c>
      <c r="AC12" s="233">
        <f t="shared" si="0"/>
        <v>548</v>
      </c>
      <c r="AD12" s="233">
        <f t="shared" si="0"/>
        <v>36</v>
      </c>
      <c r="AE12" s="233">
        <f t="shared" si="0"/>
        <v>512</v>
      </c>
      <c r="AF12" s="233">
        <f t="shared" si="0"/>
        <v>133</v>
      </c>
      <c r="AG12" s="233">
        <f t="shared" si="0"/>
        <v>18</v>
      </c>
      <c r="AH12" s="233">
        <f t="shared" si="0"/>
        <v>115</v>
      </c>
      <c r="AI12" s="233">
        <f t="shared" si="0"/>
        <v>83</v>
      </c>
      <c r="AJ12" s="233">
        <f t="shared" si="0"/>
        <v>39</v>
      </c>
      <c r="AK12" s="233">
        <f t="shared" si="0"/>
        <v>44</v>
      </c>
      <c r="AL12" s="235"/>
    </row>
    <row r="13" spans="1:38" ht="22.5" customHeight="1">
      <c r="A13" s="236" t="s">
        <v>438</v>
      </c>
      <c r="B13" s="15"/>
      <c r="C13" s="220" t="s">
        <v>375</v>
      </c>
      <c r="D13" s="221" t="s">
        <v>627</v>
      </c>
      <c r="E13" s="221" t="s">
        <v>627</v>
      </c>
      <c r="F13" s="216" t="s">
        <v>627</v>
      </c>
      <c r="G13" s="221" t="s">
        <v>627</v>
      </c>
      <c r="H13" s="221" t="s">
        <v>627</v>
      </c>
      <c r="I13" s="216" t="s">
        <v>627</v>
      </c>
      <c r="J13" s="216" t="s">
        <v>627</v>
      </c>
      <c r="K13" s="216" t="s">
        <v>627</v>
      </c>
      <c r="L13" s="216" t="s">
        <v>627</v>
      </c>
      <c r="M13" s="216" t="s">
        <v>627</v>
      </c>
      <c r="N13" s="9"/>
      <c r="O13" s="237"/>
      <c r="P13" s="237"/>
      <c r="Q13" s="238"/>
      <c r="R13" s="232"/>
      <c r="S13" s="233"/>
      <c r="T13" s="230"/>
      <c r="U13" s="233"/>
      <c r="V13" s="233"/>
      <c r="W13" s="233"/>
      <c r="X13" s="233"/>
      <c r="Y13" s="233"/>
      <c r="Z13" s="233"/>
      <c r="AA13" s="233"/>
      <c r="AB13" s="234"/>
      <c r="AC13" s="233"/>
      <c r="AD13" s="233"/>
      <c r="AE13" s="233"/>
      <c r="AF13" s="233"/>
      <c r="AG13" s="233"/>
      <c r="AH13" s="233"/>
      <c r="AI13" s="233"/>
      <c r="AJ13" s="233"/>
      <c r="AK13" s="233"/>
      <c r="AL13" s="235"/>
    </row>
    <row r="14" spans="1:38" ht="22.5" customHeight="1">
      <c r="A14" s="236"/>
      <c r="B14" s="227"/>
      <c r="C14" s="220" t="s">
        <v>376</v>
      </c>
      <c r="D14" s="221">
        <v>2</v>
      </c>
      <c r="E14" s="221">
        <v>6</v>
      </c>
      <c r="F14" s="216">
        <f>SUM(G14:H14)</f>
        <v>116</v>
      </c>
      <c r="G14" s="221">
        <v>63</v>
      </c>
      <c r="H14" s="221">
        <v>53</v>
      </c>
      <c r="I14" s="216">
        <f>SUM(J14:M14)</f>
        <v>21</v>
      </c>
      <c r="J14" s="216" t="s">
        <v>627</v>
      </c>
      <c r="K14" s="216">
        <v>21</v>
      </c>
      <c r="L14" s="216" t="s">
        <v>627</v>
      </c>
      <c r="M14" s="216" t="s">
        <v>627</v>
      </c>
      <c r="N14" s="9"/>
      <c r="O14" s="113" t="s">
        <v>379</v>
      </c>
      <c r="P14" s="113"/>
      <c r="Q14" s="239"/>
      <c r="R14" s="240">
        <v>1</v>
      </c>
      <c r="S14" s="21">
        <v>1</v>
      </c>
      <c r="T14" s="230" t="s">
        <v>627</v>
      </c>
      <c r="U14" s="21">
        <v>5</v>
      </c>
      <c r="V14" s="208">
        <v>107</v>
      </c>
      <c r="W14" s="21">
        <v>49</v>
      </c>
      <c r="X14" s="21">
        <v>58</v>
      </c>
      <c r="Y14" s="208">
        <v>28</v>
      </c>
      <c r="Z14" s="21">
        <v>14</v>
      </c>
      <c r="AA14" s="21">
        <v>14</v>
      </c>
      <c r="AB14" s="241">
        <v>0.310111861778713</v>
      </c>
      <c r="AC14" s="208">
        <v>7</v>
      </c>
      <c r="AD14" s="21">
        <v>2</v>
      </c>
      <c r="AE14" s="21">
        <v>5</v>
      </c>
      <c r="AF14" s="208">
        <v>3</v>
      </c>
      <c r="AG14" s="21" t="s">
        <v>627</v>
      </c>
      <c r="AH14" s="21">
        <v>3</v>
      </c>
      <c r="AI14" s="208">
        <v>1</v>
      </c>
      <c r="AJ14" s="21" t="s">
        <v>627</v>
      </c>
      <c r="AK14" s="21">
        <v>1</v>
      </c>
      <c r="AL14" s="235"/>
    </row>
    <row r="15" spans="1:38" ht="22.5" customHeight="1">
      <c r="A15" s="227"/>
      <c r="B15" s="229"/>
      <c r="C15" s="220" t="s">
        <v>377</v>
      </c>
      <c r="D15" s="221">
        <v>159</v>
      </c>
      <c r="E15" s="221">
        <v>605</v>
      </c>
      <c r="F15" s="216">
        <f>SUM(G15:H15)</f>
        <v>18764</v>
      </c>
      <c r="G15" s="221">
        <v>9723</v>
      </c>
      <c r="H15" s="221">
        <v>9041</v>
      </c>
      <c r="I15" s="216">
        <f>SUM(J15:M15)</f>
        <v>4080</v>
      </c>
      <c r="J15" s="221">
        <v>125</v>
      </c>
      <c r="K15" s="221">
        <v>3586</v>
      </c>
      <c r="L15" s="221">
        <v>10</v>
      </c>
      <c r="M15" s="221">
        <v>359</v>
      </c>
      <c r="N15" s="9"/>
      <c r="O15" s="113" t="s">
        <v>380</v>
      </c>
      <c r="P15" s="226"/>
      <c r="Q15" s="242"/>
      <c r="R15" s="243">
        <v>1</v>
      </c>
      <c r="S15" s="208">
        <v>1</v>
      </c>
      <c r="T15" s="230" t="s">
        <v>627</v>
      </c>
      <c r="U15" s="208">
        <v>4</v>
      </c>
      <c r="V15" s="208">
        <v>54</v>
      </c>
      <c r="W15" s="208">
        <v>27</v>
      </c>
      <c r="X15" s="208">
        <v>27</v>
      </c>
      <c r="Y15" s="208">
        <v>29</v>
      </c>
      <c r="Z15" s="208">
        <v>18</v>
      </c>
      <c r="AA15" s="208">
        <v>11</v>
      </c>
      <c r="AB15" s="241">
        <v>0.3211872854136671</v>
      </c>
      <c r="AC15" s="208">
        <v>7</v>
      </c>
      <c r="AD15" s="230" t="s">
        <v>627</v>
      </c>
      <c r="AE15" s="208">
        <v>7</v>
      </c>
      <c r="AF15" s="230" t="s">
        <v>627</v>
      </c>
      <c r="AG15" s="230" t="s">
        <v>627</v>
      </c>
      <c r="AH15" s="230" t="s">
        <v>627</v>
      </c>
      <c r="AI15" s="230" t="s">
        <v>627</v>
      </c>
      <c r="AJ15" s="230" t="s">
        <v>627</v>
      </c>
      <c r="AK15" s="230" t="s">
        <v>627</v>
      </c>
      <c r="AL15" s="235"/>
    </row>
    <row r="16" spans="1:38" ht="22.5" customHeight="1">
      <c r="A16" s="229"/>
      <c r="B16" s="229"/>
      <c r="C16" s="207" t="s">
        <v>304</v>
      </c>
      <c r="D16" s="230">
        <f>SUM(D17:D19)</f>
        <v>202</v>
      </c>
      <c r="E16" s="230">
        <f>SUM(E17:E19)</f>
        <v>2524</v>
      </c>
      <c r="F16" s="230">
        <f>SUM(F17:F19)</f>
        <v>55923</v>
      </c>
      <c r="G16" s="230">
        <f>SUM(G17:G19)</f>
        <v>28634</v>
      </c>
      <c r="H16" s="230">
        <f>SUM(H17:H19)</f>
        <v>27289</v>
      </c>
      <c r="I16" s="230">
        <f aca="true" t="shared" si="1" ref="I16:I33">SUM(J16:M16)</f>
        <v>4443</v>
      </c>
      <c r="J16" s="230">
        <f>SUM(J17:J19)</f>
        <v>1342</v>
      </c>
      <c r="K16" s="230">
        <f>SUM(K17:K19)</f>
        <v>2657</v>
      </c>
      <c r="L16" s="230">
        <f>SUM(L17:L19)</f>
        <v>178</v>
      </c>
      <c r="M16" s="230">
        <f>SUM(M17:M19)</f>
        <v>266</v>
      </c>
      <c r="N16" s="9"/>
      <c r="O16" s="113" t="s">
        <v>331</v>
      </c>
      <c r="P16" s="226"/>
      <c r="Q16" s="244"/>
      <c r="R16" s="240">
        <v>43</v>
      </c>
      <c r="S16" s="208">
        <v>43</v>
      </c>
      <c r="T16" s="230" t="s">
        <v>627</v>
      </c>
      <c r="U16" s="208">
        <v>240</v>
      </c>
      <c r="V16" s="208">
        <v>3881</v>
      </c>
      <c r="W16" s="208">
        <v>1949</v>
      </c>
      <c r="X16" s="208">
        <v>1932</v>
      </c>
      <c r="Y16" s="208">
        <v>1543</v>
      </c>
      <c r="Z16" s="208">
        <v>772</v>
      </c>
      <c r="AA16" s="208">
        <v>771</v>
      </c>
      <c r="AB16" s="241">
        <v>17.089378668734078</v>
      </c>
      <c r="AC16" s="208">
        <v>534</v>
      </c>
      <c r="AD16" s="208">
        <v>34</v>
      </c>
      <c r="AE16" s="208">
        <v>500</v>
      </c>
      <c r="AF16" s="208">
        <v>130</v>
      </c>
      <c r="AG16" s="208">
        <v>18</v>
      </c>
      <c r="AH16" s="208">
        <v>112</v>
      </c>
      <c r="AI16" s="208">
        <v>82</v>
      </c>
      <c r="AJ16" s="208">
        <v>39</v>
      </c>
      <c r="AK16" s="208">
        <v>43</v>
      </c>
      <c r="AL16" s="245"/>
    </row>
    <row r="17" spans="1:38" ht="22.5" customHeight="1">
      <c r="A17" s="219" t="s">
        <v>378</v>
      </c>
      <c r="B17" s="15"/>
      <c r="C17" s="220" t="s">
        <v>375</v>
      </c>
      <c r="D17" s="221">
        <v>1</v>
      </c>
      <c r="E17" s="221">
        <v>21</v>
      </c>
      <c r="F17" s="216">
        <f>SUM(G17:H17)</f>
        <v>635</v>
      </c>
      <c r="G17" s="221">
        <v>315</v>
      </c>
      <c r="H17" s="221">
        <v>320</v>
      </c>
      <c r="I17" s="216">
        <f t="shared" si="1"/>
        <v>36</v>
      </c>
      <c r="J17" s="221">
        <v>13</v>
      </c>
      <c r="K17" s="221">
        <v>15</v>
      </c>
      <c r="L17" s="221">
        <v>2</v>
      </c>
      <c r="M17" s="216">
        <v>6</v>
      </c>
      <c r="N17" s="9"/>
      <c r="O17" s="113"/>
      <c r="P17" s="226"/>
      <c r="Q17" s="244"/>
      <c r="R17" s="240"/>
      <c r="S17" s="208"/>
      <c r="T17" s="230"/>
      <c r="U17" s="208"/>
      <c r="V17" s="208"/>
      <c r="W17" s="208"/>
      <c r="X17" s="208"/>
      <c r="Y17" s="208"/>
      <c r="Z17" s="208"/>
      <c r="AA17" s="208"/>
      <c r="AB17" s="241"/>
      <c r="AC17" s="208"/>
      <c r="AD17" s="208"/>
      <c r="AE17" s="208"/>
      <c r="AF17" s="208"/>
      <c r="AG17" s="208"/>
      <c r="AH17" s="208"/>
      <c r="AI17" s="208"/>
      <c r="AJ17" s="208"/>
      <c r="AK17" s="208"/>
      <c r="AL17" s="245"/>
    </row>
    <row r="18" spans="1:38" ht="22.5" customHeight="1">
      <c r="A18" s="226"/>
      <c r="B18" s="227"/>
      <c r="C18" s="220" t="s">
        <v>376</v>
      </c>
      <c r="D18" s="221">
        <v>200</v>
      </c>
      <c r="E18" s="221">
        <v>2497</v>
      </c>
      <c r="F18" s="216">
        <f>SUM(G18:H18)</f>
        <v>55172</v>
      </c>
      <c r="G18" s="221">
        <v>28267</v>
      </c>
      <c r="H18" s="221">
        <v>26905</v>
      </c>
      <c r="I18" s="216">
        <f t="shared" si="1"/>
        <v>4390</v>
      </c>
      <c r="J18" s="221">
        <v>1326</v>
      </c>
      <c r="K18" s="221">
        <v>2636</v>
      </c>
      <c r="L18" s="221">
        <v>174</v>
      </c>
      <c r="M18" s="221">
        <v>254</v>
      </c>
      <c r="N18" s="9"/>
      <c r="P18" s="246" t="s">
        <v>332</v>
      </c>
      <c r="Q18" s="244"/>
      <c r="R18" s="247">
        <v>26</v>
      </c>
      <c r="S18" s="245">
        <v>26</v>
      </c>
      <c r="T18" s="216" t="s">
        <v>627</v>
      </c>
      <c r="U18" s="245">
        <v>166</v>
      </c>
      <c r="V18" s="248">
        <v>2670</v>
      </c>
      <c r="W18" s="245">
        <v>1314</v>
      </c>
      <c r="X18" s="245">
        <v>1356</v>
      </c>
      <c r="Y18" s="248">
        <v>1072</v>
      </c>
      <c r="Z18" s="245">
        <v>525</v>
      </c>
      <c r="AA18" s="245">
        <v>547</v>
      </c>
      <c r="AB18" s="249">
        <v>28.47277556440903</v>
      </c>
      <c r="AC18" s="248">
        <v>331</v>
      </c>
      <c r="AD18" s="245">
        <v>25</v>
      </c>
      <c r="AE18" s="245">
        <v>306</v>
      </c>
      <c r="AF18" s="216">
        <v>89</v>
      </c>
      <c r="AG18" s="216">
        <v>10</v>
      </c>
      <c r="AH18" s="216">
        <v>79</v>
      </c>
      <c r="AI18" s="248">
        <v>43</v>
      </c>
      <c r="AJ18" s="216">
        <v>18</v>
      </c>
      <c r="AK18" s="245">
        <v>25</v>
      </c>
      <c r="AL18" s="235"/>
    </row>
    <row r="19" spans="1:38" ht="22.5" customHeight="1">
      <c r="A19" s="227"/>
      <c r="B19" s="229"/>
      <c r="C19" s="220" t="s">
        <v>377</v>
      </c>
      <c r="D19" s="221">
        <v>1</v>
      </c>
      <c r="E19" s="221">
        <v>6</v>
      </c>
      <c r="F19" s="216">
        <f>SUM(G19:H19)</f>
        <v>116</v>
      </c>
      <c r="G19" s="221">
        <v>52</v>
      </c>
      <c r="H19" s="221">
        <v>64</v>
      </c>
      <c r="I19" s="216">
        <f t="shared" si="1"/>
        <v>17</v>
      </c>
      <c r="J19" s="221">
        <v>3</v>
      </c>
      <c r="K19" s="221">
        <v>6</v>
      </c>
      <c r="L19" s="221">
        <v>2</v>
      </c>
      <c r="M19" s="221">
        <v>6</v>
      </c>
      <c r="N19" s="9"/>
      <c r="O19" s="50"/>
      <c r="P19" s="246" t="s">
        <v>334</v>
      </c>
      <c r="Q19" s="244"/>
      <c r="R19" s="247">
        <v>7</v>
      </c>
      <c r="S19" s="245">
        <v>7</v>
      </c>
      <c r="T19" s="216" t="s">
        <v>627</v>
      </c>
      <c r="U19" s="245">
        <v>29</v>
      </c>
      <c r="V19" s="248">
        <v>454</v>
      </c>
      <c r="W19" s="245">
        <v>242</v>
      </c>
      <c r="X19" s="245">
        <v>212</v>
      </c>
      <c r="Y19" s="248">
        <v>167</v>
      </c>
      <c r="Z19" s="245">
        <v>91</v>
      </c>
      <c r="AA19" s="245">
        <v>76</v>
      </c>
      <c r="AB19" s="249">
        <v>17.616033755274263</v>
      </c>
      <c r="AC19" s="248">
        <v>100</v>
      </c>
      <c r="AD19" s="245">
        <v>2</v>
      </c>
      <c r="AE19" s="245">
        <v>98</v>
      </c>
      <c r="AF19" s="248">
        <v>20</v>
      </c>
      <c r="AG19" s="249" t="s">
        <v>627</v>
      </c>
      <c r="AH19" s="248">
        <v>20</v>
      </c>
      <c r="AI19" s="248">
        <v>12</v>
      </c>
      <c r="AJ19" s="245">
        <v>10</v>
      </c>
      <c r="AK19" s="245">
        <v>2</v>
      </c>
      <c r="AL19" s="235"/>
    </row>
    <row r="20" spans="1:38" ht="22.5" customHeight="1">
      <c r="A20" s="229"/>
      <c r="B20" s="229"/>
      <c r="C20" s="207" t="s">
        <v>304</v>
      </c>
      <c r="D20" s="230">
        <f>SUM(D21:D23)</f>
        <v>89</v>
      </c>
      <c r="E20" s="230">
        <f>SUM(E21:E23)</f>
        <v>1065</v>
      </c>
      <c r="F20" s="230">
        <f>SUM(F21:F23)</f>
        <v>29950</v>
      </c>
      <c r="G20" s="230">
        <f>SUM(G21:G23)</f>
        <v>15119</v>
      </c>
      <c r="H20" s="230">
        <f>SUM(H21:H23)</f>
        <v>14831</v>
      </c>
      <c r="I20" s="230">
        <f t="shared" si="1"/>
        <v>2454</v>
      </c>
      <c r="J20" s="230">
        <f>SUM(J21:J23)</f>
        <v>1199</v>
      </c>
      <c r="K20" s="230">
        <f>SUM(K21:K23)</f>
        <v>1021</v>
      </c>
      <c r="L20" s="230">
        <f>SUM(L21:L23)</f>
        <v>132</v>
      </c>
      <c r="M20" s="230">
        <f>SUM(M21:M23)</f>
        <v>102</v>
      </c>
      <c r="N20" s="9"/>
      <c r="O20" s="50"/>
      <c r="P20" s="246" t="s">
        <v>328</v>
      </c>
      <c r="Q20" s="244"/>
      <c r="R20" s="247">
        <v>1</v>
      </c>
      <c r="S20" s="245">
        <v>1</v>
      </c>
      <c r="T20" s="216" t="s">
        <v>627</v>
      </c>
      <c r="U20" s="245" t="s">
        <v>627</v>
      </c>
      <c r="V20" s="245" t="s">
        <v>627</v>
      </c>
      <c r="W20" s="245" t="s">
        <v>627</v>
      </c>
      <c r="X20" s="245" t="s">
        <v>627</v>
      </c>
      <c r="Y20" s="245" t="s">
        <v>627</v>
      </c>
      <c r="Z20" s="245" t="s">
        <v>627</v>
      </c>
      <c r="AA20" s="245" t="s">
        <v>627</v>
      </c>
      <c r="AB20" s="245" t="s">
        <v>627</v>
      </c>
      <c r="AC20" s="248">
        <v>1</v>
      </c>
      <c r="AD20" s="249" t="s">
        <v>627</v>
      </c>
      <c r="AE20" s="245">
        <v>1</v>
      </c>
      <c r="AF20" s="249" t="s">
        <v>627</v>
      </c>
      <c r="AG20" s="249" t="s">
        <v>627</v>
      </c>
      <c r="AH20" s="249" t="s">
        <v>627</v>
      </c>
      <c r="AI20" s="249" t="s">
        <v>627</v>
      </c>
      <c r="AJ20" s="249" t="s">
        <v>627</v>
      </c>
      <c r="AK20" s="249" t="s">
        <v>627</v>
      </c>
      <c r="AL20" s="235"/>
    </row>
    <row r="21" spans="1:38" ht="22.5" customHeight="1">
      <c r="A21" s="219" t="s">
        <v>383</v>
      </c>
      <c r="B21" s="15"/>
      <c r="C21" s="220" t="s">
        <v>375</v>
      </c>
      <c r="D21" s="221">
        <v>1</v>
      </c>
      <c r="E21" s="221">
        <v>12</v>
      </c>
      <c r="F21" s="216">
        <f>SUM(G21:H21)</f>
        <v>472</v>
      </c>
      <c r="G21" s="221">
        <v>236</v>
      </c>
      <c r="H21" s="221">
        <v>236</v>
      </c>
      <c r="I21" s="216">
        <f t="shared" si="1"/>
        <v>29</v>
      </c>
      <c r="J21" s="221">
        <v>13</v>
      </c>
      <c r="K21" s="221">
        <v>10</v>
      </c>
      <c r="L21" s="221">
        <v>3</v>
      </c>
      <c r="M21" s="221">
        <v>3</v>
      </c>
      <c r="N21" s="9"/>
      <c r="O21" s="50"/>
      <c r="P21" s="246" t="s">
        <v>382</v>
      </c>
      <c r="Q21" s="244"/>
      <c r="R21" s="247">
        <v>1</v>
      </c>
      <c r="S21" s="245">
        <v>1</v>
      </c>
      <c r="T21" s="216" t="s">
        <v>627</v>
      </c>
      <c r="U21" s="245">
        <v>3</v>
      </c>
      <c r="V21" s="248">
        <v>30</v>
      </c>
      <c r="W21" s="245">
        <v>18</v>
      </c>
      <c r="X21" s="245">
        <v>12</v>
      </c>
      <c r="Y21" s="248">
        <v>10</v>
      </c>
      <c r="Z21" s="245">
        <v>6</v>
      </c>
      <c r="AA21" s="245">
        <v>4</v>
      </c>
      <c r="AB21" s="249">
        <v>2.4271844660194173</v>
      </c>
      <c r="AC21" s="248">
        <v>10</v>
      </c>
      <c r="AD21" s="216">
        <v>1</v>
      </c>
      <c r="AE21" s="245">
        <v>9</v>
      </c>
      <c r="AF21" s="249" t="s">
        <v>627</v>
      </c>
      <c r="AG21" s="249" t="s">
        <v>627</v>
      </c>
      <c r="AH21" s="249" t="s">
        <v>627</v>
      </c>
      <c r="AI21" s="248">
        <v>3</v>
      </c>
      <c r="AJ21" s="245">
        <v>1</v>
      </c>
      <c r="AK21" s="216">
        <v>2</v>
      </c>
      <c r="AL21" s="235"/>
    </row>
    <row r="22" spans="1:38" ht="22.5" customHeight="1">
      <c r="A22" s="219"/>
      <c r="B22" s="227"/>
      <c r="C22" s="220" t="s">
        <v>376</v>
      </c>
      <c r="D22" s="221">
        <v>84</v>
      </c>
      <c r="E22" s="221">
        <v>1037</v>
      </c>
      <c r="F22" s="216">
        <f>SUM(G22:H22)</f>
        <v>28943</v>
      </c>
      <c r="G22" s="221">
        <v>14574</v>
      </c>
      <c r="H22" s="221">
        <v>14369</v>
      </c>
      <c r="I22" s="216">
        <f t="shared" si="1"/>
        <v>2313</v>
      </c>
      <c r="J22" s="221">
        <v>1150</v>
      </c>
      <c r="K22" s="221">
        <v>992</v>
      </c>
      <c r="L22" s="221">
        <v>102</v>
      </c>
      <c r="M22" s="221">
        <v>69</v>
      </c>
      <c r="N22" s="9"/>
      <c r="O22" s="50"/>
      <c r="P22" s="246" t="s">
        <v>343</v>
      </c>
      <c r="Q22" s="244"/>
      <c r="R22" s="247">
        <v>6</v>
      </c>
      <c r="S22" s="245">
        <v>6</v>
      </c>
      <c r="T22" s="216" t="s">
        <v>627</v>
      </c>
      <c r="U22" s="245">
        <v>39</v>
      </c>
      <c r="V22" s="248">
        <v>650</v>
      </c>
      <c r="W22" s="245">
        <v>317</v>
      </c>
      <c r="X22" s="245">
        <v>333</v>
      </c>
      <c r="Y22" s="248">
        <v>258</v>
      </c>
      <c r="Z22" s="245">
        <v>135</v>
      </c>
      <c r="AA22" s="245">
        <v>123</v>
      </c>
      <c r="AB22" s="249">
        <v>25.92964824120603</v>
      </c>
      <c r="AC22" s="248">
        <v>81</v>
      </c>
      <c r="AD22" s="245">
        <v>6</v>
      </c>
      <c r="AE22" s="245">
        <v>75</v>
      </c>
      <c r="AF22" s="248">
        <v>14</v>
      </c>
      <c r="AG22" s="245">
        <v>7</v>
      </c>
      <c r="AH22" s="245">
        <v>7</v>
      </c>
      <c r="AI22" s="248">
        <v>21</v>
      </c>
      <c r="AJ22" s="245">
        <v>8</v>
      </c>
      <c r="AK22" s="245">
        <v>13</v>
      </c>
      <c r="AL22" s="235"/>
    </row>
    <row r="23" spans="1:38" ht="22.5" customHeight="1">
      <c r="A23" s="227"/>
      <c r="B23" s="229"/>
      <c r="C23" s="220" t="s">
        <v>377</v>
      </c>
      <c r="D23" s="221">
        <v>4</v>
      </c>
      <c r="E23" s="221">
        <v>16</v>
      </c>
      <c r="F23" s="216">
        <f>SUM(G23:H23)</f>
        <v>535</v>
      </c>
      <c r="G23" s="221">
        <v>309</v>
      </c>
      <c r="H23" s="221">
        <v>226</v>
      </c>
      <c r="I23" s="216">
        <f t="shared" si="1"/>
        <v>112</v>
      </c>
      <c r="J23" s="221">
        <v>36</v>
      </c>
      <c r="K23" s="221">
        <v>19</v>
      </c>
      <c r="L23" s="221">
        <v>27</v>
      </c>
      <c r="M23" s="221">
        <v>30</v>
      </c>
      <c r="N23" s="9"/>
      <c r="O23" s="50"/>
      <c r="P23" s="250" t="s">
        <v>421</v>
      </c>
      <c r="Q23" s="244"/>
      <c r="R23" s="247">
        <v>2</v>
      </c>
      <c r="S23" s="245">
        <v>2</v>
      </c>
      <c r="T23" s="216" t="s">
        <v>627</v>
      </c>
      <c r="U23" s="245">
        <v>8</v>
      </c>
      <c r="V23" s="248">
        <v>171</v>
      </c>
      <c r="W23" s="245">
        <v>97</v>
      </c>
      <c r="X23" s="245">
        <v>74</v>
      </c>
      <c r="Y23" s="248">
        <v>60</v>
      </c>
      <c r="Z23" s="245">
        <v>33</v>
      </c>
      <c r="AA23" s="245">
        <v>27</v>
      </c>
      <c r="AB23" s="249">
        <v>10.60070671378092</v>
      </c>
      <c r="AC23" s="248">
        <v>14</v>
      </c>
      <c r="AD23" s="251">
        <v>1</v>
      </c>
      <c r="AE23" s="245">
        <v>13</v>
      </c>
      <c r="AF23" s="248">
        <v>8</v>
      </c>
      <c r="AG23" s="245" t="s">
        <v>627</v>
      </c>
      <c r="AH23" s="245">
        <v>8</v>
      </c>
      <c r="AI23" s="248">
        <v>1</v>
      </c>
      <c r="AJ23" s="245">
        <v>1</v>
      </c>
      <c r="AK23" s="245" t="s">
        <v>627</v>
      </c>
      <c r="AL23" s="235"/>
    </row>
    <row r="24" spans="1:38" ht="22.5" customHeight="1">
      <c r="A24" s="229"/>
      <c r="B24" s="229"/>
      <c r="C24" s="207" t="s">
        <v>304</v>
      </c>
      <c r="D24" s="230">
        <f>SUM(D25:D27)</f>
        <v>3</v>
      </c>
      <c r="E24" s="230">
        <f>SUM(E25:E27)</f>
        <v>27</v>
      </c>
      <c r="F24" s="230">
        <f>SUM(F25:F27)</f>
        <v>280</v>
      </c>
      <c r="G24" s="230">
        <f>SUM(G25:G27)</f>
        <v>143</v>
      </c>
      <c r="H24" s="230">
        <f>SUM(H25:H27)</f>
        <v>137</v>
      </c>
      <c r="I24" s="230">
        <f>SUM(J24:M24)</f>
        <v>61</v>
      </c>
      <c r="J24" s="230">
        <f>SUM(J25:J27)</f>
        <v>21</v>
      </c>
      <c r="K24" s="230">
        <f>SUM(K25:K27)</f>
        <v>31</v>
      </c>
      <c r="L24" s="230">
        <f>SUM(L25:L27)</f>
        <v>8</v>
      </c>
      <c r="M24" s="230">
        <f>SUM(M25:M27)</f>
        <v>1</v>
      </c>
      <c r="N24" s="9"/>
      <c r="O24" s="50"/>
      <c r="P24" s="250" t="s">
        <v>384</v>
      </c>
      <c r="Q24" s="244"/>
      <c r="R24" s="247">
        <v>1</v>
      </c>
      <c r="S24" s="245">
        <v>1</v>
      </c>
      <c r="T24" s="216" t="s">
        <v>627</v>
      </c>
      <c r="U24" s="245">
        <v>4</v>
      </c>
      <c r="V24" s="248">
        <v>67</v>
      </c>
      <c r="W24" s="245">
        <v>37</v>
      </c>
      <c r="X24" s="245">
        <v>30</v>
      </c>
      <c r="Y24" s="248">
        <v>33</v>
      </c>
      <c r="Z24" s="245">
        <v>14</v>
      </c>
      <c r="AA24" s="245">
        <v>19</v>
      </c>
      <c r="AB24" s="249">
        <v>10.030395136778116</v>
      </c>
      <c r="AC24" s="248">
        <v>10</v>
      </c>
      <c r="AD24" s="249" t="s">
        <v>627</v>
      </c>
      <c r="AE24" s="245">
        <v>10</v>
      </c>
      <c r="AF24" s="248">
        <v>2</v>
      </c>
      <c r="AG24" s="245">
        <v>1</v>
      </c>
      <c r="AH24" s="245">
        <v>1</v>
      </c>
      <c r="AI24" s="248">
        <v>3</v>
      </c>
      <c r="AJ24" s="245">
        <v>1</v>
      </c>
      <c r="AK24" s="245">
        <v>2</v>
      </c>
      <c r="AL24" s="235"/>
    </row>
    <row r="25" spans="1:38" ht="22.5" customHeight="1">
      <c r="A25" s="252" t="s">
        <v>597</v>
      </c>
      <c r="B25" s="15"/>
      <c r="C25" s="220" t="s">
        <v>375</v>
      </c>
      <c r="D25" s="221" t="s">
        <v>627</v>
      </c>
      <c r="E25" s="221" t="s">
        <v>627</v>
      </c>
      <c r="F25" s="216" t="s">
        <v>627</v>
      </c>
      <c r="G25" s="221" t="s">
        <v>627</v>
      </c>
      <c r="H25" s="221" t="s">
        <v>627</v>
      </c>
      <c r="I25" s="216" t="s">
        <v>627</v>
      </c>
      <c r="J25" s="221" t="s">
        <v>627</v>
      </c>
      <c r="K25" s="221" t="s">
        <v>627</v>
      </c>
      <c r="L25" s="221" t="s">
        <v>627</v>
      </c>
      <c r="M25" s="221" t="s">
        <v>627</v>
      </c>
      <c r="N25" s="9"/>
      <c r="P25" s="253" t="s">
        <v>370</v>
      </c>
      <c r="Q25" s="254"/>
      <c r="R25" s="247">
        <v>1</v>
      </c>
      <c r="S25" s="245">
        <v>1</v>
      </c>
      <c r="T25" s="216" t="s">
        <v>627</v>
      </c>
      <c r="U25" s="245" t="s">
        <v>627</v>
      </c>
      <c r="V25" s="245" t="s">
        <v>627</v>
      </c>
      <c r="W25" s="245" t="s">
        <v>627</v>
      </c>
      <c r="X25" s="245" t="s">
        <v>627</v>
      </c>
      <c r="Y25" s="245" t="s">
        <v>627</v>
      </c>
      <c r="Z25" s="245" t="s">
        <v>627</v>
      </c>
      <c r="AA25" s="245" t="s">
        <v>627</v>
      </c>
      <c r="AB25" s="216" t="s">
        <v>627</v>
      </c>
      <c r="AC25" s="251">
        <v>1</v>
      </c>
      <c r="AD25" s="251">
        <v>1</v>
      </c>
      <c r="AE25" s="251" t="s">
        <v>627</v>
      </c>
      <c r="AF25" s="216" t="s">
        <v>627</v>
      </c>
      <c r="AG25" s="216" t="s">
        <v>627</v>
      </c>
      <c r="AH25" s="216" t="s">
        <v>627</v>
      </c>
      <c r="AI25" s="248" t="s">
        <v>627</v>
      </c>
      <c r="AJ25" s="216" t="s">
        <v>627</v>
      </c>
      <c r="AK25" s="245" t="s">
        <v>627</v>
      </c>
      <c r="AL25" s="235"/>
    </row>
    <row r="26" spans="1:38" ht="22.5" customHeight="1">
      <c r="A26" s="219"/>
      <c r="B26" s="227"/>
      <c r="C26" s="220" t="s">
        <v>376</v>
      </c>
      <c r="D26" s="221">
        <v>3</v>
      </c>
      <c r="E26" s="221">
        <v>27</v>
      </c>
      <c r="F26" s="216">
        <f>SUM(G26:H26)</f>
        <v>280</v>
      </c>
      <c r="G26" s="221">
        <v>143</v>
      </c>
      <c r="H26" s="221">
        <v>137</v>
      </c>
      <c r="I26" s="216">
        <f t="shared" si="1"/>
        <v>61</v>
      </c>
      <c r="J26" s="221">
        <v>21</v>
      </c>
      <c r="K26" s="221">
        <v>31</v>
      </c>
      <c r="L26" s="221">
        <v>8</v>
      </c>
      <c r="M26" s="221">
        <v>1</v>
      </c>
      <c r="N26" s="9"/>
      <c r="O26" s="255" t="s">
        <v>552</v>
      </c>
      <c r="P26" s="256"/>
      <c r="Q26" s="257"/>
      <c r="R26" s="258"/>
      <c r="S26" s="258"/>
      <c r="T26" s="258"/>
      <c r="U26" s="258"/>
      <c r="V26" s="258"/>
      <c r="W26" s="258"/>
      <c r="X26" s="258"/>
      <c r="Y26" s="258"/>
      <c r="Z26" s="258"/>
      <c r="AA26" s="258"/>
      <c r="AB26" s="258"/>
      <c r="AC26" s="258"/>
      <c r="AD26" s="258"/>
      <c r="AE26" s="258"/>
      <c r="AF26" s="258"/>
      <c r="AG26" s="258"/>
      <c r="AH26" s="258"/>
      <c r="AI26" s="258"/>
      <c r="AJ26" s="258"/>
      <c r="AK26" s="258"/>
      <c r="AL26" s="235"/>
    </row>
    <row r="27" spans="1:38" ht="22.5" customHeight="1">
      <c r="A27" s="227"/>
      <c r="B27" s="229"/>
      <c r="C27" s="220" t="s">
        <v>377</v>
      </c>
      <c r="D27" s="221" t="s">
        <v>627</v>
      </c>
      <c r="E27" s="221" t="s">
        <v>627</v>
      </c>
      <c r="F27" s="216" t="s">
        <v>627</v>
      </c>
      <c r="G27" s="221" t="s">
        <v>627</v>
      </c>
      <c r="H27" s="221" t="s">
        <v>627</v>
      </c>
      <c r="I27" s="216" t="s">
        <v>627</v>
      </c>
      <c r="J27" s="221" t="s">
        <v>627</v>
      </c>
      <c r="K27" s="221" t="s">
        <v>627</v>
      </c>
      <c r="L27" s="221" t="s">
        <v>627</v>
      </c>
      <c r="M27" s="221" t="s">
        <v>627</v>
      </c>
      <c r="N27" s="9"/>
      <c r="O27" s="259" t="s">
        <v>553</v>
      </c>
      <c r="P27" s="259"/>
      <c r="Q27" s="259"/>
      <c r="R27" s="260"/>
      <c r="S27" s="260"/>
      <c r="T27" s="260"/>
      <c r="U27" s="260"/>
      <c r="V27" s="260"/>
      <c r="W27" s="260"/>
      <c r="X27" s="260"/>
      <c r="Y27" s="260"/>
      <c r="Z27" s="260"/>
      <c r="AA27" s="260"/>
      <c r="AB27" s="260"/>
      <c r="AC27" s="260"/>
      <c r="AL27" s="235"/>
    </row>
    <row r="28" spans="1:38" ht="22.5" customHeight="1">
      <c r="A28" s="227"/>
      <c r="B28" s="229"/>
      <c r="C28" s="261" t="s">
        <v>344</v>
      </c>
      <c r="D28" s="230">
        <f>SUM(D29:D31)</f>
        <v>56</v>
      </c>
      <c r="E28" s="262">
        <f>SUM(E29:E31)</f>
        <v>586</v>
      </c>
      <c r="F28" s="230">
        <f>SUM(F29:F31)</f>
        <v>28974</v>
      </c>
      <c r="G28" s="230">
        <f>SUM(G29:G31)</f>
        <v>14703</v>
      </c>
      <c r="H28" s="230">
        <f>SUM(H29:H31)</f>
        <v>14271</v>
      </c>
      <c r="I28" s="230">
        <f t="shared" si="1"/>
        <v>3027</v>
      </c>
      <c r="J28" s="230">
        <f>SUM(J29:J31)</f>
        <v>1549</v>
      </c>
      <c r="K28" s="230">
        <f>SUM(K29:K31)</f>
        <v>809</v>
      </c>
      <c r="L28" s="230">
        <f>SUM(L29:L31)</f>
        <v>359</v>
      </c>
      <c r="M28" s="230">
        <f>SUM(M29:M31)</f>
        <v>310</v>
      </c>
      <c r="N28" s="9"/>
      <c r="O28" s="263" t="s">
        <v>337</v>
      </c>
      <c r="P28" s="11"/>
      <c r="Q28" s="11"/>
      <c r="R28" s="11"/>
      <c r="S28" s="148"/>
      <c r="T28" s="11"/>
      <c r="U28" s="11"/>
      <c r="V28" s="11"/>
      <c r="W28" s="11"/>
      <c r="X28" s="11"/>
      <c r="Y28" s="11"/>
      <c r="Z28" s="11"/>
      <c r="AA28" s="11"/>
      <c r="AB28" s="11"/>
      <c r="AC28" s="11"/>
      <c r="AD28" s="260"/>
      <c r="AE28" s="260"/>
      <c r="AF28" s="260"/>
      <c r="AG28" s="260"/>
      <c r="AH28" s="260"/>
      <c r="AI28" s="260"/>
      <c r="AJ28" s="260"/>
      <c r="AK28" s="260"/>
      <c r="AL28" s="235"/>
    </row>
    <row r="29" spans="1:38" ht="22.5" customHeight="1">
      <c r="A29" s="252" t="s">
        <v>239</v>
      </c>
      <c r="B29" s="15"/>
      <c r="C29" s="220" t="s">
        <v>375</v>
      </c>
      <c r="D29" s="221">
        <v>1</v>
      </c>
      <c r="E29" s="216" t="s">
        <v>627</v>
      </c>
      <c r="F29" s="216">
        <f>SUM(G29:H29)</f>
        <v>366</v>
      </c>
      <c r="G29" s="221">
        <v>180</v>
      </c>
      <c r="H29" s="221">
        <v>186</v>
      </c>
      <c r="I29" s="216">
        <f t="shared" si="1"/>
        <v>31</v>
      </c>
      <c r="J29" s="221">
        <v>17</v>
      </c>
      <c r="K29" s="221">
        <v>7</v>
      </c>
      <c r="L29" s="221">
        <v>2</v>
      </c>
      <c r="M29" s="221">
        <v>5</v>
      </c>
      <c r="N29" s="9"/>
      <c r="AL29" s="235"/>
    </row>
    <row r="30" spans="1:38" ht="22.5" customHeight="1">
      <c r="A30" s="252"/>
      <c r="B30" s="15"/>
      <c r="C30" s="220" t="s">
        <v>330</v>
      </c>
      <c r="D30" s="221">
        <v>45</v>
      </c>
      <c r="E30" s="264">
        <v>586</v>
      </c>
      <c r="F30" s="216">
        <f>SUM(G30:H30)</f>
        <v>19990</v>
      </c>
      <c r="G30" s="221">
        <v>10211</v>
      </c>
      <c r="H30" s="221">
        <v>9779</v>
      </c>
      <c r="I30" s="216">
        <f t="shared" si="1"/>
        <v>2256</v>
      </c>
      <c r="J30" s="221">
        <v>1179</v>
      </c>
      <c r="K30" s="221">
        <v>654</v>
      </c>
      <c r="L30" s="221">
        <v>224</v>
      </c>
      <c r="M30" s="221">
        <v>199</v>
      </c>
      <c r="N30" s="9"/>
      <c r="O30" s="146" t="s">
        <v>777</v>
      </c>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235"/>
    </row>
    <row r="31" spans="1:39" ht="22.5" customHeight="1" thickBot="1">
      <c r="A31" s="227"/>
      <c r="B31" s="229"/>
      <c r="C31" s="220" t="s">
        <v>377</v>
      </c>
      <c r="D31" s="221">
        <v>10</v>
      </c>
      <c r="E31" s="216" t="s">
        <v>627</v>
      </c>
      <c r="F31" s="216">
        <f>SUM(G31:H31)</f>
        <v>8618</v>
      </c>
      <c r="G31" s="221">
        <v>4312</v>
      </c>
      <c r="H31" s="221">
        <v>4306</v>
      </c>
      <c r="I31" s="216">
        <f t="shared" si="1"/>
        <v>740</v>
      </c>
      <c r="J31" s="221">
        <v>353</v>
      </c>
      <c r="K31" s="221">
        <v>148</v>
      </c>
      <c r="L31" s="221">
        <v>133</v>
      </c>
      <c r="M31" s="221">
        <v>106</v>
      </c>
      <c r="AK31" s="149" t="s">
        <v>336</v>
      </c>
      <c r="AL31" s="265"/>
      <c r="AM31" s="49"/>
    </row>
    <row r="32" spans="1:38" ht="22.5" customHeight="1">
      <c r="A32" s="229"/>
      <c r="B32" s="229"/>
      <c r="C32" s="207" t="s">
        <v>304</v>
      </c>
      <c r="D32" s="208">
        <f>SUM(D33:D35)</f>
        <v>2</v>
      </c>
      <c r="E32" s="266" t="s">
        <v>627</v>
      </c>
      <c r="F32" s="208">
        <f>SUM(F33:F35)</f>
        <v>1093</v>
      </c>
      <c r="G32" s="208">
        <f>SUM(G33:G35)</f>
        <v>786</v>
      </c>
      <c r="H32" s="208">
        <f>SUM(H33:H35)</f>
        <v>307</v>
      </c>
      <c r="I32" s="230">
        <f t="shared" si="1"/>
        <v>173</v>
      </c>
      <c r="J32" s="208">
        <f>SUM(J33:J35)</f>
        <v>98</v>
      </c>
      <c r="K32" s="208">
        <f>SUM(K33:K35)</f>
        <v>20</v>
      </c>
      <c r="L32" s="208">
        <f>SUM(L33:L35)</f>
        <v>44</v>
      </c>
      <c r="M32" s="208">
        <f>SUM(M33:M35)</f>
        <v>11</v>
      </c>
      <c r="N32" s="9"/>
      <c r="O32" s="150" t="s">
        <v>439</v>
      </c>
      <c r="P32" s="151"/>
      <c r="Q32" s="152"/>
      <c r="R32" s="158" t="s">
        <v>153</v>
      </c>
      <c r="S32" s="163"/>
      <c r="T32" s="164"/>
      <c r="U32" s="161" t="s">
        <v>300</v>
      </c>
      <c r="V32" s="162" t="s">
        <v>440</v>
      </c>
      <c r="W32" s="163"/>
      <c r="X32" s="164"/>
      <c r="Y32" s="162" t="s">
        <v>441</v>
      </c>
      <c r="Z32" s="163"/>
      <c r="AA32" s="164"/>
      <c r="AB32" s="160" t="s">
        <v>301</v>
      </c>
      <c r="AC32" s="166" t="s">
        <v>302</v>
      </c>
      <c r="AD32" s="267"/>
      <c r="AE32" s="267"/>
      <c r="AF32" s="267"/>
      <c r="AG32" s="267"/>
      <c r="AH32" s="268"/>
      <c r="AI32" s="169" t="s">
        <v>442</v>
      </c>
      <c r="AJ32" s="151"/>
      <c r="AK32" s="151"/>
      <c r="AL32" s="269"/>
    </row>
    <row r="33" spans="1:39" ht="22.5" customHeight="1">
      <c r="A33" s="252" t="s">
        <v>598</v>
      </c>
      <c r="B33" s="15"/>
      <c r="C33" s="220" t="s">
        <v>375</v>
      </c>
      <c r="D33" s="43">
        <v>1</v>
      </c>
      <c r="E33" s="270" t="s">
        <v>627</v>
      </c>
      <c r="F33" s="216">
        <f>SUM(G33:H33)</f>
        <v>1041</v>
      </c>
      <c r="G33" s="221">
        <v>744</v>
      </c>
      <c r="H33" s="221">
        <v>297</v>
      </c>
      <c r="I33" s="216">
        <f t="shared" si="1"/>
        <v>108</v>
      </c>
      <c r="J33" s="43">
        <v>64</v>
      </c>
      <c r="K33" s="43">
        <v>10</v>
      </c>
      <c r="L33" s="43">
        <v>27</v>
      </c>
      <c r="M33" s="216">
        <v>7</v>
      </c>
      <c r="N33" s="9"/>
      <c r="O33" s="170"/>
      <c r="P33" s="170"/>
      <c r="Q33" s="171"/>
      <c r="R33" s="183"/>
      <c r="S33" s="184"/>
      <c r="T33" s="185"/>
      <c r="U33" s="182"/>
      <c r="V33" s="183"/>
      <c r="W33" s="184"/>
      <c r="X33" s="185"/>
      <c r="Y33" s="183"/>
      <c r="Z33" s="184"/>
      <c r="AA33" s="185"/>
      <c r="AB33" s="225"/>
      <c r="AC33" s="187" t="s">
        <v>309</v>
      </c>
      <c r="AD33" s="271"/>
      <c r="AE33" s="272"/>
      <c r="AF33" s="187" t="s">
        <v>310</v>
      </c>
      <c r="AG33" s="271"/>
      <c r="AH33" s="272"/>
      <c r="AI33" s="190"/>
      <c r="AJ33" s="191"/>
      <c r="AK33" s="191"/>
      <c r="AL33" s="148"/>
      <c r="AM33" s="148"/>
    </row>
    <row r="34" spans="1:37" ht="22.5" customHeight="1">
      <c r="A34" s="252"/>
      <c r="B34" s="15"/>
      <c r="C34" s="220" t="s">
        <v>376</v>
      </c>
      <c r="D34" s="221" t="s">
        <v>627</v>
      </c>
      <c r="E34" s="270" t="s">
        <v>627</v>
      </c>
      <c r="F34" s="216" t="s">
        <v>627</v>
      </c>
      <c r="G34" s="216" t="s">
        <v>627</v>
      </c>
      <c r="H34" s="216" t="s">
        <v>627</v>
      </c>
      <c r="I34" s="216" t="s">
        <v>627</v>
      </c>
      <c r="J34" s="216" t="s">
        <v>627</v>
      </c>
      <c r="K34" s="216" t="s">
        <v>627</v>
      </c>
      <c r="L34" s="216" t="s">
        <v>627</v>
      </c>
      <c r="M34" s="216" t="s">
        <v>627</v>
      </c>
      <c r="N34" s="9"/>
      <c r="O34" s="191"/>
      <c r="P34" s="191"/>
      <c r="Q34" s="192"/>
      <c r="R34" s="200" t="s">
        <v>311</v>
      </c>
      <c r="S34" s="201" t="s">
        <v>312</v>
      </c>
      <c r="T34" s="201" t="s">
        <v>313</v>
      </c>
      <c r="U34" s="195"/>
      <c r="V34" s="196" t="s">
        <v>311</v>
      </c>
      <c r="W34" s="196" t="s">
        <v>314</v>
      </c>
      <c r="X34" s="200" t="s">
        <v>315</v>
      </c>
      <c r="Y34" s="196" t="s">
        <v>311</v>
      </c>
      <c r="Z34" s="196" t="s">
        <v>314</v>
      </c>
      <c r="AA34" s="202" t="s">
        <v>315</v>
      </c>
      <c r="AB34" s="185"/>
      <c r="AC34" s="196" t="s">
        <v>311</v>
      </c>
      <c r="AD34" s="196" t="s">
        <v>314</v>
      </c>
      <c r="AE34" s="200" t="s">
        <v>315</v>
      </c>
      <c r="AF34" s="196" t="s">
        <v>311</v>
      </c>
      <c r="AG34" s="196" t="s">
        <v>314</v>
      </c>
      <c r="AH34" s="197" t="s">
        <v>315</v>
      </c>
      <c r="AI34" s="200" t="s">
        <v>311</v>
      </c>
      <c r="AJ34" s="204" t="s">
        <v>314</v>
      </c>
      <c r="AK34" s="205" t="s">
        <v>315</v>
      </c>
    </row>
    <row r="35" spans="1:37" ht="23.25" customHeight="1">
      <c r="A35" s="273"/>
      <c r="B35" s="229"/>
      <c r="C35" s="220" t="s">
        <v>377</v>
      </c>
      <c r="D35" s="43">
        <v>1</v>
      </c>
      <c r="E35" s="270" t="s">
        <v>627</v>
      </c>
      <c r="F35" s="216">
        <f>SUM(G35:H35)</f>
        <v>52</v>
      </c>
      <c r="G35" s="43">
        <v>42</v>
      </c>
      <c r="H35" s="43">
        <v>10</v>
      </c>
      <c r="I35" s="216">
        <f>SUM(J35:M35)</f>
        <v>65</v>
      </c>
      <c r="J35" s="43">
        <v>34</v>
      </c>
      <c r="K35" s="43">
        <v>10</v>
      </c>
      <c r="L35" s="43">
        <v>17</v>
      </c>
      <c r="M35" s="43">
        <v>4</v>
      </c>
      <c r="N35" s="9"/>
      <c r="O35" s="211" t="s">
        <v>644</v>
      </c>
      <c r="P35" s="212"/>
      <c r="Q35" s="213"/>
      <c r="R35" s="216">
        <v>109</v>
      </c>
      <c r="S35" s="216">
        <v>109</v>
      </c>
      <c r="T35" s="216" t="s">
        <v>627</v>
      </c>
      <c r="U35" s="216">
        <v>429</v>
      </c>
      <c r="V35" s="216">
        <v>13074</v>
      </c>
      <c r="W35" s="216">
        <v>6793</v>
      </c>
      <c r="X35" s="216">
        <v>6281</v>
      </c>
      <c r="Y35" s="216">
        <v>2316</v>
      </c>
      <c r="Z35" s="216">
        <v>1199</v>
      </c>
      <c r="AA35" s="216">
        <v>1117</v>
      </c>
      <c r="AB35" s="274">
        <v>23.7</v>
      </c>
      <c r="AC35" s="216">
        <v>2494</v>
      </c>
      <c r="AD35" s="216">
        <v>88</v>
      </c>
      <c r="AE35" s="216">
        <v>2406</v>
      </c>
      <c r="AF35" s="216">
        <v>140</v>
      </c>
      <c r="AG35" s="216">
        <v>8</v>
      </c>
      <c r="AH35" s="216">
        <v>132</v>
      </c>
      <c r="AI35" s="216">
        <v>560</v>
      </c>
      <c r="AJ35" s="216">
        <v>55</v>
      </c>
      <c r="AK35" s="216">
        <v>505</v>
      </c>
    </row>
    <row r="36" spans="1:37" ht="22.5" customHeight="1">
      <c r="A36" s="229"/>
      <c r="B36" s="229"/>
      <c r="C36" s="207" t="s">
        <v>304</v>
      </c>
      <c r="D36" s="208">
        <f>SUM(D37:D39)</f>
        <v>4</v>
      </c>
      <c r="E36" s="266" t="s">
        <v>627</v>
      </c>
      <c r="F36" s="101">
        <f aca="true" t="shared" si="2" ref="F36:M36">SUM(F39)</f>
        <v>1287</v>
      </c>
      <c r="G36" s="101">
        <f t="shared" si="2"/>
        <v>114</v>
      </c>
      <c r="H36" s="101">
        <f t="shared" si="2"/>
        <v>1173</v>
      </c>
      <c r="I36" s="230">
        <f>SUM(J36:M36)</f>
        <v>250</v>
      </c>
      <c r="J36" s="101">
        <f t="shared" si="2"/>
        <v>41</v>
      </c>
      <c r="K36" s="101">
        <f t="shared" si="2"/>
        <v>45</v>
      </c>
      <c r="L36" s="101">
        <f t="shared" si="2"/>
        <v>75</v>
      </c>
      <c r="M36" s="101">
        <f t="shared" si="2"/>
        <v>89</v>
      </c>
      <c r="O36" s="223" t="s">
        <v>710</v>
      </c>
      <c r="P36" s="224"/>
      <c r="Q36" s="225"/>
      <c r="R36" s="275">
        <v>138</v>
      </c>
      <c r="S36" s="214">
        <v>138</v>
      </c>
      <c r="T36" s="216" t="s">
        <v>627</v>
      </c>
      <c r="U36" s="214">
        <v>524</v>
      </c>
      <c r="V36" s="214">
        <v>16936</v>
      </c>
      <c r="W36" s="214">
        <v>8757</v>
      </c>
      <c r="X36" s="214">
        <v>8179</v>
      </c>
      <c r="Y36" s="216">
        <v>2736</v>
      </c>
      <c r="Z36" s="216">
        <v>1358</v>
      </c>
      <c r="AA36" s="216">
        <v>1378</v>
      </c>
      <c r="AB36" s="274">
        <v>29.1</v>
      </c>
      <c r="AC36" s="214">
        <v>3273</v>
      </c>
      <c r="AD36" s="214">
        <v>116</v>
      </c>
      <c r="AE36" s="214">
        <v>3157</v>
      </c>
      <c r="AF36" s="214">
        <v>175</v>
      </c>
      <c r="AG36" s="214">
        <v>6</v>
      </c>
      <c r="AH36" s="214">
        <v>169</v>
      </c>
      <c r="AI36" s="214">
        <v>710</v>
      </c>
      <c r="AJ36" s="214">
        <v>71</v>
      </c>
      <c r="AK36" s="214">
        <v>639</v>
      </c>
    </row>
    <row r="37" spans="1:37" ht="22.5" customHeight="1">
      <c r="A37" s="219" t="s">
        <v>329</v>
      </c>
      <c r="B37" s="15"/>
      <c r="C37" s="220" t="s">
        <v>375</v>
      </c>
      <c r="D37" s="216" t="s">
        <v>627</v>
      </c>
      <c r="E37" s="270" t="s">
        <v>627</v>
      </c>
      <c r="F37" s="216" t="s">
        <v>627</v>
      </c>
      <c r="G37" s="216" t="s">
        <v>627</v>
      </c>
      <c r="H37" s="216" t="s">
        <v>627</v>
      </c>
      <c r="I37" s="216" t="s">
        <v>627</v>
      </c>
      <c r="J37" s="216" t="s">
        <v>627</v>
      </c>
      <c r="K37" s="216" t="s">
        <v>627</v>
      </c>
      <c r="L37" s="216" t="s">
        <v>627</v>
      </c>
      <c r="M37" s="216" t="s">
        <v>627</v>
      </c>
      <c r="N37" s="9"/>
      <c r="O37" s="223">
        <v>2</v>
      </c>
      <c r="P37" s="228"/>
      <c r="Q37" s="225"/>
      <c r="R37" s="275">
        <v>144</v>
      </c>
      <c r="S37" s="214">
        <v>144</v>
      </c>
      <c r="T37" s="216" t="s">
        <v>627</v>
      </c>
      <c r="U37" s="214">
        <v>550</v>
      </c>
      <c r="V37" s="214">
        <v>17650</v>
      </c>
      <c r="W37" s="214">
        <v>9182</v>
      </c>
      <c r="X37" s="214">
        <v>8468</v>
      </c>
      <c r="Y37" s="216">
        <v>3560</v>
      </c>
      <c r="Z37" s="216">
        <v>1848</v>
      </c>
      <c r="AA37" s="216">
        <v>1712</v>
      </c>
      <c r="AB37" s="274">
        <v>37.78390999787731</v>
      </c>
      <c r="AC37" s="214">
        <v>3528</v>
      </c>
      <c r="AD37" s="214">
        <v>119</v>
      </c>
      <c r="AE37" s="214">
        <v>3409</v>
      </c>
      <c r="AF37" s="214">
        <v>154</v>
      </c>
      <c r="AG37" s="214">
        <v>5</v>
      </c>
      <c r="AH37" s="214">
        <v>149</v>
      </c>
      <c r="AI37" s="214">
        <v>777</v>
      </c>
      <c r="AJ37" s="214">
        <v>80</v>
      </c>
      <c r="AK37" s="214">
        <v>697</v>
      </c>
    </row>
    <row r="38" spans="1:37" ht="22.5" customHeight="1">
      <c r="A38" s="219"/>
      <c r="B38" s="227"/>
      <c r="C38" s="220" t="s">
        <v>376</v>
      </c>
      <c r="D38" s="216" t="s">
        <v>627</v>
      </c>
      <c r="E38" s="270" t="s">
        <v>627</v>
      </c>
      <c r="F38" s="216" t="s">
        <v>627</v>
      </c>
      <c r="G38" s="216" t="s">
        <v>627</v>
      </c>
      <c r="H38" s="216" t="s">
        <v>627</v>
      </c>
      <c r="I38" s="216" t="s">
        <v>627</v>
      </c>
      <c r="J38" s="216" t="s">
        <v>627</v>
      </c>
      <c r="K38" s="216" t="s">
        <v>627</v>
      </c>
      <c r="L38" s="216" t="s">
        <v>627</v>
      </c>
      <c r="M38" s="216" t="s">
        <v>627</v>
      </c>
      <c r="N38" s="9"/>
      <c r="O38" s="223">
        <v>3</v>
      </c>
      <c r="P38" s="228"/>
      <c r="Q38" s="225"/>
      <c r="R38" s="276">
        <v>152</v>
      </c>
      <c r="S38" s="276">
        <v>152</v>
      </c>
      <c r="T38" s="277" t="s">
        <v>627</v>
      </c>
      <c r="U38" s="276">
        <v>576</v>
      </c>
      <c r="V38" s="276">
        <v>18314</v>
      </c>
      <c r="W38" s="276">
        <v>9579</v>
      </c>
      <c r="X38" s="276">
        <v>8735</v>
      </c>
      <c r="Y38" s="276">
        <v>3749</v>
      </c>
      <c r="Z38" s="276">
        <v>1878</v>
      </c>
      <c r="AA38" s="276">
        <v>1871</v>
      </c>
      <c r="AB38" s="278">
        <v>41.12098277942305</v>
      </c>
      <c r="AC38" s="279">
        <v>3672</v>
      </c>
      <c r="AD38" s="279">
        <v>125</v>
      </c>
      <c r="AE38" s="279">
        <v>3547</v>
      </c>
      <c r="AF38" s="276">
        <v>241</v>
      </c>
      <c r="AG38" s="276">
        <v>9</v>
      </c>
      <c r="AH38" s="276">
        <v>232</v>
      </c>
      <c r="AI38" s="276">
        <v>830</v>
      </c>
      <c r="AJ38" s="276">
        <v>118</v>
      </c>
      <c r="AK38" s="276">
        <v>712</v>
      </c>
    </row>
    <row r="39" spans="1:37" ht="22.5" customHeight="1">
      <c r="A39" s="227"/>
      <c r="B39" s="229"/>
      <c r="C39" s="220" t="s">
        <v>377</v>
      </c>
      <c r="D39" s="43">
        <v>4</v>
      </c>
      <c r="E39" s="270" t="s">
        <v>627</v>
      </c>
      <c r="F39" s="216">
        <f>SUM(G39:H39)</f>
        <v>1287</v>
      </c>
      <c r="G39" s="43">
        <v>114</v>
      </c>
      <c r="H39" s="43">
        <v>1173</v>
      </c>
      <c r="I39" s="216">
        <f>SUM(J39:M39)</f>
        <v>250</v>
      </c>
      <c r="J39" s="43">
        <v>41</v>
      </c>
      <c r="K39" s="43">
        <v>45</v>
      </c>
      <c r="L39" s="280">
        <v>75</v>
      </c>
      <c r="M39" s="43">
        <v>89</v>
      </c>
      <c r="N39" s="9"/>
      <c r="O39" s="231">
        <v>4</v>
      </c>
      <c r="P39" s="228"/>
      <c r="Q39" s="225"/>
      <c r="R39" s="233">
        <f>SUM(R41,R42,R43)</f>
        <v>161</v>
      </c>
      <c r="S39" s="233">
        <f>SUM(S41,S42,S43)</f>
        <v>161</v>
      </c>
      <c r="T39" s="230" t="s">
        <v>627</v>
      </c>
      <c r="U39" s="233">
        <f aca="true" t="shared" si="3" ref="U39:AA39">SUM(U41,U42,U43)</f>
        <v>611</v>
      </c>
      <c r="V39" s="233">
        <f t="shared" si="3"/>
        <v>18880</v>
      </c>
      <c r="W39" s="233">
        <f t="shared" si="3"/>
        <v>9786</v>
      </c>
      <c r="X39" s="233">
        <f t="shared" si="3"/>
        <v>9094</v>
      </c>
      <c r="Y39" s="233">
        <f t="shared" si="3"/>
        <v>3948</v>
      </c>
      <c r="Z39" s="233">
        <f t="shared" si="3"/>
        <v>2074</v>
      </c>
      <c r="AA39" s="233">
        <f t="shared" si="3"/>
        <v>1874</v>
      </c>
      <c r="AB39" s="281">
        <v>43.725772510798535</v>
      </c>
      <c r="AC39" s="282">
        <f aca="true" t="shared" si="4" ref="AC39:AJ39">SUM(AC41,AC42,AC43)</f>
        <v>3732</v>
      </c>
      <c r="AD39" s="282">
        <f t="shared" si="4"/>
        <v>125</v>
      </c>
      <c r="AE39" s="282">
        <f t="shared" si="4"/>
        <v>3607</v>
      </c>
      <c r="AF39" s="233">
        <f t="shared" si="4"/>
        <v>369</v>
      </c>
      <c r="AG39" s="233">
        <f t="shared" si="4"/>
        <v>10</v>
      </c>
      <c r="AH39" s="233">
        <f t="shared" si="4"/>
        <v>359</v>
      </c>
      <c r="AI39" s="233">
        <f t="shared" si="4"/>
        <v>861</v>
      </c>
      <c r="AJ39" s="233">
        <f t="shared" si="4"/>
        <v>111</v>
      </c>
      <c r="AK39" s="233">
        <f>SUM(AK41,AK42,AK43)</f>
        <v>750</v>
      </c>
    </row>
    <row r="40" spans="1:37" ht="22.5" customHeight="1">
      <c r="A40" s="229"/>
      <c r="B40" s="229"/>
      <c r="C40" s="207" t="s">
        <v>304</v>
      </c>
      <c r="D40" s="208">
        <f>SUM(D41:D43)</f>
        <v>14</v>
      </c>
      <c r="E40" s="266" t="s">
        <v>627</v>
      </c>
      <c r="F40" s="208">
        <f>SUM(F41:F43)</f>
        <v>32385</v>
      </c>
      <c r="G40" s="101">
        <f aca="true" t="shared" si="5" ref="G40:M40">SUM(G41:G43)</f>
        <v>20018</v>
      </c>
      <c r="H40" s="101">
        <f t="shared" si="5"/>
        <v>12367</v>
      </c>
      <c r="I40" s="101">
        <f t="shared" si="5"/>
        <v>3972</v>
      </c>
      <c r="J40" s="208">
        <f>SUM(J41:J43)</f>
        <v>2142</v>
      </c>
      <c r="K40" s="101">
        <f t="shared" si="5"/>
        <v>598</v>
      </c>
      <c r="L40" s="101">
        <f t="shared" si="5"/>
        <v>846</v>
      </c>
      <c r="M40" s="101">
        <f t="shared" si="5"/>
        <v>386</v>
      </c>
      <c r="N40" s="9"/>
      <c r="O40" s="283"/>
      <c r="P40" s="260"/>
      <c r="Q40" s="284"/>
      <c r="R40" s="233"/>
      <c r="S40" s="233"/>
      <c r="T40" s="230"/>
      <c r="U40" s="233"/>
      <c r="V40" s="233"/>
      <c r="W40" s="233"/>
      <c r="X40" s="233"/>
      <c r="Y40" s="233"/>
      <c r="Z40" s="233"/>
      <c r="AA40" s="233"/>
      <c r="AB40" s="281"/>
      <c r="AC40" s="282"/>
      <c r="AD40" s="282"/>
      <c r="AE40" s="282"/>
      <c r="AF40" s="233"/>
      <c r="AG40" s="233"/>
      <c r="AH40" s="233"/>
      <c r="AI40" s="233"/>
      <c r="AJ40" s="233"/>
      <c r="AK40" s="233"/>
    </row>
    <row r="41" spans="1:37" ht="22.5" customHeight="1">
      <c r="A41" s="219" t="s">
        <v>295</v>
      </c>
      <c r="B41" s="15"/>
      <c r="C41" s="220" t="s">
        <v>375</v>
      </c>
      <c r="D41" s="43">
        <v>2</v>
      </c>
      <c r="E41" s="270" t="s">
        <v>627</v>
      </c>
      <c r="F41" s="216">
        <f>SUM(G41:H41)</f>
        <v>11514</v>
      </c>
      <c r="G41" s="221">
        <v>7553</v>
      </c>
      <c r="H41" s="221">
        <v>3961</v>
      </c>
      <c r="I41" s="216">
        <f>SUM(J41:M41)</f>
        <v>1209</v>
      </c>
      <c r="J41" s="43">
        <v>992</v>
      </c>
      <c r="K41" s="43">
        <v>202</v>
      </c>
      <c r="L41" s="280">
        <v>7</v>
      </c>
      <c r="M41" s="285">
        <v>8</v>
      </c>
      <c r="N41" s="9"/>
      <c r="O41" s="113" t="s">
        <v>379</v>
      </c>
      <c r="P41" s="113"/>
      <c r="Q41" s="239"/>
      <c r="R41" s="230" t="s">
        <v>627</v>
      </c>
      <c r="S41" s="230" t="s">
        <v>627</v>
      </c>
      <c r="T41" s="230" t="s">
        <v>627</v>
      </c>
      <c r="U41" s="230" t="s">
        <v>627</v>
      </c>
      <c r="V41" s="230" t="s">
        <v>627</v>
      </c>
      <c r="W41" s="230" t="s">
        <v>627</v>
      </c>
      <c r="X41" s="230" t="s">
        <v>627</v>
      </c>
      <c r="Y41" s="230" t="s">
        <v>627</v>
      </c>
      <c r="Z41" s="230" t="s">
        <v>627</v>
      </c>
      <c r="AA41" s="230" t="s">
        <v>627</v>
      </c>
      <c r="AB41" s="230" t="s">
        <v>627</v>
      </c>
      <c r="AC41" s="230" t="s">
        <v>627</v>
      </c>
      <c r="AD41" s="230" t="s">
        <v>627</v>
      </c>
      <c r="AE41" s="230" t="s">
        <v>627</v>
      </c>
      <c r="AF41" s="230" t="s">
        <v>627</v>
      </c>
      <c r="AG41" s="230" t="s">
        <v>627</v>
      </c>
      <c r="AH41" s="230" t="s">
        <v>627</v>
      </c>
      <c r="AI41" s="230" t="s">
        <v>627</v>
      </c>
      <c r="AJ41" s="230" t="s">
        <v>627</v>
      </c>
      <c r="AK41" s="230" t="s">
        <v>627</v>
      </c>
    </row>
    <row r="42" spans="1:37" ht="22.5" customHeight="1">
      <c r="A42" s="219"/>
      <c r="B42" s="229"/>
      <c r="C42" s="220" t="s">
        <v>376</v>
      </c>
      <c r="D42" s="43">
        <v>4</v>
      </c>
      <c r="E42" s="270" t="s">
        <v>627</v>
      </c>
      <c r="F42" s="216">
        <f>SUM(G42:H42)</f>
        <v>2729</v>
      </c>
      <c r="G42" s="221">
        <v>951</v>
      </c>
      <c r="H42" s="221">
        <v>1778</v>
      </c>
      <c r="I42" s="216">
        <f>SUM(J42:M42)</f>
        <v>792</v>
      </c>
      <c r="J42" s="43">
        <v>169</v>
      </c>
      <c r="K42" s="43">
        <v>86</v>
      </c>
      <c r="L42" s="280">
        <v>372</v>
      </c>
      <c r="M42" s="285">
        <v>165</v>
      </c>
      <c r="N42" s="9"/>
      <c r="O42" s="113" t="s">
        <v>380</v>
      </c>
      <c r="P42" s="113"/>
      <c r="Q42" s="239"/>
      <c r="R42" s="286">
        <v>2</v>
      </c>
      <c r="S42" s="230">
        <v>2</v>
      </c>
      <c r="T42" s="230" t="s">
        <v>627</v>
      </c>
      <c r="U42" s="230">
        <v>6</v>
      </c>
      <c r="V42" s="230">
        <v>116</v>
      </c>
      <c r="W42" s="230">
        <v>63</v>
      </c>
      <c r="X42" s="230">
        <v>53</v>
      </c>
      <c r="Y42" s="230">
        <v>19</v>
      </c>
      <c r="Z42" s="230">
        <v>7</v>
      </c>
      <c r="AA42" s="230">
        <v>12</v>
      </c>
      <c r="AB42" s="287">
        <v>0.2104330490641267</v>
      </c>
      <c r="AC42" s="230">
        <v>21</v>
      </c>
      <c r="AD42" s="230" t="s">
        <v>627</v>
      </c>
      <c r="AE42" s="230">
        <v>21</v>
      </c>
      <c r="AF42" s="230" t="s">
        <v>627</v>
      </c>
      <c r="AG42" s="230" t="s">
        <v>627</v>
      </c>
      <c r="AH42" s="230" t="s">
        <v>627</v>
      </c>
      <c r="AI42" s="230">
        <v>4</v>
      </c>
      <c r="AJ42" s="230" t="s">
        <v>627</v>
      </c>
      <c r="AK42" s="230">
        <v>4</v>
      </c>
    </row>
    <row r="43" spans="1:37" ht="22.5" customHeight="1">
      <c r="A43" s="229"/>
      <c r="B43" s="229"/>
      <c r="C43" s="220" t="s">
        <v>377</v>
      </c>
      <c r="D43" s="43">
        <v>8</v>
      </c>
      <c r="E43" s="270" t="s">
        <v>627</v>
      </c>
      <c r="F43" s="216">
        <f>SUM(G43:H43)</f>
        <v>18142</v>
      </c>
      <c r="G43" s="221">
        <v>11514</v>
      </c>
      <c r="H43" s="221">
        <v>6628</v>
      </c>
      <c r="I43" s="216">
        <f>SUM(J43:M43)</f>
        <v>1971</v>
      </c>
      <c r="J43" s="43">
        <v>981</v>
      </c>
      <c r="K43" s="43">
        <v>310</v>
      </c>
      <c r="L43" s="280">
        <v>467</v>
      </c>
      <c r="M43" s="285">
        <v>213</v>
      </c>
      <c r="N43" s="9"/>
      <c r="O43" s="113" t="s">
        <v>331</v>
      </c>
      <c r="P43" s="113"/>
      <c r="Q43" s="239"/>
      <c r="R43" s="240">
        <v>159</v>
      </c>
      <c r="S43" s="208">
        <v>159</v>
      </c>
      <c r="T43" s="230" t="s">
        <v>627</v>
      </c>
      <c r="U43" s="208">
        <v>605</v>
      </c>
      <c r="V43" s="208">
        <v>18764</v>
      </c>
      <c r="W43" s="208">
        <v>9723</v>
      </c>
      <c r="X43" s="208">
        <v>9041</v>
      </c>
      <c r="Y43" s="208">
        <v>3929</v>
      </c>
      <c r="Z43" s="208">
        <v>2067</v>
      </c>
      <c r="AA43" s="208">
        <v>1862</v>
      </c>
      <c r="AB43" s="287">
        <v>43.515339461734406</v>
      </c>
      <c r="AC43" s="288">
        <v>3711</v>
      </c>
      <c r="AD43" s="288">
        <v>125</v>
      </c>
      <c r="AE43" s="288">
        <v>3586</v>
      </c>
      <c r="AF43" s="208">
        <v>369</v>
      </c>
      <c r="AG43" s="208">
        <v>10</v>
      </c>
      <c r="AH43" s="208">
        <v>359</v>
      </c>
      <c r="AI43" s="208">
        <v>857</v>
      </c>
      <c r="AJ43" s="208">
        <v>111</v>
      </c>
      <c r="AK43" s="208">
        <v>746</v>
      </c>
    </row>
    <row r="44" spans="2:37" ht="22.5" customHeight="1">
      <c r="B44" s="15"/>
      <c r="C44" s="207" t="s">
        <v>304</v>
      </c>
      <c r="D44" s="208">
        <f>SUM(D45:D47)</f>
        <v>36</v>
      </c>
      <c r="E44" s="266" t="s">
        <v>627</v>
      </c>
      <c r="F44" s="208">
        <f>SUM(F45:F47)</f>
        <v>4790</v>
      </c>
      <c r="G44" s="208">
        <f>SUM(G45:G47)</f>
        <v>1881</v>
      </c>
      <c r="H44" s="208">
        <f>SUM(H45:H47)</f>
        <v>2909</v>
      </c>
      <c r="I44" s="230">
        <f>SUM(J44:M44)</f>
        <v>1401</v>
      </c>
      <c r="J44" s="208">
        <f>SUM(J45:J47)</f>
        <v>142</v>
      </c>
      <c r="K44" s="208">
        <f>SUM(K45:K47)</f>
        <v>208</v>
      </c>
      <c r="L44" s="208">
        <f>SUM(L45:L47)</f>
        <v>612</v>
      </c>
      <c r="M44" s="208">
        <f>SUM(M45:M47)</f>
        <v>439</v>
      </c>
      <c r="N44" s="9"/>
      <c r="O44" s="102"/>
      <c r="P44" s="102"/>
      <c r="Q44" s="261"/>
      <c r="R44" s="240"/>
      <c r="S44" s="208"/>
      <c r="T44" s="230"/>
      <c r="U44" s="208"/>
      <c r="V44" s="208"/>
      <c r="W44" s="208"/>
      <c r="X44" s="208"/>
      <c r="Y44" s="208"/>
      <c r="Z44" s="208"/>
      <c r="AA44" s="208"/>
      <c r="AB44" s="287"/>
      <c r="AC44" s="288"/>
      <c r="AD44" s="288"/>
      <c r="AE44" s="288"/>
      <c r="AF44" s="208"/>
      <c r="AG44" s="208"/>
      <c r="AH44" s="208"/>
      <c r="AI44" s="208"/>
      <c r="AJ44" s="208"/>
      <c r="AK44" s="208"/>
    </row>
    <row r="45" spans="1:37" ht="22.5" customHeight="1">
      <c r="A45" s="219" t="s">
        <v>296</v>
      </c>
      <c r="B45" s="227"/>
      <c r="C45" s="220" t="s">
        <v>375</v>
      </c>
      <c r="D45" s="216" t="s">
        <v>627</v>
      </c>
      <c r="E45" s="270" t="s">
        <v>627</v>
      </c>
      <c r="F45" s="216" t="s">
        <v>627</v>
      </c>
      <c r="G45" s="216" t="s">
        <v>627</v>
      </c>
      <c r="H45" s="216" t="s">
        <v>627</v>
      </c>
      <c r="I45" s="216" t="s">
        <v>627</v>
      </c>
      <c r="J45" s="216" t="s">
        <v>627</v>
      </c>
      <c r="K45" s="216" t="s">
        <v>627</v>
      </c>
      <c r="L45" s="216" t="s">
        <v>627</v>
      </c>
      <c r="M45" s="216" t="s">
        <v>627</v>
      </c>
      <c r="N45" s="9"/>
      <c r="O45" s="50"/>
      <c r="P45" s="246" t="s">
        <v>332</v>
      </c>
      <c r="Q45" s="289"/>
      <c r="R45" s="247">
        <v>60</v>
      </c>
      <c r="S45" s="248">
        <v>60</v>
      </c>
      <c r="T45" s="216" t="s">
        <v>627</v>
      </c>
      <c r="U45" s="245">
        <v>211</v>
      </c>
      <c r="V45" s="248">
        <v>7199</v>
      </c>
      <c r="W45" s="245">
        <v>3729</v>
      </c>
      <c r="X45" s="245">
        <v>3470</v>
      </c>
      <c r="Y45" s="248">
        <v>1550</v>
      </c>
      <c r="Z45" s="245">
        <v>805</v>
      </c>
      <c r="AA45" s="245">
        <v>745</v>
      </c>
      <c r="AB45" s="290">
        <v>41.168658698539176</v>
      </c>
      <c r="AC45" s="248">
        <v>1480</v>
      </c>
      <c r="AD45" s="245">
        <v>64</v>
      </c>
      <c r="AE45" s="245">
        <v>1416</v>
      </c>
      <c r="AF45" s="248">
        <v>122</v>
      </c>
      <c r="AG45" s="216">
        <v>7</v>
      </c>
      <c r="AH45" s="216">
        <v>115</v>
      </c>
      <c r="AI45" s="248">
        <v>260</v>
      </c>
      <c r="AJ45" s="245">
        <v>22</v>
      </c>
      <c r="AK45" s="216">
        <v>238</v>
      </c>
    </row>
    <row r="46" spans="1:37" ht="22.5" customHeight="1">
      <c r="A46" s="219"/>
      <c r="B46" s="229"/>
      <c r="C46" s="220" t="s">
        <v>376</v>
      </c>
      <c r="D46" s="221">
        <v>3</v>
      </c>
      <c r="E46" s="270" t="s">
        <v>627</v>
      </c>
      <c r="F46" s="216">
        <f>SUM(G46:H46)</f>
        <v>431</v>
      </c>
      <c r="G46" s="221">
        <v>37</v>
      </c>
      <c r="H46" s="221">
        <v>394</v>
      </c>
      <c r="I46" s="216">
        <f>SUM(J46:M46)</f>
        <v>245</v>
      </c>
      <c r="J46" s="221">
        <v>5</v>
      </c>
      <c r="K46" s="221">
        <v>40</v>
      </c>
      <c r="L46" s="221">
        <v>118</v>
      </c>
      <c r="M46" s="221">
        <v>82</v>
      </c>
      <c r="O46" s="50"/>
      <c r="P46" s="246" t="s">
        <v>333</v>
      </c>
      <c r="Q46" s="289"/>
      <c r="R46" s="247">
        <v>16</v>
      </c>
      <c r="S46" s="248">
        <v>16</v>
      </c>
      <c r="T46" s="216" t="s">
        <v>627</v>
      </c>
      <c r="U46" s="245">
        <v>50</v>
      </c>
      <c r="V46" s="248">
        <v>1171</v>
      </c>
      <c r="W46" s="245">
        <v>630</v>
      </c>
      <c r="X46" s="245">
        <v>541</v>
      </c>
      <c r="Y46" s="248">
        <v>192</v>
      </c>
      <c r="Z46" s="245">
        <v>104</v>
      </c>
      <c r="AA46" s="245">
        <v>88</v>
      </c>
      <c r="AB46" s="290">
        <v>58.71559633027523</v>
      </c>
      <c r="AC46" s="248">
        <v>265</v>
      </c>
      <c r="AD46" s="245">
        <v>11</v>
      </c>
      <c r="AE46" s="245">
        <v>254</v>
      </c>
      <c r="AF46" s="248">
        <v>33</v>
      </c>
      <c r="AG46" s="216" t="s">
        <v>627</v>
      </c>
      <c r="AH46" s="245">
        <v>33</v>
      </c>
      <c r="AI46" s="248">
        <v>87</v>
      </c>
      <c r="AJ46" s="245">
        <v>10</v>
      </c>
      <c r="AK46" s="245">
        <v>77</v>
      </c>
    </row>
    <row r="47" spans="1:37" ht="22.5" customHeight="1">
      <c r="A47" s="15"/>
      <c r="B47" s="229"/>
      <c r="C47" s="220" t="s">
        <v>377</v>
      </c>
      <c r="D47" s="221">
        <v>33</v>
      </c>
      <c r="E47" s="270" t="s">
        <v>627</v>
      </c>
      <c r="F47" s="216">
        <f>SUM(G47:H47)</f>
        <v>4359</v>
      </c>
      <c r="G47" s="221">
        <v>1844</v>
      </c>
      <c r="H47" s="221">
        <v>2515</v>
      </c>
      <c r="I47" s="216">
        <f>SUM(J47:M47)</f>
        <v>1156</v>
      </c>
      <c r="J47" s="221">
        <v>137</v>
      </c>
      <c r="K47" s="221">
        <v>168</v>
      </c>
      <c r="L47" s="221">
        <v>494</v>
      </c>
      <c r="M47" s="221">
        <v>357</v>
      </c>
      <c r="O47" s="50"/>
      <c r="P47" s="246" t="s">
        <v>334</v>
      </c>
      <c r="Q47" s="289"/>
      <c r="R47" s="247">
        <v>25</v>
      </c>
      <c r="S47" s="248">
        <v>25</v>
      </c>
      <c r="T47" s="216" t="s">
        <v>627</v>
      </c>
      <c r="U47" s="245">
        <v>106</v>
      </c>
      <c r="V47" s="216">
        <v>2947</v>
      </c>
      <c r="W47" s="216">
        <v>1557</v>
      </c>
      <c r="X47" s="216">
        <v>1390</v>
      </c>
      <c r="Y47" s="248">
        <v>659</v>
      </c>
      <c r="Z47" s="245">
        <v>360</v>
      </c>
      <c r="AA47" s="245">
        <v>299</v>
      </c>
      <c r="AB47" s="290">
        <v>69.51476793248945</v>
      </c>
      <c r="AC47" s="248">
        <v>620</v>
      </c>
      <c r="AD47" s="216">
        <v>20</v>
      </c>
      <c r="AE47" s="245">
        <v>600</v>
      </c>
      <c r="AF47" s="216">
        <v>26</v>
      </c>
      <c r="AG47" s="216" t="s">
        <v>627</v>
      </c>
      <c r="AH47" s="216">
        <v>26</v>
      </c>
      <c r="AI47" s="216">
        <v>142</v>
      </c>
      <c r="AJ47" s="216">
        <v>15</v>
      </c>
      <c r="AK47" s="216">
        <v>127</v>
      </c>
    </row>
    <row r="48" spans="2:40" ht="22.5" customHeight="1">
      <c r="B48" s="15"/>
      <c r="C48" s="207" t="s">
        <v>304</v>
      </c>
      <c r="D48" s="208">
        <f>SUM(D49:D51)</f>
        <v>20</v>
      </c>
      <c r="E48" s="266" t="s">
        <v>627</v>
      </c>
      <c r="F48" s="208">
        <f>SUM(F49:F51)</f>
        <v>4109</v>
      </c>
      <c r="G48" s="208">
        <f>SUM(G49:G51)</f>
        <v>2491</v>
      </c>
      <c r="H48" s="208">
        <f>SUM(H49:H51)</f>
        <v>1618</v>
      </c>
      <c r="I48" s="230">
        <f>SUM(J48:M48)</f>
        <v>373</v>
      </c>
      <c r="J48" s="208">
        <f>SUM(J49:J51)</f>
        <v>251</v>
      </c>
      <c r="K48" s="208">
        <f>SUM(K49:K51)</f>
        <v>50</v>
      </c>
      <c r="L48" s="208">
        <f>SUM(L49:L51)</f>
        <v>45</v>
      </c>
      <c r="M48" s="208">
        <f>SUM(M49:M51)</f>
        <v>27</v>
      </c>
      <c r="O48" s="50"/>
      <c r="P48" s="246" t="s">
        <v>335</v>
      </c>
      <c r="Q48" s="289"/>
      <c r="R48" s="247">
        <v>2</v>
      </c>
      <c r="S48" s="248">
        <v>2</v>
      </c>
      <c r="T48" s="216" t="s">
        <v>627</v>
      </c>
      <c r="U48" s="245">
        <v>6</v>
      </c>
      <c r="V48" s="248">
        <v>162</v>
      </c>
      <c r="W48" s="245">
        <v>80</v>
      </c>
      <c r="X48" s="245">
        <v>82</v>
      </c>
      <c r="Y48" s="248">
        <v>35</v>
      </c>
      <c r="Z48" s="245">
        <v>19</v>
      </c>
      <c r="AA48" s="245">
        <v>16</v>
      </c>
      <c r="AB48" s="290">
        <v>32.11009174311927</v>
      </c>
      <c r="AC48" s="248">
        <v>31</v>
      </c>
      <c r="AD48" s="216">
        <v>1</v>
      </c>
      <c r="AE48" s="245">
        <v>30</v>
      </c>
      <c r="AF48" s="216">
        <v>5</v>
      </c>
      <c r="AG48" s="216" t="s">
        <v>627</v>
      </c>
      <c r="AH48" s="216">
        <v>5</v>
      </c>
      <c r="AI48" s="248">
        <v>8</v>
      </c>
      <c r="AJ48" s="245">
        <v>1</v>
      </c>
      <c r="AK48" s="216">
        <v>7</v>
      </c>
      <c r="AN48" s="8" t="s">
        <v>24</v>
      </c>
    </row>
    <row r="49" spans="1:38" ht="26.25" customHeight="1">
      <c r="A49" s="219" t="s">
        <v>367</v>
      </c>
      <c r="B49" s="227"/>
      <c r="C49" s="220" t="s">
        <v>375</v>
      </c>
      <c r="D49" s="216" t="s">
        <v>627</v>
      </c>
      <c r="E49" s="270" t="s">
        <v>627</v>
      </c>
      <c r="F49" s="216" t="s">
        <v>627</v>
      </c>
      <c r="G49" s="216" t="s">
        <v>627</v>
      </c>
      <c r="H49" s="216" t="s">
        <v>627</v>
      </c>
      <c r="I49" s="216" t="s">
        <v>627</v>
      </c>
      <c r="J49" s="216" t="s">
        <v>627</v>
      </c>
      <c r="K49" s="216" t="s">
        <v>627</v>
      </c>
      <c r="L49" s="216" t="s">
        <v>627</v>
      </c>
      <c r="M49" s="216" t="s">
        <v>627</v>
      </c>
      <c r="N49" s="9"/>
      <c r="O49" s="50"/>
      <c r="P49" s="246" t="s">
        <v>382</v>
      </c>
      <c r="Q49" s="289"/>
      <c r="R49" s="247">
        <v>5</v>
      </c>
      <c r="S49" s="248">
        <v>5</v>
      </c>
      <c r="T49" s="216" t="s">
        <v>627</v>
      </c>
      <c r="U49" s="245">
        <v>24</v>
      </c>
      <c r="V49" s="248">
        <v>680</v>
      </c>
      <c r="W49" s="245">
        <v>345</v>
      </c>
      <c r="X49" s="245">
        <v>335</v>
      </c>
      <c r="Y49" s="248">
        <v>112</v>
      </c>
      <c r="Z49" s="245">
        <v>52</v>
      </c>
      <c r="AA49" s="245">
        <v>60</v>
      </c>
      <c r="AB49" s="290">
        <v>27.184466019417474</v>
      </c>
      <c r="AC49" s="248">
        <v>125</v>
      </c>
      <c r="AD49" s="245">
        <v>2</v>
      </c>
      <c r="AE49" s="245">
        <v>123</v>
      </c>
      <c r="AF49" s="216">
        <v>1</v>
      </c>
      <c r="AG49" s="216" t="s">
        <v>627</v>
      </c>
      <c r="AH49" s="216">
        <v>1</v>
      </c>
      <c r="AI49" s="248">
        <v>57</v>
      </c>
      <c r="AJ49" s="216">
        <v>39</v>
      </c>
      <c r="AK49" s="245">
        <v>18</v>
      </c>
      <c r="AL49" s="235"/>
    </row>
    <row r="50" spans="1:38" ht="22.5" customHeight="1">
      <c r="A50" s="219"/>
      <c r="B50" s="229"/>
      <c r="C50" s="220" t="s">
        <v>376</v>
      </c>
      <c r="D50" s="216" t="s">
        <v>627</v>
      </c>
      <c r="E50" s="270" t="s">
        <v>627</v>
      </c>
      <c r="F50" s="216" t="s">
        <v>627</v>
      </c>
      <c r="G50" s="216" t="s">
        <v>627</v>
      </c>
      <c r="H50" s="216" t="s">
        <v>627</v>
      </c>
      <c r="I50" s="216" t="s">
        <v>627</v>
      </c>
      <c r="J50" s="216" t="s">
        <v>627</v>
      </c>
      <c r="K50" s="216" t="s">
        <v>627</v>
      </c>
      <c r="L50" s="216" t="s">
        <v>627</v>
      </c>
      <c r="M50" s="216" t="s">
        <v>627</v>
      </c>
      <c r="O50" s="50"/>
      <c r="P50" s="246" t="s">
        <v>366</v>
      </c>
      <c r="Q50" s="289"/>
      <c r="R50" s="247">
        <v>2</v>
      </c>
      <c r="S50" s="248">
        <v>2</v>
      </c>
      <c r="T50" s="216" t="s">
        <v>627</v>
      </c>
      <c r="U50" s="245">
        <v>7</v>
      </c>
      <c r="V50" s="248">
        <v>152</v>
      </c>
      <c r="W50" s="245">
        <v>76</v>
      </c>
      <c r="X50" s="245">
        <v>76</v>
      </c>
      <c r="Y50" s="248">
        <v>36</v>
      </c>
      <c r="Z50" s="245">
        <v>16</v>
      </c>
      <c r="AA50" s="245">
        <v>20</v>
      </c>
      <c r="AB50" s="290">
        <v>32.142857142857146</v>
      </c>
      <c r="AC50" s="248">
        <v>29</v>
      </c>
      <c r="AD50" s="245">
        <v>1</v>
      </c>
      <c r="AE50" s="245">
        <v>28</v>
      </c>
      <c r="AF50" s="216">
        <v>5</v>
      </c>
      <c r="AG50" s="216" t="s">
        <v>627</v>
      </c>
      <c r="AH50" s="216">
        <v>5</v>
      </c>
      <c r="AI50" s="248">
        <v>7</v>
      </c>
      <c r="AJ50" s="216" t="s">
        <v>627</v>
      </c>
      <c r="AK50" s="245">
        <v>7</v>
      </c>
      <c r="AL50" s="235"/>
    </row>
    <row r="51" spans="1:38" ht="22.5" customHeight="1">
      <c r="A51" s="15"/>
      <c r="B51" s="229"/>
      <c r="C51" s="220" t="s">
        <v>377</v>
      </c>
      <c r="D51" s="221">
        <v>20</v>
      </c>
      <c r="E51" s="270" t="s">
        <v>627</v>
      </c>
      <c r="F51" s="216">
        <f>SUM(G51:H51)</f>
        <v>4109</v>
      </c>
      <c r="G51" s="221">
        <v>2491</v>
      </c>
      <c r="H51" s="221">
        <v>1618</v>
      </c>
      <c r="I51" s="216">
        <f>SUM(J51:M51)</f>
        <v>373</v>
      </c>
      <c r="J51" s="221">
        <v>251</v>
      </c>
      <c r="K51" s="221">
        <v>50</v>
      </c>
      <c r="L51" s="221">
        <v>45</v>
      </c>
      <c r="M51" s="221">
        <v>27</v>
      </c>
      <c r="N51" s="9"/>
      <c r="O51" s="50"/>
      <c r="P51" s="246" t="s">
        <v>105</v>
      </c>
      <c r="Q51" s="289"/>
      <c r="R51" s="247">
        <v>4</v>
      </c>
      <c r="S51" s="248">
        <v>4</v>
      </c>
      <c r="T51" s="216" t="s">
        <v>627</v>
      </c>
      <c r="U51" s="245">
        <v>21</v>
      </c>
      <c r="V51" s="248">
        <v>528</v>
      </c>
      <c r="W51" s="245">
        <v>259</v>
      </c>
      <c r="X51" s="245">
        <v>269</v>
      </c>
      <c r="Y51" s="248">
        <v>126</v>
      </c>
      <c r="Z51" s="245">
        <v>71</v>
      </c>
      <c r="AA51" s="245">
        <v>55</v>
      </c>
      <c r="AB51" s="290">
        <v>38.41463414634146</v>
      </c>
      <c r="AC51" s="248">
        <v>72</v>
      </c>
      <c r="AD51" s="245">
        <v>2</v>
      </c>
      <c r="AE51" s="245">
        <v>70</v>
      </c>
      <c r="AF51" s="248">
        <v>3</v>
      </c>
      <c r="AG51" s="216" t="s">
        <v>627</v>
      </c>
      <c r="AH51" s="245">
        <v>3</v>
      </c>
      <c r="AI51" s="248">
        <v>18</v>
      </c>
      <c r="AJ51" s="245">
        <v>1</v>
      </c>
      <c r="AK51" s="245">
        <v>17</v>
      </c>
      <c r="AL51" s="235"/>
    </row>
    <row r="52" spans="3:38" ht="22.5" customHeight="1">
      <c r="C52" s="207" t="s">
        <v>304</v>
      </c>
      <c r="D52" s="230">
        <f>SUM(D53:D54)</f>
        <v>13</v>
      </c>
      <c r="E52" s="230">
        <f>SUM(E53:E54)</f>
        <v>349</v>
      </c>
      <c r="F52" s="230">
        <f>SUM(F53:F54)</f>
        <v>1339</v>
      </c>
      <c r="G52" s="230">
        <f>SUM(G53:G54)</f>
        <v>891</v>
      </c>
      <c r="H52" s="230">
        <f>SUM(H53:H54)</f>
        <v>448</v>
      </c>
      <c r="I52" s="230">
        <f>SUM(J52:M52)</f>
        <v>794</v>
      </c>
      <c r="J52" s="230">
        <f>SUM(J53:J54)</f>
        <v>268</v>
      </c>
      <c r="K52" s="230">
        <f>SUM(K53:K54)</f>
        <v>475</v>
      </c>
      <c r="L52" s="230">
        <f>SUM(L53:L54)</f>
        <v>16</v>
      </c>
      <c r="M52" s="230">
        <f>SUM(M53:M54)</f>
        <v>35</v>
      </c>
      <c r="N52" s="9"/>
      <c r="O52" s="50"/>
      <c r="P52" s="246" t="s">
        <v>343</v>
      </c>
      <c r="Q52" s="289"/>
      <c r="R52" s="247">
        <v>19</v>
      </c>
      <c r="S52" s="248">
        <v>19</v>
      </c>
      <c r="T52" s="216" t="s">
        <v>627</v>
      </c>
      <c r="U52" s="245">
        <v>75</v>
      </c>
      <c r="V52" s="248">
        <v>2595</v>
      </c>
      <c r="W52" s="245">
        <v>1308</v>
      </c>
      <c r="X52" s="245">
        <v>1287</v>
      </c>
      <c r="Y52" s="248">
        <v>561</v>
      </c>
      <c r="Z52" s="245">
        <v>288</v>
      </c>
      <c r="AA52" s="245">
        <v>273</v>
      </c>
      <c r="AB52" s="290">
        <v>56.381909547738694</v>
      </c>
      <c r="AC52" s="248">
        <v>456</v>
      </c>
      <c r="AD52" s="245">
        <v>13</v>
      </c>
      <c r="AE52" s="245">
        <v>443</v>
      </c>
      <c r="AF52" s="248">
        <v>111</v>
      </c>
      <c r="AG52" s="245">
        <v>2</v>
      </c>
      <c r="AH52" s="245">
        <v>109</v>
      </c>
      <c r="AI52" s="248">
        <v>146</v>
      </c>
      <c r="AJ52" s="245">
        <v>16</v>
      </c>
      <c r="AK52" s="245">
        <v>130</v>
      </c>
      <c r="AL52" s="235"/>
    </row>
    <row r="53" spans="1:38" ht="22.5" customHeight="1">
      <c r="A53" s="291" t="s">
        <v>448</v>
      </c>
      <c r="C53" s="220" t="s">
        <v>338</v>
      </c>
      <c r="D53" s="222">
        <v>1</v>
      </c>
      <c r="E53" s="216">
        <v>9</v>
      </c>
      <c r="F53" s="216">
        <f>SUM(G53:H53)</f>
        <v>61</v>
      </c>
      <c r="G53" s="221">
        <v>36</v>
      </c>
      <c r="H53" s="221">
        <v>25</v>
      </c>
      <c r="I53" s="216">
        <f>SUM(J53:M53)</f>
        <v>34</v>
      </c>
      <c r="J53" s="216">
        <v>11</v>
      </c>
      <c r="K53" s="216">
        <v>18</v>
      </c>
      <c r="L53" s="216" t="s">
        <v>627</v>
      </c>
      <c r="M53" s="216">
        <v>5</v>
      </c>
      <c r="N53" s="9"/>
      <c r="O53" s="50"/>
      <c r="P53" s="246" t="s">
        <v>626</v>
      </c>
      <c r="Q53" s="289"/>
      <c r="R53" s="247">
        <v>1</v>
      </c>
      <c r="S53" s="248">
        <v>1</v>
      </c>
      <c r="T53" s="216" t="s">
        <v>627</v>
      </c>
      <c r="U53" s="245">
        <v>3</v>
      </c>
      <c r="V53" s="248">
        <v>61</v>
      </c>
      <c r="W53" s="245">
        <v>29</v>
      </c>
      <c r="X53" s="245">
        <v>32</v>
      </c>
      <c r="Y53" s="216">
        <v>14</v>
      </c>
      <c r="Z53" s="216">
        <v>11</v>
      </c>
      <c r="AA53" s="216">
        <v>3</v>
      </c>
      <c r="AB53" s="274">
        <v>3.160270880361174</v>
      </c>
      <c r="AC53" s="248">
        <v>21</v>
      </c>
      <c r="AD53" s="245">
        <v>1</v>
      </c>
      <c r="AE53" s="245">
        <v>20</v>
      </c>
      <c r="AF53" s="216" t="s">
        <v>627</v>
      </c>
      <c r="AG53" s="216" t="s">
        <v>627</v>
      </c>
      <c r="AH53" s="216" t="s">
        <v>627</v>
      </c>
      <c r="AI53" s="245" t="s">
        <v>627</v>
      </c>
      <c r="AJ53" s="245" t="s">
        <v>627</v>
      </c>
      <c r="AK53" s="245" t="s">
        <v>627</v>
      </c>
      <c r="AL53" s="235"/>
    </row>
    <row r="54" spans="1:38" ht="22.5" customHeight="1">
      <c r="A54" s="292"/>
      <c r="B54" s="229"/>
      <c r="C54" s="220" t="s">
        <v>339</v>
      </c>
      <c r="D54" s="222">
        <v>12</v>
      </c>
      <c r="E54" s="221">
        <v>340</v>
      </c>
      <c r="F54" s="293">
        <f>SUM(G54:H54)</f>
        <v>1278</v>
      </c>
      <c r="G54" s="293">
        <v>855</v>
      </c>
      <c r="H54" s="293">
        <v>423</v>
      </c>
      <c r="I54" s="293">
        <f>SUM(J54:M54)</f>
        <v>760</v>
      </c>
      <c r="J54" s="293">
        <v>257</v>
      </c>
      <c r="K54" s="293">
        <v>457</v>
      </c>
      <c r="L54" s="293">
        <v>16</v>
      </c>
      <c r="M54" s="293">
        <v>30</v>
      </c>
      <c r="N54" s="9"/>
      <c r="O54" s="50"/>
      <c r="P54" s="250" t="s">
        <v>421</v>
      </c>
      <c r="Q54" s="294"/>
      <c r="R54" s="247">
        <v>11</v>
      </c>
      <c r="S54" s="248">
        <v>11</v>
      </c>
      <c r="T54" s="216" t="s">
        <v>627</v>
      </c>
      <c r="U54" s="245">
        <v>43</v>
      </c>
      <c r="V54" s="248">
        <v>1555</v>
      </c>
      <c r="W54" s="245">
        <v>822</v>
      </c>
      <c r="X54" s="245">
        <v>733</v>
      </c>
      <c r="Y54" s="248">
        <v>304</v>
      </c>
      <c r="Z54" s="245">
        <v>153</v>
      </c>
      <c r="AA54" s="245">
        <v>151</v>
      </c>
      <c r="AB54" s="290">
        <v>53.71024734982333</v>
      </c>
      <c r="AC54" s="248">
        <v>315</v>
      </c>
      <c r="AD54" s="245">
        <v>2</v>
      </c>
      <c r="AE54" s="245">
        <v>313</v>
      </c>
      <c r="AF54" s="248">
        <v>23</v>
      </c>
      <c r="AG54" s="245">
        <v>1</v>
      </c>
      <c r="AH54" s="245">
        <v>22</v>
      </c>
      <c r="AI54" s="248">
        <v>58</v>
      </c>
      <c r="AJ54" s="245">
        <v>2</v>
      </c>
      <c r="AK54" s="245">
        <v>56</v>
      </c>
      <c r="AL54" s="235"/>
    </row>
    <row r="55" spans="1:38" ht="22.5" customHeight="1">
      <c r="A55" s="295" t="s">
        <v>342</v>
      </c>
      <c r="B55" s="258"/>
      <c r="C55" s="258"/>
      <c r="D55" s="258"/>
      <c r="E55" s="258"/>
      <c r="F55" s="230"/>
      <c r="G55" s="230"/>
      <c r="H55" s="230"/>
      <c r="I55" s="230"/>
      <c r="J55" s="230"/>
      <c r="K55" s="230"/>
      <c r="L55" s="296" t="s">
        <v>1</v>
      </c>
      <c r="M55" s="297" t="s">
        <v>1</v>
      </c>
      <c r="N55" s="9"/>
      <c r="O55" s="50"/>
      <c r="P55" s="250" t="s">
        <v>384</v>
      </c>
      <c r="Q55" s="294"/>
      <c r="R55" s="247">
        <v>5</v>
      </c>
      <c r="S55" s="248">
        <v>5</v>
      </c>
      <c r="T55" s="216" t="s">
        <v>627</v>
      </c>
      <c r="U55" s="245">
        <v>26</v>
      </c>
      <c r="V55" s="248">
        <v>785</v>
      </c>
      <c r="W55" s="245">
        <v>414</v>
      </c>
      <c r="X55" s="245">
        <v>371</v>
      </c>
      <c r="Y55" s="248">
        <v>157</v>
      </c>
      <c r="Z55" s="245">
        <v>76</v>
      </c>
      <c r="AA55" s="245">
        <v>81</v>
      </c>
      <c r="AB55" s="290">
        <v>47.72036474164133</v>
      </c>
      <c r="AC55" s="248">
        <v>111</v>
      </c>
      <c r="AD55" s="216">
        <v>2</v>
      </c>
      <c r="AE55" s="245">
        <v>109</v>
      </c>
      <c r="AF55" s="248">
        <v>21</v>
      </c>
      <c r="AG55" s="216" t="s">
        <v>627</v>
      </c>
      <c r="AH55" s="245">
        <v>21</v>
      </c>
      <c r="AI55" s="248">
        <v>31</v>
      </c>
      <c r="AJ55" s="245">
        <v>1</v>
      </c>
      <c r="AK55" s="245">
        <v>30</v>
      </c>
      <c r="AL55" s="235"/>
    </row>
    <row r="56" spans="1:38" ht="22.5" customHeight="1">
      <c r="A56" s="50"/>
      <c r="B56" s="6"/>
      <c r="C56" s="6"/>
      <c r="D56" s="6"/>
      <c r="E56" s="6"/>
      <c r="F56" s="230"/>
      <c r="G56" s="230"/>
      <c r="H56" s="230"/>
      <c r="I56" s="230"/>
      <c r="J56" s="230"/>
      <c r="K56" s="230"/>
      <c r="L56" s="296"/>
      <c r="M56" s="297"/>
      <c r="N56" s="9"/>
      <c r="O56" s="50"/>
      <c r="P56" s="250" t="s">
        <v>297</v>
      </c>
      <c r="Q56" s="294"/>
      <c r="R56" s="247">
        <v>5</v>
      </c>
      <c r="S56" s="248">
        <v>5</v>
      </c>
      <c r="T56" s="216" t="s">
        <v>627</v>
      </c>
      <c r="U56" s="245">
        <v>17</v>
      </c>
      <c r="V56" s="248">
        <v>604</v>
      </c>
      <c r="W56" s="245">
        <v>316</v>
      </c>
      <c r="X56" s="245">
        <v>288</v>
      </c>
      <c r="Y56" s="248">
        <v>111</v>
      </c>
      <c r="Z56" s="245">
        <v>65</v>
      </c>
      <c r="AA56" s="245">
        <v>46</v>
      </c>
      <c r="AB56" s="290">
        <v>52.85714285714286</v>
      </c>
      <c r="AC56" s="248">
        <v>112</v>
      </c>
      <c r="AD56" s="216">
        <v>2</v>
      </c>
      <c r="AE56" s="245">
        <v>110</v>
      </c>
      <c r="AF56" s="216">
        <v>10</v>
      </c>
      <c r="AG56" s="216" t="s">
        <v>627</v>
      </c>
      <c r="AH56" s="216">
        <v>10</v>
      </c>
      <c r="AI56" s="248">
        <v>27</v>
      </c>
      <c r="AJ56" s="245">
        <v>1</v>
      </c>
      <c r="AK56" s="216">
        <v>26</v>
      </c>
      <c r="AL56" s="235"/>
    </row>
    <row r="57" spans="1:38" ht="22.5" customHeight="1">
      <c r="A57" s="50"/>
      <c r="B57" s="6"/>
      <c r="C57" s="6"/>
      <c r="D57" s="6"/>
      <c r="E57" s="6"/>
      <c r="F57" s="230"/>
      <c r="G57" s="230"/>
      <c r="H57" s="230"/>
      <c r="I57" s="230"/>
      <c r="J57" s="230"/>
      <c r="K57" s="230"/>
      <c r="L57" s="296"/>
      <c r="M57" s="297"/>
      <c r="N57" s="9"/>
      <c r="O57" s="50"/>
      <c r="P57" s="250" t="s">
        <v>542</v>
      </c>
      <c r="Q57" s="294"/>
      <c r="R57" s="247">
        <v>1</v>
      </c>
      <c r="S57" s="248">
        <v>1</v>
      </c>
      <c r="T57" s="216" t="s">
        <v>627</v>
      </c>
      <c r="U57" s="245">
        <v>7</v>
      </c>
      <c r="V57" s="248">
        <v>194</v>
      </c>
      <c r="W57" s="245">
        <v>99</v>
      </c>
      <c r="X57" s="245">
        <v>95</v>
      </c>
      <c r="Y57" s="248">
        <v>26</v>
      </c>
      <c r="Z57" s="245">
        <v>16</v>
      </c>
      <c r="AA57" s="245">
        <v>10</v>
      </c>
      <c r="AB57" s="290">
        <v>30.952380952380953</v>
      </c>
      <c r="AC57" s="248">
        <v>36</v>
      </c>
      <c r="AD57" s="245" t="s">
        <v>627</v>
      </c>
      <c r="AE57" s="245">
        <v>36</v>
      </c>
      <c r="AF57" s="216">
        <v>2</v>
      </c>
      <c r="AG57" s="216" t="s">
        <v>627</v>
      </c>
      <c r="AH57" s="216">
        <v>2</v>
      </c>
      <c r="AI57" s="248">
        <v>6</v>
      </c>
      <c r="AJ57" s="245" t="s">
        <v>627</v>
      </c>
      <c r="AK57" s="216">
        <v>6</v>
      </c>
      <c r="AL57" s="235"/>
    </row>
    <row r="58" spans="1:38" ht="22.5" customHeight="1">
      <c r="A58" s="15"/>
      <c r="B58" s="104"/>
      <c r="C58" s="15"/>
      <c r="D58" s="216"/>
      <c r="E58" s="216"/>
      <c r="F58" s="216"/>
      <c r="G58" s="216"/>
      <c r="H58" s="216"/>
      <c r="I58" s="216"/>
      <c r="J58" s="216"/>
      <c r="K58" s="216"/>
      <c r="L58" s="216"/>
      <c r="M58" s="216"/>
      <c r="N58" s="298"/>
      <c r="O58" s="50"/>
      <c r="P58" s="250" t="s">
        <v>543</v>
      </c>
      <c r="Q58" s="294"/>
      <c r="R58" s="247">
        <v>1</v>
      </c>
      <c r="S58" s="248">
        <v>1</v>
      </c>
      <c r="T58" s="216" t="s">
        <v>627</v>
      </c>
      <c r="U58" s="245">
        <v>3</v>
      </c>
      <c r="V58" s="248">
        <v>62</v>
      </c>
      <c r="W58" s="245">
        <v>23</v>
      </c>
      <c r="X58" s="245">
        <v>39</v>
      </c>
      <c r="Y58" s="248">
        <v>14</v>
      </c>
      <c r="Z58" s="245">
        <v>9</v>
      </c>
      <c r="AA58" s="245">
        <v>5</v>
      </c>
      <c r="AB58" s="290">
        <v>11.965811965811966</v>
      </c>
      <c r="AC58" s="248">
        <v>17</v>
      </c>
      <c r="AD58" s="216">
        <v>1</v>
      </c>
      <c r="AE58" s="245">
        <v>16</v>
      </c>
      <c r="AF58" s="216">
        <v>7</v>
      </c>
      <c r="AG58" s="216" t="s">
        <v>627</v>
      </c>
      <c r="AH58" s="216">
        <v>7</v>
      </c>
      <c r="AI58" s="248">
        <v>3</v>
      </c>
      <c r="AJ58" s="245">
        <v>1</v>
      </c>
      <c r="AK58" s="216">
        <v>2</v>
      </c>
      <c r="AL58" s="235"/>
    </row>
    <row r="59" spans="1:38" ht="22.5" customHeight="1">
      <c r="A59" s="15"/>
      <c r="B59" s="104"/>
      <c r="C59" s="15"/>
      <c r="D59" s="216"/>
      <c r="E59" s="216"/>
      <c r="F59" s="216"/>
      <c r="G59" s="216"/>
      <c r="H59" s="216"/>
      <c r="I59" s="216"/>
      <c r="J59" s="216"/>
      <c r="K59" s="216"/>
      <c r="L59" s="216"/>
      <c r="M59" s="216"/>
      <c r="N59" s="9"/>
      <c r="O59" s="50"/>
      <c r="P59" s="250" t="s">
        <v>443</v>
      </c>
      <c r="Q59" s="294"/>
      <c r="R59" s="247">
        <v>2</v>
      </c>
      <c r="S59" s="248">
        <v>2</v>
      </c>
      <c r="T59" s="216" t="s">
        <v>627</v>
      </c>
      <c r="U59" s="245">
        <v>6</v>
      </c>
      <c r="V59" s="248">
        <v>93</v>
      </c>
      <c r="W59" s="245">
        <v>57</v>
      </c>
      <c r="X59" s="245">
        <v>36</v>
      </c>
      <c r="Y59" s="248">
        <v>26</v>
      </c>
      <c r="Z59" s="245">
        <v>13</v>
      </c>
      <c r="AA59" s="245">
        <v>13</v>
      </c>
      <c r="AB59" s="290">
        <v>76.47058823529412</v>
      </c>
      <c r="AC59" s="248">
        <v>18</v>
      </c>
      <c r="AD59" s="216">
        <v>2</v>
      </c>
      <c r="AE59" s="245">
        <v>16</v>
      </c>
      <c r="AF59" s="245" t="s">
        <v>627</v>
      </c>
      <c r="AG59" s="245" t="s">
        <v>627</v>
      </c>
      <c r="AH59" s="245" t="s">
        <v>627</v>
      </c>
      <c r="AI59" s="248">
        <v>6</v>
      </c>
      <c r="AJ59" s="245">
        <v>1</v>
      </c>
      <c r="AK59" s="216">
        <v>5</v>
      </c>
      <c r="AL59" s="235"/>
    </row>
    <row r="60" spans="1:38" ht="22.5" customHeight="1">
      <c r="A60" s="6"/>
      <c r="B60" s="6"/>
      <c r="C60" s="15"/>
      <c r="D60" s="216"/>
      <c r="E60" s="216"/>
      <c r="F60" s="216"/>
      <c r="G60" s="216"/>
      <c r="H60" s="216"/>
      <c r="I60" s="216"/>
      <c r="J60" s="216"/>
      <c r="K60" s="216"/>
      <c r="L60" s="216"/>
      <c r="M60" s="216"/>
      <c r="O60" s="299"/>
      <c r="P60" s="253" t="s">
        <v>510</v>
      </c>
      <c r="Q60" s="300"/>
      <c r="R60" s="247">
        <v>2</v>
      </c>
      <c r="S60" s="248">
        <v>2</v>
      </c>
      <c r="T60" s="216" t="s">
        <v>627</v>
      </c>
      <c r="U60" s="245">
        <v>6</v>
      </c>
      <c r="V60" s="248">
        <v>92</v>
      </c>
      <c r="W60" s="245">
        <v>42</v>
      </c>
      <c r="X60" s="245">
        <v>50</v>
      </c>
      <c r="Y60" s="216">
        <v>25</v>
      </c>
      <c r="Z60" s="216">
        <v>16</v>
      </c>
      <c r="AA60" s="216">
        <v>9</v>
      </c>
      <c r="AB60" s="301">
        <v>35.2112676056338</v>
      </c>
      <c r="AC60" s="248">
        <v>24</v>
      </c>
      <c r="AD60" s="216">
        <v>1</v>
      </c>
      <c r="AE60" s="245">
        <v>23</v>
      </c>
      <c r="AF60" s="216" t="s">
        <v>627</v>
      </c>
      <c r="AG60" s="216" t="s">
        <v>627</v>
      </c>
      <c r="AH60" s="216" t="s">
        <v>627</v>
      </c>
      <c r="AI60" s="216">
        <v>5</v>
      </c>
      <c r="AJ60" s="216">
        <v>1</v>
      </c>
      <c r="AK60" s="216">
        <v>4</v>
      </c>
      <c r="AL60" s="245"/>
    </row>
    <row r="61" spans="1:38" ht="22.5" customHeight="1">
      <c r="A61" s="104"/>
      <c r="B61" s="148"/>
      <c r="C61" s="15"/>
      <c r="D61" s="216"/>
      <c r="E61" s="216"/>
      <c r="F61" s="216"/>
      <c r="G61" s="216"/>
      <c r="H61" s="216"/>
      <c r="I61" s="216"/>
      <c r="J61" s="216"/>
      <c r="K61" s="216"/>
      <c r="L61" s="216"/>
      <c r="M61" s="216"/>
      <c r="O61" s="255" t="s">
        <v>552</v>
      </c>
      <c r="Q61" s="258"/>
      <c r="R61" s="258"/>
      <c r="S61" s="258"/>
      <c r="T61" s="258"/>
      <c r="U61" s="258"/>
      <c r="V61" s="258"/>
      <c r="W61" s="258"/>
      <c r="X61" s="258"/>
      <c r="Y61" s="258"/>
      <c r="Z61" s="258"/>
      <c r="AA61" s="258"/>
      <c r="AB61" s="258"/>
      <c r="AC61" s="258"/>
      <c r="AD61" s="258"/>
      <c r="AE61" s="258"/>
      <c r="AF61" s="258"/>
      <c r="AG61" s="258"/>
      <c r="AH61" s="258"/>
      <c r="AI61" s="258" t="s">
        <v>24</v>
      </c>
      <c r="AJ61" s="258"/>
      <c r="AK61" s="258"/>
      <c r="AL61" s="235"/>
    </row>
    <row r="62" spans="1:38" ht="22.5" customHeight="1">
      <c r="A62" s="9" t="s">
        <v>78</v>
      </c>
      <c r="B62" s="9"/>
      <c r="C62" s="9"/>
      <c r="D62" s="9"/>
      <c r="E62" s="9"/>
      <c r="F62" s="9"/>
      <c r="G62" s="9"/>
      <c r="H62" s="9"/>
      <c r="I62" s="9"/>
      <c r="J62" s="9"/>
      <c r="K62" s="9"/>
      <c r="L62" s="9"/>
      <c r="M62" s="9"/>
      <c r="O62" s="259" t="s">
        <v>554</v>
      </c>
      <c r="X62" s="260"/>
      <c r="Y62" s="260"/>
      <c r="Z62" s="260"/>
      <c r="AA62" s="260"/>
      <c r="AB62" s="260"/>
      <c r="AC62" s="260"/>
      <c r="AL62" s="235"/>
    </row>
    <row r="63" spans="15:38" ht="22.5" customHeight="1">
      <c r="O63" s="263" t="s">
        <v>337</v>
      </c>
      <c r="X63" s="11"/>
      <c r="Y63" s="11"/>
      <c r="Z63" s="11"/>
      <c r="AA63" s="11"/>
      <c r="AB63" s="11"/>
      <c r="AC63" s="11"/>
      <c r="AD63" s="260"/>
      <c r="AE63" s="260"/>
      <c r="AF63" s="260"/>
      <c r="AG63" s="260"/>
      <c r="AH63" s="260"/>
      <c r="AI63" s="260"/>
      <c r="AJ63" s="260"/>
      <c r="AK63" s="260"/>
      <c r="AL63" s="235"/>
    </row>
    <row r="64" spans="15:39" ht="22.5" customHeight="1">
      <c r="O64" s="146" t="s">
        <v>744</v>
      </c>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row>
    <row r="65" spans="15:39" ht="22.5" customHeight="1">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row>
    <row r="66" spans="15:39" ht="22.5" customHeight="1" thickBot="1">
      <c r="O66" s="303"/>
      <c r="P66" s="303"/>
      <c r="Q66" s="303"/>
      <c r="R66" s="303"/>
      <c r="S66" s="303"/>
      <c r="T66" s="303"/>
      <c r="U66" s="303"/>
      <c r="V66" s="303"/>
      <c r="W66" s="303"/>
      <c r="X66" s="303"/>
      <c r="Y66" s="303"/>
      <c r="Z66" s="303"/>
      <c r="AA66" s="303"/>
      <c r="AB66" s="303"/>
      <c r="AC66" s="303"/>
      <c r="AD66" s="303"/>
      <c r="AE66" s="303"/>
      <c r="AF66" s="303"/>
      <c r="AH66" s="303"/>
      <c r="AI66" s="149" t="s">
        <v>638</v>
      </c>
      <c r="AJ66" s="303"/>
      <c r="AK66" s="303"/>
      <c r="AL66" s="303"/>
      <c r="AM66" s="303"/>
    </row>
    <row r="67" spans="15:39" ht="22.5" customHeight="1">
      <c r="O67" s="304" t="s">
        <v>639</v>
      </c>
      <c r="P67" s="304"/>
      <c r="Q67" s="304"/>
      <c r="R67" s="304"/>
      <c r="S67" s="304"/>
      <c r="T67" s="305" t="s">
        <v>641</v>
      </c>
      <c r="U67" s="304"/>
      <c r="V67" s="306"/>
      <c r="W67" s="306"/>
      <c r="X67" s="307" t="s">
        <v>630</v>
      </c>
      <c r="Y67" s="308"/>
      <c r="Z67" s="309"/>
      <c r="AA67" s="310" t="s">
        <v>632</v>
      </c>
      <c r="AB67" s="310"/>
      <c r="AC67" s="310"/>
      <c r="AD67" s="311" t="s">
        <v>634</v>
      </c>
      <c r="AE67" s="312"/>
      <c r="AF67" s="313"/>
      <c r="AG67" s="310" t="s">
        <v>636</v>
      </c>
      <c r="AH67" s="313"/>
      <c r="AI67" s="313"/>
      <c r="AJ67" s="314"/>
      <c r="AK67" s="314"/>
      <c r="AL67" s="314"/>
      <c r="AM67" s="314"/>
    </row>
    <row r="68" spans="15:39" ht="23.25" customHeight="1">
      <c r="O68" s="315" t="s">
        <v>640</v>
      </c>
      <c r="P68" s="315"/>
      <c r="Q68" s="315"/>
      <c r="R68" s="315"/>
      <c r="S68" s="315"/>
      <c r="T68" s="316"/>
      <c r="U68" s="317"/>
      <c r="V68" s="317"/>
      <c r="W68" s="317"/>
      <c r="X68" s="318" t="s">
        <v>631</v>
      </c>
      <c r="Y68" s="319"/>
      <c r="Z68" s="320"/>
      <c r="AA68" s="321" t="s">
        <v>633</v>
      </c>
      <c r="AB68" s="320"/>
      <c r="AC68" s="322"/>
      <c r="AD68" s="323" t="s">
        <v>635</v>
      </c>
      <c r="AE68" s="323"/>
      <c r="AF68" s="323"/>
      <c r="AG68" s="324" t="s">
        <v>637</v>
      </c>
      <c r="AH68" s="323"/>
      <c r="AI68" s="323"/>
      <c r="AJ68" s="314"/>
      <c r="AK68" s="314"/>
      <c r="AL68" s="314"/>
      <c r="AM68" s="314"/>
    </row>
    <row r="69" spans="15:39" ht="22.5" customHeight="1">
      <c r="O69" s="49" t="s">
        <v>642</v>
      </c>
      <c r="P69" s="49"/>
      <c r="Q69" s="49"/>
      <c r="R69" s="49"/>
      <c r="S69" s="325"/>
      <c r="T69" s="326">
        <f>X69+AA69+AD69+AG69</f>
        <v>202</v>
      </c>
      <c r="U69" s="327"/>
      <c r="V69" s="327"/>
      <c r="W69" s="328"/>
      <c r="X69" s="329">
        <v>2</v>
      </c>
      <c r="Y69" s="330">
        <v>1</v>
      </c>
      <c r="Z69" s="330"/>
      <c r="AA69" s="329">
        <v>96</v>
      </c>
      <c r="AB69" s="330">
        <v>47.5</v>
      </c>
      <c r="AC69" s="330"/>
      <c r="AD69" s="329">
        <v>65</v>
      </c>
      <c r="AE69" s="330">
        <v>32.2</v>
      </c>
      <c r="AF69" s="330"/>
      <c r="AG69" s="329">
        <v>39</v>
      </c>
      <c r="AH69" s="330">
        <v>19.3</v>
      </c>
      <c r="AI69" s="330"/>
      <c r="AJ69" s="329"/>
      <c r="AK69" s="329"/>
      <c r="AL69" s="329"/>
      <c r="AM69" s="329"/>
    </row>
    <row r="70" spans="15:40" ht="22.5" customHeight="1">
      <c r="O70" s="175" t="s">
        <v>341</v>
      </c>
      <c r="P70" s="175"/>
      <c r="Q70" s="175"/>
      <c r="R70" s="175"/>
      <c r="S70" s="176"/>
      <c r="T70" s="331">
        <f>X70+AA70+AD70+AG70</f>
        <v>89</v>
      </c>
      <c r="U70" s="332"/>
      <c r="V70" s="332"/>
      <c r="W70" s="333"/>
      <c r="X70" s="334">
        <v>2</v>
      </c>
      <c r="Y70" s="335">
        <v>2.2</v>
      </c>
      <c r="Z70" s="335"/>
      <c r="AA70" s="336">
        <v>39</v>
      </c>
      <c r="AB70" s="335">
        <v>43.8</v>
      </c>
      <c r="AC70" s="335"/>
      <c r="AD70" s="336">
        <v>33</v>
      </c>
      <c r="AE70" s="335">
        <v>37.1</v>
      </c>
      <c r="AF70" s="335"/>
      <c r="AG70" s="336">
        <v>15</v>
      </c>
      <c r="AH70" s="335">
        <v>16.9</v>
      </c>
      <c r="AI70" s="335"/>
      <c r="AJ70" s="216"/>
      <c r="AK70" s="329"/>
      <c r="AL70" s="329"/>
      <c r="AM70" s="329"/>
      <c r="AN70" s="303"/>
    </row>
    <row r="71" spans="15:45" ht="22.5" customHeight="1">
      <c r="O71" s="263" t="s">
        <v>337</v>
      </c>
      <c r="AL71" s="235"/>
      <c r="AN71" s="314"/>
      <c r="AO71" s="314"/>
      <c r="AP71" s="314"/>
      <c r="AQ71" s="337"/>
      <c r="AR71" s="337"/>
      <c r="AS71" s="314"/>
    </row>
    <row r="72" spans="15:45" ht="22.5" customHeight="1">
      <c r="O72" s="146"/>
      <c r="P72" s="146"/>
      <c r="Q72" s="146"/>
      <c r="R72" s="146"/>
      <c r="S72" s="146"/>
      <c r="T72" s="146"/>
      <c r="U72" s="146"/>
      <c r="V72" s="146"/>
      <c r="W72" s="146"/>
      <c r="X72" s="146"/>
      <c r="Y72" s="146"/>
      <c r="Z72" s="146"/>
      <c r="AA72" s="146"/>
      <c r="AB72" s="146"/>
      <c r="AC72" s="146"/>
      <c r="AD72" s="146"/>
      <c r="AE72" s="146"/>
      <c r="AF72" s="146"/>
      <c r="AG72" s="146"/>
      <c r="AH72" s="338"/>
      <c r="AI72" s="338"/>
      <c r="AJ72" s="338"/>
      <c r="AK72" s="338"/>
      <c r="AL72" s="235"/>
      <c r="AN72" s="314"/>
      <c r="AO72" s="314"/>
      <c r="AP72" s="314"/>
      <c r="AQ72" s="337"/>
      <c r="AR72" s="337"/>
      <c r="AS72" s="314"/>
    </row>
    <row r="73" spans="15:45" ht="22.5" customHeight="1">
      <c r="O73" s="180"/>
      <c r="P73" s="224"/>
      <c r="Q73" s="224"/>
      <c r="R73" s="224"/>
      <c r="S73" s="224"/>
      <c r="T73" s="224"/>
      <c r="U73" s="224"/>
      <c r="V73" s="224"/>
      <c r="W73" s="224"/>
      <c r="X73" s="224"/>
      <c r="Y73" s="224"/>
      <c r="Z73" s="224"/>
      <c r="AA73" s="224"/>
      <c r="AB73" s="224"/>
      <c r="AC73" s="224"/>
      <c r="AD73" s="224"/>
      <c r="AE73" s="224"/>
      <c r="AF73" s="224"/>
      <c r="AG73" s="224"/>
      <c r="AH73" s="50"/>
      <c r="AI73" s="50"/>
      <c r="AJ73" s="50"/>
      <c r="AK73" s="50"/>
      <c r="AL73" s="235"/>
      <c r="AN73" s="329"/>
      <c r="AO73" s="329"/>
      <c r="AP73" s="216"/>
      <c r="AQ73" s="329"/>
      <c r="AR73" s="339"/>
      <c r="AS73" s="6"/>
    </row>
    <row r="74" spans="15:45" ht="22.5" customHeight="1">
      <c r="O74" s="177"/>
      <c r="P74" s="340"/>
      <c r="Q74" s="341"/>
      <c r="R74" s="314"/>
      <c r="S74" s="337"/>
      <c r="T74" s="337"/>
      <c r="U74" s="337"/>
      <c r="V74" s="337"/>
      <c r="W74" s="337"/>
      <c r="X74" s="337"/>
      <c r="Y74" s="337"/>
      <c r="Z74" s="337"/>
      <c r="AA74" s="337"/>
      <c r="AB74" s="337"/>
      <c r="AC74" s="337"/>
      <c r="AD74" s="337"/>
      <c r="AE74" s="337"/>
      <c r="AF74" s="342"/>
      <c r="AG74" s="343"/>
      <c r="AL74" s="260"/>
      <c r="AM74" s="260"/>
      <c r="AN74" s="329"/>
      <c r="AO74" s="329"/>
      <c r="AP74" s="216"/>
      <c r="AQ74" s="329"/>
      <c r="AR74" s="339"/>
      <c r="AS74" s="344"/>
    </row>
    <row r="75" spans="15:37" ht="22.5" customHeight="1">
      <c r="O75" s="148"/>
      <c r="P75" s="6"/>
      <c r="Q75" s="329"/>
      <c r="R75" s="329"/>
      <c r="S75" s="329"/>
      <c r="T75" s="329"/>
      <c r="U75" s="329"/>
      <c r="V75" s="329"/>
      <c r="W75" s="329"/>
      <c r="X75" s="329"/>
      <c r="Y75" s="329"/>
      <c r="Z75" s="329"/>
      <c r="AA75" s="329"/>
      <c r="AB75" s="329"/>
      <c r="AC75" s="329"/>
      <c r="AD75" s="329"/>
      <c r="AE75" s="216"/>
      <c r="AF75" s="216"/>
      <c r="AG75" s="216"/>
      <c r="AH75" s="343"/>
      <c r="AI75" s="343"/>
      <c r="AJ75" s="343"/>
      <c r="AK75" s="343"/>
    </row>
    <row r="76" spans="15:37" ht="41.25" customHeight="1">
      <c r="O76" s="148"/>
      <c r="P76" s="6"/>
      <c r="Q76" s="329"/>
      <c r="R76" s="216"/>
      <c r="S76" s="329"/>
      <c r="T76" s="329"/>
      <c r="U76" s="329"/>
      <c r="V76" s="329"/>
      <c r="W76" s="329"/>
      <c r="X76" s="329"/>
      <c r="Y76" s="329"/>
      <c r="Z76" s="329"/>
      <c r="AA76" s="329"/>
      <c r="AB76" s="329"/>
      <c r="AC76" s="329"/>
      <c r="AD76" s="216"/>
      <c r="AE76" s="216"/>
      <c r="AF76" s="216"/>
      <c r="AG76" s="216"/>
      <c r="AH76" s="54"/>
      <c r="AI76" s="54"/>
      <c r="AJ76" s="54"/>
      <c r="AK76" s="54"/>
    </row>
    <row r="77" spans="15:33" ht="22.5" customHeight="1">
      <c r="O77" s="6"/>
      <c r="P77" s="6"/>
      <c r="Q77" s="6"/>
      <c r="R77" s="6"/>
      <c r="S77" s="6"/>
      <c r="T77" s="6"/>
      <c r="U77" s="6"/>
      <c r="V77" s="6"/>
      <c r="W77" s="6"/>
      <c r="X77" s="6"/>
      <c r="Y77" s="6"/>
      <c r="Z77" s="6"/>
      <c r="AA77" s="6"/>
      <c r="AB77" s="6"/>
      <c r="AC77" s="6"/>
      <c r="AD77" s="6"/>
      <c r="AE77" s="6"/>
      <c r="AF77" s="6"/>
      <c r="AG77" s="6"/>
    </row>
    <row r="78" spans="15:33" ht="22.5" customHeight="1">
      <c r="O78" s="345"/>
      <c r="P78" s="6"/>
      <c r="Q78" s="6"/>
      <c r="R78" s="6"/>
      <c r="S78" s="6"/>
      <c r="T78" s="6"/>
      <c r="U78" s="6"/>
      <c r="V78" s="6"/>
      <c r="W78" s="6"/>
      <c r="X78" s="6"/>
      <c r="Y78" s="6"/>
      <c r="Z78" s="6"/>
      <c r="AA78" s="6"/>
      <c r="AB78" s="6"/>
      <c r="AC78" s="6"/>
      <c r="AD78" s="6"/>
      <c r="AE78" s="6"/>
      <c r="AF78" s="6"/>
      <c r="AG78" s="6"/>
    </row>
  </sheetData>
  <sheetProtection/>
  <mergeCells count="88">
    <mergeCell ref="A2:AM2"/>
    <mergeCell ref="A3:M3"/>
    <mergeCell ref="O3:AK3"/>
    <mergeCell ref="A5:C7"/>
    <mergeCell ref="E5:E7"/>
    <mergeCell ref="O5:Q7"/>
    <mergeCell ref="R5:T6"/>
    <mergeCell ref="U5:U7"/>
    <mergeCell ref="V5:X6"/>
    <mergeCell ref="Y5:AA6"/>
    <mergeCell ref="AB5:AB7"/>
    <mergeCell ref="AC5:AH5"/>
    <mergeCell ref="AI5:AK6"/>
    <mergeCell ref="F6:F7"/>
    <mergeCell ref="G6:G7"/>
    <mergeCell ref="H6:H7"/>
    <mergeCell ref="I6:I7"/>
    <mergeCell ref="AC6:AE6"/>
    <mergeCell ref="AF6:AH6"/>
    <mergeCell ref="O8:Q8"/>
    <mergeCell ref="A9:A10"/>
    <mergeCell ref="O9:Q9"/>
    <mergeCell ref="O10:Q10"/>
    <mergeCell ref="O11:Q11"/>
    <mergeCell ref="O12:Q12"/>
    <mergeCell ref="A13:A14"/>
    <mergeCell ref="O14:Q14"/>
    <mergeCell ref="O15:Q15"/>
    <mergeCell ref="A17:A18"/>
    <mergeCell ref="O17:Q17"/>
    <mergeCell ref="P18:Q18"/>
    <mergeCell ref="O16:Q16"/>
    <mergeCell ref="P19:Q19"/>
    <mergeCell ref="A21:A22"/>
    <mergeCell ref="P20:Q20"/>
    <mergeCell ref="P21:Q21"/>
    <mergeCell ref="A25:A26"/>
    <mergeCell ref="P22:Q22"/>
    <mergeCell ref="P23:Q23"/>
    <mergeCell ref="P24:Q24"/>
    <mergeCell ref="R32:T33"/>
    <mergeCell ref="U32:U34"/>
    <mergeCell ref="V32:X33"/>
    <mergeCell ref="Y32:AA33"/>
    <mergeCell ref="A29:A30"/>
    <mergeCell ref="P25:Q25"/>
    <mergeCell ref="A33:A34"/>
    <mergeCell ref="O30:AK30"/>
    <mergeCell ref="AB32:AB34"/>
    <mergeCell ref="AC32:AH32"/>
    <mergeCell ref="AI32:AK33"/>
    <mergeCell ref="AC33:AE33"/>
    <mergeCell ref="AF33:AH33"/>
    <mergeCell ref="A41:A42"/>
    <mergeCell ref="O35:Q35"/>
    <mergeCell ref="O36:Q36"/>
    <mergeCell ref="A37:A38"/>
    <mergeCell ref="O32:Q34"/>
    <mergeCell ref="O37:Q37"/>
    <mergeCell ref="O38:Q38"/>
    <mergeCell ref="O39:Q39"/>
    <mergeCell ref="O41:Q41"/>
    <mergeCell ref="O42:Q42"/>
    <mergeCell ref="P53:Q53"/>
    <mergeCell ref="A49:A50"/>
    <mergeCell ref="P45:Q45"/>
    <mergeCell ref="P46:Q46"/>
    <mergeCell ref="P47:Q47"/>
    <mergeCell ref="P48:Q48"/>
    <mergeCell ref="O43:Q43"/>
    <mergeCell ref="O64:AM64"/>
    <mergeCell ref="A53:A54"/>
    <mergeCell ref="P49:Q49"/>
    <mergeCell ref="P50:Q50"/>
    <mergeCell ref="P51:Q51"/>
    <mergeCell ref="P54:Q54"/>
    <mergeCell ref="P55:Q55"/>
    <mergeCell ref="P52:Q52"/>
    <mergeCell ref="A45:A46"/>
    <mergeCell ref="O65:AM65"/>
    <mergeCell ref="O72:AG72"/>
    <mergeCell ref="O73:AG73"/>
    <mergeCell ref="O74:P74"/>
    <mergeCell ref="P56:Q56"/>
    <mergeCell ref="P57:Q57"/>
    <mergeCell ref="P58:Q58"/>
    <mergeCell ref="P59:Q59"/>
    <mergeCell ref="P60:Q60"/>
  </mergeCells>
  <printOptions horizontalCentered="1" verticalCentered="1"/>
  <pageMargins left="0.5905511811023623" right="0.5905511811023623" top="0.5905511811023623" bottom="0.3937007874015748" header="0" footer="0"/>
  <pageSetup fitToHeight="1" fitToWidth="1" horizontalDpi="600" verticalDpi="600" orientation="landscape" paperSize="8" scale="48" r:id="rId2"/>
  <rowBreaks count="1" manualBreakCount="1">
    <brk id="70" max="38" man="1"/>
  </rowBreaks>
  <colBreaks count="2" manualBreakCount="2">
    <brk id="18" max="75" man="1"/>
    <brk id="39" max="65535"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AF63"/>
  <sheetViews>
    <sheetView view="pageBreakPreview" zoomScaleNormal="98" zoomScaleSheetLayoutView="100" zoomScalePageLayoutView="0" workbookViewId="0" topLeftCell="A1">
      <selection activeCell="A1" sqref="A1:IV16384"/>
    </sheetView>
  </sheetViews>
  <sheetFormatPr defaultColWidth="10.59765625" defaultRowHeight="15"/>
  <cols>
    <col min="1" max="1" width="3.09765625" style="8" customWidth="1"/>
    <col min="2" max="2" width="16.59765625" style="8" customWidth="1"/>
    <col min="3" max="11" width="10.59765625" style="8" customWidth="1"/>
    <col min="12" max="14" width="11.5" style="8" customWidth="1"/>
    <col min="15" max="15" width="11.59765625" style="8" customWidth="1"/>
    <col min="16" max="16" width="3.59765625" style="8" customWidth="1"/>
    <col min="17" max="25" width="14.19921875" style="8" customWidth="1"/>
    <col min="26" max="16384" width="10.59765625" style="8" customWidth="1"/>
  </cols>
  <sheetData>
    <row r="1" spans="1:25" s="10" customFormat="1" ht="19.5" customHeight="1">
      <c r="A1" s="19" t="s">
        <v>539</v>
      </c>
      <c r="Y1" s="20" t="s">
        <v>540</v>
      </c>
    </row>
    <row r="2" spans="1:22" s="10" customFormat="1" ht="19.5" customHeight="1">
      <c r="A2" s="19"/>
      <c r="V2" s="20"/>
    </row>
    <row r="3" spans="1:25" ht="19.5" customHeight="1">
      <c r="A3" s="146" t="s">
        <v>811</v>
      </c>
      <c r="B3" s="1012"/>
      <c r="C3" s="1012"/>
      <c r="D3" s="1012"/>
      <c r="E3" s="1012"/>
      <c r="F3" s="1012"/>
      <c r="G3" s="1012"/>
      <c r="H3" s="1012"/>
      <c r="I3" s="1012"/>
      <c r="J3" s="1012"/>
      <c r="K3" s="1012"/>
      <c r="L3" s="260"/>
      <c r="M3" s="260"/>
      <c r="N3" s="260"/>
      <c r="O3" s="1013"/>
      <c r="P3" s="146" t="s">
        <v>812</v>
      </c>
      <c r="Q3" s="146"/>
      <c r="R3" s="146"/>
      <c r="S3" s="146"/>
      <c r="T3" s="146"/>
      <c r="U3" s="146"/>
      <c r="V3" s="146"/>
      <c r="W3" s="146"/>
      <c r="X3" s="146"/>
      <c r="Y3" s="1012"/>
    </row>
    <row r="4" spans="1:25" ht="19.5" customHeight="1">
      <c r="A4" s="180" t="s">
        <v>486</v>
      </c>
      <c r="B4" s="180"/>
      <c r="C4" s="180"/>
      <c r="D4" s="180"/>
      <c r="E4" s="180"/>
      <c r="F4" s="180"/>
      <c r="G4" s="180"/>
      <c r="H4" s="180"/>
      <c r="I4" s="180"/>
      <c r="J4" s="180"/>
      <c r="K4" s="180"/>
      <c r="L4" s="180"/>
      <c r="M4" s="260"/>
      <c r="N4" s="260"/>
      <c r="O4" s="49"/>
      <c r="P4" s="180" t="s">
        <v>813</v>
      </c>
      <c r="Q4" s="180"/>
      <c r="R4" s="180"/>
      <c r="S4" s="180"/>
      <c r="T4" s="180"/>
      <c r="U4" s="180"/>
      <c r="V4" s="180"/>
      <c r="W4" s="180"/>
      <c r="X4" s="180"/>
      <c r="Y4" s="228"/>
    </row>
    <row r="5" spans="2:25" ht="18" customHeight="1" thickBot="1">
      <c r="B5" s="49"/>
      <c r="C5" s="49"/>
      <c r="D5" s="49"/>
      <c r="E5" s="49"/>
      <c r="F5" s="49"/>
      <c r="G5" s="49"/>
      <c r="H5" s="49"/>
      <c r="I5" s="49"/>
      <c r="L5" s="54"/>
      <c r="M5" s="49"/>
      <c r="N5" s="54" t="s">
        <v>196</v>
      </c>
      <c r="O5" s="49"/>
      <c r="R5" s="49"/>
      <c r="S5" s="49"/>
      <c r="T5" s="49"/>
      <c r="U5" s="49"/>
      <c r="V5" s="49"/>
      <c r="W5" s="49"/>
      <c r="Y5" s="298" t="s">
        <v>196</v>
      </c>
    </row>
    <row r="6" spans="1:25" ht="15" customHeight="1">
      <c r="A6" s="151" t="s">
        <v>608</v>
      </c>
      <c r="B6" s="152"/>
      <c r="C6" s="165" t="s">
        <v>56</v>
      </c>
      <c r="D6" s="1014" t="s">
        <v>24</v>
      </c>
      <c r="E6" s="1015"/>
      <c r="F6" s="1015"/>
      <c r="G6" s="153" t="s">
        <v>33</v>
      </c>
      <c r="H6" s="1016" t="s">
        <v>444</v>
      </c>
      <c r="I6" s="1017" t="s">
        <v>544</v>
      </c>
      <c r="J6" s="1018"/>
      <c r="K6" s="1018"/>
      <c r="L6" s="1019"/>
      <c r="M6" s="154" t="s">
        <v>445</v>
      </c>
      <c r="N6" s="169" t="s">
        <v>741</v>
      </c>
      <c r="O6" s="9"/>
      <c r="P6" s="163" t="s">
        <v>72</v>
      </c>
      <c r="Q6" s="163"/>
      <c r="R6" s="164"/>
      <c r="S6" s="1020" t="s">
        <v>722</v>
      </c>
      <c r="T6" s="1020" t="s">
        <v>814</v>
      </c>
      <c r="U6" s="1021" t="s">
        <v>815</v>
      </c>
      <c r="V6" s="1021" t="s">
        <v>816</v>
      </c>
      <c r="W6" s="1022" t="s">
        <v>721</v>
      </c>
      <c r="X6" s="1022"/>
      <c r="Y6" s="1022"/>
    </row>
    <row r="7" spans="1:25" ht="15" customHeight="1">
      <c r="A7" s="170"/>
      <c r="B7" s="171"/>
      <c r="C7" s="182"/>
      <c r="D7" s="1023" t="s">
        <v>436</v>
      </c>
      <c r="E7" s="1024" t="s">
        <v>437</v>
      </c>
      <c r="F7" s="1024" t="s">
        <v>817</v>
      </c>
      <c r="G7" s="1025" t="s">
        <v>435</v>
      </c>
      <c r="H7" s="1026"/>
      <c r="I7" s="1027" t="s">
        <v>545</v>
      </c>
      <c r="J7" s="1028" t="s">
        <v>546</v>
      </c>
      <c r="K7" s="1029"/>
      <c r="L7" s="1030" t="s">
        <v>547</v>
      </c>
      <c r="M7" s="173"/>
      <c r="N7" s="1031"/>
      <c r="O7" s="9"/>
      <c r="P7" s="184"/>
      <c r="Q7" s="184"/>
      <c r="R7" s="185"/>
      <c r="S7" s="1032"/>
      <c r="T7" s="1032"/>
      <c r="U7" s="1033"/>
      <c r="V7" s="1033"/>
      <c r="W7" s="200" t="s">
        <v>344</v>
      </c>
      <c r="X7" s="200" t="s">
        <v>305</v>
      </c>
      <c r="Y7" s="200" t="s">
        <v>306</v>
      </c>
    </row>
    <row r="8" spans="1:25" ht="15" customHeight="1">
      <c r="A8" s="191"/>
      <c r="B8" s="192"/>
      <c r="C8" s="195"/>
      <c r="D8" s="194"/>
      <c r="E8" s="1034"/>
      <c r="F8" s="1035"/>
      <c r="G8" s="1034"/>
      <c r="H8" s="1036"/>
      <c r="I8" s="1037"/>
      <c r="J8" s="1038" t="s">
        <v>548</v>
      </c>
      <c r="K8" s="1038" t="s">
        <v>549</v>
      </c>
      <c r="L8" s="1039"/>
      <c r="M8" s="194"/>
      <c r="N8" s="190"/>
      <c r="O8" s="9"/>
      <c r="P8" s="1040" t="s">
        <v>311</v>
      </c>
      <c r="Q8" s="1040"/>
      <c r="R8" s="1041"/>
      <c r="S8" s="45">
        <v>2200</v>
      </c>
      <c r="T8" s="45">
        <v>2255</v>
      </c>
      <c r="U8" s="46">
        <v>2232</v>
      </c>
      <c r="V8" s="46">
        <v>1915</v>
      </c>
      <c r="W8" s="46">
        <f>W10+W14+W19+W35</f>
        <v>1809</v>
      </c>
      <c r="X8" s="46">
        <f>X10+X14+X19+X35</f>
        <v>1139</v>
      </c>
      <c r="Y8" s="46">
        <f>Y10+Y14+Y19+Y35</f>
        <v>670</v>
      </c>
    </row>
    <row r="9" spans="1:25" ht="21.75" customHeight="1">
      <c r="A9" s="347" t="s">
        <v>723</v>
      </c>
      <c r="B9" s="400"/>
      <c r="C9" s="583">
        <v>10560</v>
      </c>
      <c r="D9" s="583">
        <v>10498</v>
      </c>
      <c r="E9" s="583" t="s">
        <v>627</v>
      </c>
      <c r="F9" s="583" t="s">
        <v>627</v>
      </c>
      <c r="G9" s="583" t="s">
        <v>627</v>
      </c>
      <c r="H9" s="583">
        <v>1</v>
      </c>
      <c r="I9" s="1042">
        <v>1</v>
      </c>
      <c r="J9" s="1042">
        <v>11</v>
      </c>
      <c r="K9" s="1042" t="s">
        <v>627</v>
      </c>
      <c r="L9" s="1042" t="s">
        <v>627</v>
      </c>
      <c r="M9" s="583">
        <v>50</v>
      </c>
      <c r="N9" s="583" t="s">
        <v>627</v>
      </c>
      <c r="Q9" s="49"/>
      <c r="R9" s="648"/>
      <c r="S9" s="54"/>
      <c r="T9" s="54"/>
      <c r="U9" s="54"/>
      <c r="V9" s="54"/>
      <c r="W9" s="54"/>
      <c r="X9" s="54"/>
      <c r="Y9" s="54"/>
    </row>
    <row r="10" spans="1:25" ht="15" customHeight="1">
      <c r="A10" s="1043" t="s">
        <v>727</v>
      </c>
      <c r="B10" s="1044"/>
      <c r="C10" s="583">
        <v>10674</v>
      </c>
      <c r="D10" s="583">
        <v>10609</v>
      </c>
      <c r="E10" s="583">
        <v>5</v>
      </c>
      <c r="F10" s="583">
        <v>1</v>
      </c>
      <c r="G10" s="583">
        <v>1</v>
      </c>
      <c r="H10" s="583">
        <v>2</v>
      </c>
      <c r="I10" s="583">
        <v>7</v>
      </c>
      <c r="J10" s="583">
        <v>5</v>
      </c>
      <c r="K10" s="583">
        <v>2</v>
      </c>
      <c r="L10" s="583">
        <v>4</v>
      </c>
      <c r="M10" s="583">
        <v>38</v>
      </c>
      <c r="N10" s="583">
        <v>2</v>
      </c>
      <c r="P10" s="219" t="s">
        <v>487</v>
      </c>
      <c r="Q10" s="115"/>
      <c r="R10" s="244"/>
      <c r="S10" s="36">
        <v>18</v>
      </c>
      <c r="T10" s="36">
        <v>18</v>
      </c>
      <c r="U10" s="583">
        <v>11</v>
      </c>
      <c r="V10" s="36">
        <v>13</v>
      </c>
      <c r="W10" s="36">
        <f>SUM(W11:W12)</f>
        <v>22</v>
      </c>
      <c r="X10" s="36">
        <f>SUM(X11:X12)</f>
        <v>19</v>
      </c>
      <c r="Y10" s="36">
        <f>SUM(Y11:Y12)</f>
        <v>3</v>
      </c>
    </row>
    <row r="11" spans="1:25" ht="15" customHeight="1">
      <c r="A11" s="116" t="s">
        <v>724</v>
      </c>
      <c r="B11" s="117"/>
      <c r="C11" s="583">
        <v>10156</v>
      </c>
      <c r="D11" s="583">
        <v>10093</v>
      </c>
      <c r="E11" s="583">
        <v>1</v>
      </c>
      <c r="F11" s="583">
        <v>3</v>
      </c>
      <c r="G11" s="583" t="s">
        <v>627</v>
      </c>
      <c r="H11" s="583">
        <v>1</v>
      </c>
      <c r="I11" s="583">
        <v>5</v>
      </c>
      <c r="J11" s="583">
        <v>8</v>
      </c>
      <c r="K11" s="583" t="s">
        <v>627</v>
      </c>
      <c r="L11" s="583">
        <v>5</v>
      </c>
      <c r="M11" s="583">
        <v>40</v>
      </c>
      <c r="N11" s="583">
        <v>1</v>
      </c>
      <c r="Q11" s="219" t="s">
        <v>742</v>
      </c>
      <c r="R11" s="244"/>
      <c r="S11" s="583">
        <v>8</v>
      </c>
      <c r="T11" s="583">
        <v>13</v>
      </c>
      <c r="U11" s="511">
        <v>5</v>
      </c>
      <c r="V11" s="511">
        <v>10</v>
      </c>
      <c r="W11" s="511">
        <f>SUM(X11:Y11)</f>
        <v>11</v>
      </c>
      <c r="X11" s="583">
        <v>8</v>
      </c>
      <c r="Y11" s="583">
        <v>3</v>
      </c>
    </row>
    <row r="12" spans="1:25" ht="15" customHeight="1">
      <c r="A12" s="116" t="s">
        <v>725</v>
      </c>
      <c r="B12" s="117"/>
      <c r="C12" s="583">
        <v>9832</v>
      </c>
      <c r="D12" s="583">
        <v>9777</v>
      </c>
      <c r="E12" s="583">
        <v>2</v>
      </c>
      <c r="F12" s="583">
        <v>2</v>
      </c>
      <c r="G12" s="583">
        <v>1</v>
      </c>
      <c r="H12" s="583">
        <v>2</v>
      </c>
      <c r="I12" s="583" t="s">
        <v>627</v>
      </c>
      <c r="J12" s="583">
        <v>3</v>
      </c>
      <c r="K12" s="583">
        <v>1</v>
      </c>
      <c r="L12" s="583">
        <v>2</v>
      </c>
      <c r="M12" s="583">
        <v>44</v>
      </c>
      <c r="N12" s="583" t="s">
        <v>627</v>
      </c>
      <c r="Q12" s="219" t="s">
        <v>488</v>
      </c>
      <c r="R12" s="244"/>
      <c r="S12" s="8">
        <v>10</v>
      </c>
      <c r="T12" s="8">
        <v>5</v>
      </c>
      <c r="U12" s="8">
        <v>6</v>
      </c>
      <c r="V12" s="8">
        <v>3</v>
      </c>
      <c r="W12" s="511">
        <f>SUM(X12:Y12)</f>
        <v>11</v>
      </c>
      <c r="X12" s="583">
        <v>11</v>
      </c>
      <c r="Y12" s="583" t="s">
        <v>627</v>
      </c>
    </row>
    <row r="13" spans="1:22" ht="15" customHeight="1">
      <c r="A13" s="411" t="s">
        <v>726</v>
      </c>
      <c r="B13" s="357"/>
      <c r="C13" s="594">
        <f>SUM(C15:C16)</f>
        <v>10053</v>
      </c>
      <c r="D13" s="594">
        <f>SUM(D15:D16)</f>
        <v>9988</v>
      </c>
      <c r="E13" s="594">
        <f>SUM(E15:E16)</f>
        <v>3</v>
      </c>
      <c r="F13" s="594">
        <f>SUM(F15:F16)</f>
        <v>1</v>
      </c>
      <c r="G13" s="593" t="s">
        <v>627</v>
      </c>
      <c r="H13" s="594">
        <f>SUM(H15:H16)</f>
        <v>2</v>
      </c>
      <c r="I13" s="594">
        <f aca="true" t="shared" si="0" ref="I13:N13">SUM(I15:I16)</f>
        <v>2</v>
      </c>
      <c r="J13" s="594">
        <f t="shared" si="0"/>
        <v>4</v>
      </c>
      <c r="K13" s="593" t="s">
        <v>627</v>
      </c>
      <c r="L13" s="594">
        <f t="shared" si="0"/>
        <v>2</v>
      </c>
      <c r="M13" s="594">
        <f t="shared" si="0"/>
        <v>52</v>
      </c>
      <c r="N13" s="594">
        <f t="shared" si="0"/>
        <v>1</v>
      </c>
      <c r="O13" s="1045"/>
      <c r="Q13" s="148"/>
      <c r="R13" s="367"/>
      <c r="S13" s="54"/>
      <c r="T13" s="54"/>
      <c r="U13" s="54"/>
      <c r="V13" s="54"/>
    </row>
    <row r="14" spans="1:25" ht="15" customHeight="1">
      <c r="A14" s="180"/>
      <c r="B14" s="181"/>
      <c r="C14" s="1046"/>
      <c r="D14" s="1046"/>
      <c r="E14" s="1046"/>
      <c r="F14" s="1046"/>
      <c r="G14" s="1046"/>
      <c r="H14" s="1047"/>
      <c r="I14" s="1047"/>
      <c r="J14" s="1047"/>
      <c r="K14" s="1047"/>
      <c r="L14" s="1046"/>
      <c r="M14" s="1046"/>
      <c r="N14" s="1046"/>
      <c r="O14" s="9"/>
      <c r="P14" s="226" t="s">
        <v>134</v>
      </c>
      <c r="Q14" s="226"/>
      <c r="R14" s="244"/>
      <c r="S14" s="36">
        <v>1263</v>
      </c>
      <c r="T14" s="36">
        <v>1321</v>
      </c>
      <c r="U14" s="583">
        <v>1262</v>
      </c>
      <c r="V14" s="36">
        <v>1044</v>
      </c>
      <c r="W14" s="448">
        <f>SUM(W15:W17)</f>
        <v>1068</v>
      </c>
      <c r="X14" s="448">
        <f>SUM(X15:X17)</f>
        <v>749</v>
      </c>
      <c r="Y14" s="448">
        <f>SUM(Y15:Y17)</f>
        <v>319</v>
      </c>
    </row>
    <row r="15" spans="1:25" ht="15" customHeight="1">
      <c r="A15" s="180" t="s">
        <v>489</v>
      </c>
      <c r="B15" s="181"/>
      <c r="C15" s="1048">
        <v>5085</v>
      </c>
      <c r="D15" s="511">
        <v>5054</v>
      </c>
      <c r="E15" s="511">
        <v>2</v>
      </c>
      <c r="F15" s="511" t="s">
        <v>627</v>
      </c>
      <c r="G15" s="511" t="s">
        <v>627</v>
      </c>
      <c r="H15" s="511">
        <v>1</v>
      </c>
      <c r="I15" s="511">
        <v>2</v>
      </c>
      <c r="J15" s="511">
        <v>3</v>
      </c>
      <c r="K15" s="511" t="s">
        <v>627</v>
      </c>
      <c r="L15" s="511">
        <v>1</v>
      </c>
      <c r="M15" s="511">
        <v>22</v>
      </c>
      <c r="N15" s="511">
        <v>1</v>
      </c>
      <c r="O15" s="9"/>
      <c r="Q15" s="252" t="s">
        <v>743</v>
      </c>
      <c r="R15" s="244"/>
      <c r="S15" s="1049">
        <v>3</v>
      </c>
      <c r="T15" s="583">
        <v>2</v>
      </c>
      <c r="U15" s="583">
        <v>4</v>
      </c>
      <c r="V15" s="583">
        <v>3</v>
      </c>
      <c r="W15" s="511">
        <f>SUM(X15:Y15)</f>
        <v>2</v>
      </c>
      <c r="X15" s="351">
        <v>2</v>
      </c>
      <c r="Y15" s="583" t="s">
        <v>627</v>
      </c>
    </row>
    <row r="16" spans="1:25" ht="15" customHeight="1">
      <c r="A16" s="582" t="s">
        <v>491</v>
      </c>
      <c r="B16" s="203"/>
      <c r="C16" s="1050">
        <v>4968</v>
      </c>
      <c r="D16" s="1051">
        <v>4934</v>
      </c>
      <c r="E16" s="1051">
        <v>1</v>
      </c>
      <c r="F16" s="1051">
        <v>1</v>
      </c>
      <c r="G16" s="1051" t="s">
        <v>627</v>
      </c>
      <c r="H16" s="1051">
        <v>1</v>
      </c>
      <c r="I16" s="1051" t="s">
        <v>627</v>
      </c>
      <c r="J16" s="1051">
        <v>1</v>
      </c>
      <c r="K16" s="1051" t="s">
        <v>627</v>
      </c>
      <c r="L16" s="1051">
        <v>1</v>
      </c>
      <c r="M16" s="1051">
        <v>30</v>
      </c>
      <c r="N16" s="1051" t="s">
        <v>627</v>
      </c>
      <c r="O16" s="9"/>
      <c r="Q16" s="219" t="s">
        <v>490</v>
      </c>
      <c r="R16" s="244"/>
      <c r="S16" s="583">
        <v>276</v>
      </c>
      <c r="T16" s="583">
        <v>232</v>
      </c>
      <c r="U16" s="511">
        <v>281</v>
      </c>
      <c r="V16" s="511">
        <v>274</v>
      </c>
      <c r="W16" s="511">
        <f>SUM(X16:Y16)</f>
        <v>243</v>
      </c>
      <c r="X16" s="1052">
        <v>203</v>
      </c>
      <c r="Y16" s="1052">
        <v>40</v>
      </c>
    </row>
    <row r="17" spans="1:25" ht="15" customHeight="1">
      <c r="A17" s="8" t="s">
        <v>337</v>
      </c>
      <c r="L17" s="9"/>
      <c r="M17" s="9"/>
      <c r="N17" s="9"/>
      <c r="Q17" s="219" t="s">
        <v>492</v>
      </c>
      <c r="R17" s="244"/>
      <c r="S17" s="583">
        <v>984</v>
      </c>
      <c r="T17" s="583">
        <v>1087</v>
      </c>
      <c r="U17" s="511">
        <v>977</v>
      </c>
      <c r="V17" s="511">
        <v>767</v>
      </c>
      <c r="W17" s="511">
        <f>SUM(X17:Y17)</f>
        <v>823</v>
      </c>
      <c r="X17" s="1052">
        <v>544</v>
      </c>
      <c r="Y17" s="1052">
        <v>279</v>
      </c>
    </row>
    <row r="18" spans="17:25" ht="15" customHeight="1">
      <c r="Q18" s="148"/>
      <c r="R18" s="367"/>
      <c r="S18" s="54"/>
      <c r="T18" s="54"/>
      <c r="U18" s="54"/>
      <c r="V18" s="54"/>
      <c r="W18" s="448"/>
      <c r="X18" s="1052"/>
      <c r="Y18" s="1052"/>
    </row>
    <row r="19" spans="16:32" ht="15" customHeight="1">
      <c r="P19" s="226" t="s">
        <v>135</v>
      </c>
      <c r="Q19" s="226"/>
      <c r="R19" s="244"/>
      <c r="S19" s="36">
        <v>916</v>
      </c>
      <c r="T19" s="36">
        <v>896</v>
      </c>
      <c r="U19" s="36">
        <v>953</v>
      </c>
      <c r="V19" s="36">
        <v>855</v>
      </c>
      <c r="W19" s="36">
        <f>SUM(W20:W33)</f>
        <v>717</v>
      </c>
      <c r="X19" s="36">
        <f>SUM(X20:X33)</f>
        <v>370</v>
      </c>
      <c r="Y19" s="36">
        <f>SUM(Y20:Y33)</f>
        <v>347</v>
      </c>
      <c r="AF19" s="68"/>
    </row>
    <row r="20" spans="12:25" ht="15" customHeight="1">
      <c r="L20" s="49"/>
      <c r="M20" s="49"/>
      <c r="N20" s="49"/>
      <c r="Q20" s="1053" t="s">
        <v>728</v>
      </c>
      <c r="R20" s="244"/>
      <c r="S20" s="583">
        <v>24</v>
      </c>
      <c r="T20" s="583">
        <v>25</v>
      </c>
      <c r="U20" s="511">
        <v>26</v>
      </c>
      <c r="V20" s="511">
        <v>20</v>
      </c>
      <c r="W20" s="511">
        <v>28</v>
      </c>
      <c r="X20" s="351">
        <v>23</v>
      </c>
      <c r="Y20" s="351">
        <v>5</v>
      </c>
    </row>
    <row r="21" spans="1:25" ht="15" customHeight="1">
      <c r="A21" s="146" t="s">
        <v>818</v>
      </c>
      <c r="B21" s="1012"/>
      <c r="C21" s="1012"/>
      <c r="D21" s="1012"/>
      <c r="E21" s="1012"/>
      <c r="F21" s="1012"/>
      <c r="G21" s="1012"/>
      <c r="H21" s="1012"/>
      <c r="I21" s="1012"/>
      <c r="J21" s="1012"/>
      <c r="K21" s="1012"/>
      <c r="L21" s="228"/>
      <c r="M21" s="260"/>
      <c r="N21" s="260"/>
      <c r="Q21" s="219" t="s">
        <v>729</v>
      </c>
      <c r="R21" s="244"/>
      <c r="S21" s="583">
        <v>11</v>
      </c>
      <c r="T21" s="583">
        <v>24</v>
      </c>
      <c r="U21" s="511">
        <v>19</v>
      </c>
      <c r="V21" s="511">
        <v>22</v>
      </c>
      <c r="W21" s="511">
        <v>19</v>
      </c>
      <c r="X21" s="1052">
        <v>12</v>
      </c>
      <c r="Y21" s="1052">
        <v>7</v>
      </c>
    </row>
    <row r="22" spans="1:25" ht="15" customHeight="1">
      <c r="A22" s="180" t="s">
        <v>609</v>
      </c>
      <c r="B22" s="228"/>
      <c r="C22" s="228"/>
      <c r="D22" s="228"/>
      <c r="E22" s="228"/>
      <c r="F22" s="228"/>
      <c r="G22" s="228"/>
      <c r="H22" s="228"/>
      <c r="I22" s="228"/>
      <c r="J22" s="228"/>
      <c r="K22" s="228"/>
      <c r="L22" s="228"/>
      <c r="M22" s="260"/>
      <c r="N22" s="260"/>
      <c r="Q22" s="219" t="s">
        <v>730</v>
      </c>
      <c r="R22" s="244"/>
      <c r="S22" s="583">
        <v>118</v>
      </c>
      <c r="T22" s="583">
        <v>102</v>
      </c>
      <c r="U22" s="511">
        <v>111</v>
      </c>
      <c r="V22" s="511">
        <v>105</v>
      </c>
      <c r="W22" s="511">
        <v>64</v>
      </c>
      <c r="X22" s="1052">
        <v>48</v>
      </c>
      <c r="Y22" s="1052">
        <v>16</v>
      </c>
    </row>
    <row r="23" spans="2:25" ht="19.5" customHeight="1" thickBot="1">
      <c r="B23" s="49"/>
      <c r="C23" s="49"/>
      <c r="D23" s="49"/>
      <c r="E23" s="49"/>
      <c r="F23" s="49"/>
      <c r="G23" s="49"/>
      <c r="H23" s="49"/>
      <c r="I23" s="49"/>
      <c r="J23" s="49"/>
      <c r="M23" s="54"/>
      <c r="N23" s="1054" t="s">
        <v>196</v>
      </c>
      <c r="O23" s="1055" t="s">
        <v>33</v>
      </c>
      <c r="Q23" s="219" t="s">
        <v>731</v>
      </c>
      <c r="R23" s="244"/>
      <c r="S23" s="583">
        <v>205</v>
      </c>
      <c r="T23" s="583">
        <v>191</v>
      </c>
      <c r="U23" s="511">
        <v>200</v>
      </c>
      <c r="V23" s="511">
        <v>184</v>
      </c>
      <c r="W23" s="511">
        <v>179</v>
      </c>
      <c r="X23" s="1052">
        <v>73</v>
      </c>
      <c r="Y23" s="1052">
        <v>106</v>
      </c>
    </row>
    <row r="24" spans="1:25" ht="19.5" customHeight="1">
      <c r="A24" s="151" t="s">
        <v>608</v>
      </c>
      <c r="B24" s="152"/>
      <c r="C24" s="165" t="s">
        <v>494</v>
      </c>
      <c r="D24" s="1014" t="s">
        <v>24</v>
      </c>
      <c r="E24" s="1015"/>
      <c r="F24" s="1015"/>
      <c r="G24" s="153" t="s">
        <v>33</v>
      </c>
      <c r="H24" s="1016" t="s">
        <v>444</v>
      </c>
      <c r="I24" s="1017" t="s">
        <v>544</v>
      </c>
      <c r="J24" s="1018"/>
      <c r="K24" s="1018"/>
      <c r="L24" s="1019"/>
      <c r="M24" s="154" t="s">
        <v>445</v>
      </c>
      <c r="N24" s="169" t="s">
        <v>741</v>
      </c>
      <c r="O24" s="298" t="s">
        <v>33</v>
      </c>
      <c r="Q24" s="219" t="s">
        <v>732</v>
      </c>
      <c r="R24" s="244"/>
      <c r="S24" s="583">
        <v>8</v>
      </c>
      <c r="T24" s="583">
        <v>11</v>
      </c>
      <c r="U24" s="511">
        <v>10</v>
      </c>
      <c r="V24" s="511">
        <v>10</v>
      </c>
      <c r="W24" s="511">
        <v>4</v>
      </c>
      <c r="X24" s="1052" t="s">
        <v>627</v>
      </c>
      <c r="Y24" s="1052">
        <v>4</v>
      </c>
    </row>
    <row r="25" spans="1:25" ht="18" customHeight="1">
      <c r="A25" s="170"/>
      <c r="B25" s="171"/>
      <c r="C25" s="182"/>
      <c r="D25" s="1023" t="s">
        <v>433</v>
      </c>
      <c r="E25" s="1024" t="s">
        <v>434</v>
      </c>
      <c r="F25" s="1024" t="s">
        <v>817</v>
      </c>
      <c r="G25" s="1025" t="s">
        <v>435</v>
      </c>
      <c r="H25" s="1026"/>
      <c r="I25" s="1027" t="s">
        <v>545</v>
      </c>
      <c r="J25" s="1028" t="s">
        <v>546</v>
      </c>
      <c r="K25" s="1029"/>
      <c r="L25" s="1030" t="s">
        <v>547</v>
      </c>
      <c r="M25" s="173"/>
      <c r="N25" s="1031"/>
      <c r="O25" s="50"/>
      <c r="Q25" s="1056" t="s">
        <v>733</v>
      </c>
      <c r="R25" s="1057"/>
      <c r="S25" s="8">
        <v>20</v>
      </c>
      <c r="T25" s="8">
        <v>9</v>
      </c>
      <c r="U25" s="8">
        <v>14</v>
      </c>
      <c r="V25" s="8">
        <v>8</v>
      </c>
      <c r="W25" s="8">
        <v>6</v>
      </c>
      <c r="X25" s="8">
        <v>2</v>
      </c>
      <c r="Y25" s="8">
        <v>4</v>
      </c>
    </row>
    <row r="26" spans="1:25" ht="15" customHeight="1">
      <c r="A26" s="191"/>
      <c r="B26" s="192"/>
      <c r="C26" s="195"/>
      <c r="D26" s="194"/>
      <c r="E26" s="1034"/>
      <c r="F26" s="1035"/>
      <c r="G26" s="1034"/>
      <c r="H26" s="1036"/>
      <c r="I26" s="1037"/>
      <c r="J26" s="1038" t="s">
        <v>548</v>
      </c>
      <c r="K26" s="1038" t="s">
        <v>549</v>
      </c>
      <c r="L26" s="1039"/>
      <c r="M26" s="194"/>
      <c r="N26" s="190"/>
      <c r="O26" s="9"/>
      <c r="P26" s="6"/>
      <c r="Q26" s="1058" t="s">
        <v>734</v>
      </c>
      <c r="R26" s="1059"/>
      <c r="S26" s="583">
        <v>27</v>
      </c>
      <c r="T26" s="583">
        <v>28</v>
      </c>
      <c r="U26" s="583">
        <v>24</v>
      </c>
      <c r="V26" s="583">
        <v>18</v>
      </c>
      <c r="W26" s="448">
        <v>16</v>
      </c>
      <c r="X26" s="1052">
        <v>7</v>
      </c>
      <c r="Y26" s="1052">
        <v>9</v>
      </c>
    </row>
    <row r="27" spans="1:25" ht="15" customHeight="1">
      <c r="A27" s="314"/>
      <c r="B27" s="1060"/>
      <c r="C27" s="1061"/>
      <c r="D27" s="314"/>
      <c r="E27" s="1062"/>
      <c r="F27" s="1063"/>
      <c r="G27" s="1062"/>
      <c r="H27" s="1064"/>
      <c r="I27" s="1065"/>
      <c r="J27" s="1065"/>
      <c r="K27" s="1065"/>
      <c r="L27" s="1066"/>
      <c r="M27" s="314"/>
      <c r="N27" s="314"/>
      <c r="P27" s="6"/>
      <c r="Q27" s="1056" t="s">
        <v>735</v>
      </c>
      <c r="R27" s="1057"/>
      <c r="S27" s="8">
        <v>131</v>
      </c>
      <c r="T27" s="8">
        <v>127</v>
      </c>
      <c r="U27" s="8">
        <v>127</v>
      </c>
      <c r="V27" s="8">
        <v>88</v>
      </c>
      <c r="W27" s="8">
        <v>62</v>
      </c>
      <c r="X27" s="8">
        <v>20</v>
      </c>
      <c r="Y27" s="8">
        <v>42</v>
      </c>
    </row>
    <row r="28" spans="1:25" ht="15" customHeight="1">
      <c r="A28" s="219" t="s">
        <v>723</v>
      </c>
      <c r="B28" s="244"/>
      <c r="C28" s="1067">
        <v>10357</v>
      </c>
      <c r="D28" s="1067">
        <v>5702</v>
      </c>
      <c r="E28" s="1067">
        <v>1435</v>
      </c>
      <c r="F28" s="1067">
        <v>409</v>
      </c>
      <c r="G28" s="1067">
        <v>106</v>
      </c>
      <c r="H28" s="1067">
        <v>1</v>
      </c>
      <c r="I28" s="1068">
        <v>2259</v>
      </c>
      <c r="J28" s="1068"/>
      <c r="K28" s="1068"/>
      <c r="L28" s="1068"/>
      <c r="M28" s="1067">
        <v>444</v>
      </c>
      <c r="N28" s="1067">
        <v>2</v>
      </c>
      <c r="O28" s="9"/>
      <c r="P28" s="6"/>
      <c r="Q28" s="1056" t="s">
        <v>736</v>
      </c>
      <c r="R28" s="1057"/>
      <c r="S28" s="8">
        <v>65</v>
      </c>
      <c r="T28" s="8">
        <v>74</v>
      </c>
      <c r="U28" s="8">
        <v>68</v>
      </c>
      <c r="V28" s="8">
        <v>64</v>
      </c>
      <c r="W28" s="8">
        <v>50</v>
      </c>
      <c r="X28" s="8">
        <v>17</v>
      </c>
      <c r="Y28" s="8">
        <v>33</v>
      </c>
    </row>
    <row r="29" spans="1:25" ht="15" customHeight="1">
      <c r="A29" s="1043" t="s">
        <v>727</v>
      </c>
      <c r="B29" s="1044"/>
      <c r="C29" s="1067">
        <v>10439</v>
      </c>
      <c r="D29" s="1067">
        <v>5732</v>
      </c>
      <c r="E29" s="1067">
        <v>1439</v>
      </c>
      <c r="F29" s="1067">
        <v>322</v>
      </c>
      <c r="G29" s="1067">
        <v>85</v>
      </c>
      <c r="H29" s="1067">
        <v>1</v>
      </c>
      <c r="I29" s="1069">
        <v>2300</v>
      </c>
      <c r="J29" s="1069"/>
      <c r="K29" s="1069"/>
      <c r="L29" s="1069"/>
      <c r="M29" s="1067">
        <v>561</v>
      </c>
      <c r="N29" s="1067" t="s">
        <v>627</v>
      </c>
      <c r="P29" s="6"/>
      <c r="Q29" s="1056" t="s">
        <v>737</v>
      </c>
      <c r="R29" s="1057"/>
      <c r="S29" s="8">
        <v>2</v>
      </c>
      <c r="T29" s="8">
        <v>7</v>
      </c>
      <c r="U29" s="8">
        <v>2</v>
      </c>
      <c r="V29" s="8">
        <v>5</v>
      </c>
      <c r="W29" s="8">
        <v>3</v>
      </c>
      <c r="X29" s="8">
        <v>1</v>
      </c>
      <c r="Y29" s="8">
        <v>2</v>
      </c>
    </row>
    <row r="30" spans="1:25" ht="15" customHeight="1">
      <c r="A30" s="116" t="s">
        <v>724</v>
      </c>
      <c r="B30" s="117"/>
      <c r="C30" s="1067">
        <v>10418</v>
      </c>
      <c r="D30" s="1067">
        <v>5879</v>
      </c>
      <c r="E30" s="1067">
        <v>1518</v>
      </c>
      <c r="F30" s="1067">
        <v>240</v>
      </c>
      <c r="G30" s="1067">
        <v>103</v>
      </c>
      <c r="H30" s="1067">
        <v>2</v>
      </c>
      <c r="I30" s="1067">
        <v>58</v>
      </c>
      <c r="J30" s="1067">
        <v>2166</v>
      </c>
      <c r="K30" s="1067">
        <v>27</v>
      </c>
      <c r="L30" s="1067">
        <v>16</v>
      </c>
      <c r="M30" s="1067">
        <v>411</v>
      </c>
      <c r="N30" s="1067" t="s">
        <v>627</v>
      </c>
      <c r="P30" s="6"/>
      <c r="Q30" s="1056" t="s">
        <v>738</v>
      </c>
      <c r="R30" s="1057"/>
      <c r="S30" s="8">
        <v>76</v>
      </c>
      <c r="T30" s="8">
        <v>84</v>
      </c>
      <c r="U30" s="8">
        <v>82</v>
      </c>
      <c r="V30" s="8">
        <v>73</v>
      </c>
      <c r="W30" s="8">
        <v>68</v>
      </c>
      <c r="X30" s="8">
        <v>19</v>
      </c>
      <c r="Y30" s="8">
        <v>49</v>
      </c>
    </row>
    <row r="31" spans="1:25" ht="15" customHeight="1">
      <c r="A31" s="116" t="s">
        <v>725</v>
      </c>
      <c r="B31" s="117"/>
      <c r="C31" s="1067">
        <v>9872</v>
      </c>
      <c r="D31" s="1067">
        <v>5711</v>
      </c>
      <c r="E31" s="1067">
        <v>1423</v>
      </c>
      <c r="F31" s="1067">
        <v>274</v>
      </c>
      <c r="G31" s="1067">
        <v>102</v>
      </c>
      <c r="H31" s="1067" t="s">
        <v>627</v>
      </c>
      <c r="I31" s="1067">
        <v>26</v>
      </c>
      <c r="J31" s="1067">
        <v>1864</v>
      </c>
      <c r="K31" s="1067">
        <v>32</v>
      </c>
      <c r="L31" s="1067">
        <v>33</v>
      </c>
      <c r="M31" s="1070">
        <v>407</v>
      </c>
      <c r="N31" s="1067" t="s">
        <v>627</v>
      </c>
      <c r="O31" s="9"/>
      <c r="P31" s="338" t="s">
        <v>33</v>
      </c>
      <c r="Q31" s="1056" t="s">
        <v>739</v>
      </c>
      <c r="R31" s="1057"/>
      <c r="S31" s="50">
        <v>40</v>
      </c>
      <c r="T31" s="50">
        <v>38</v>
      </c>
      <c r="U31" s="50">
        <v>46</v>
      </c>
      <c r="V31" s="50">
        <v>30</v>
      </c>
      <c r="W31" s="8">
        <v>32</v>
      </c>
      <c r="X31" s="8">
        <v>12</v>
      </c>
      <c r="Y31" s="8">
        <v>20</v>
      </c>
    </row>
    <row r="32" spans="1:25" ht="15" customHeight="1">
      <c r="A32" s="411" t="s">
        <v>726</v>
      </c>
      <c r="B32" s="357"/>
      <c r="C32" s="1071">
        <f>SUM(C34:C35)</f>
        <v>9995</v>
      </c>
      <c r="D32" s="1071">
        <f aca="true" t="shared" si="1" ref="D32:M32">SUM(D34:D35)</f>
        <v>6023</v>
      </c>
      <c r="E32" s="1071">
        <f t="shared" si="1"/>
        <v>1426</v>
      </c>
      <c r="F32" s="1071">
        <f t="shared" si="1"/>
        <v>257</v>
      </c>
      <c r="G32" s="1071">
        <f t="shared" si="1"/>
        <v>77</v>
      </c>
      <c r="H32" s="1072" t="s">
        <v>627</v>
      </c>
      <c r="I32" s="1071">
        <f t="shared" si="1"/>
        <v>25</v>
      </c>
      <c r="J32" s="1071">
        <f t="shared" si="1"/>
        <v>1778</v>
      </c>
      <c r="K32" s="1071">
        <f t="shared" si="1"/>
        <v>20</v>
      </c>
      <c r="L32" s="1071">
        <f t="shared" si="1"/>
        <v>15</v>
      </c>
      <c r="M32" s="1071">
        <f t="shared" si="1"/>
        <v>374</v>
      </c>
      <c r="N32" s="1072" t="s">
        <v>627</v>
      </c>
      <c r="O32" s="9"/>
      <c r="P32" s="338" t="s">
        <v>33</v>
      </c>
      <c r="Q32" s="1073" t="s">
        <v>740</v>
      </c>
      <c r="R32" s="1074"/>
      <c r="S32" s="50">
        <v>47</v>
      </c>
      <c r="T32" s="50">
        <v>55</v>
      </c>
      <c r="U32" s="50">
        <v>67</v>
      </c>
      <c r="V32" s="50">
        <v>57</v>
      </c>
      <c r="W32" s="8">
        <v>51</v>
      </c>
      <c r="X32" s="8">
        <v>30</v>
      </c>
      <c r="Y32" s="8">
        <v>21</v>
      </c>
    </row>
    <row r="33" spans="1:25" ht="15" customHeight="1">
      <c r="A33" s="180"/>
      <c r="B33" s="181"/>
      <c r="C33" s="1075"/>
      <c r="D33" s="1075"/>
      <c r="E33" s="1075"/>
      <c r="F33" s="1075"/>
      <c r="G33" s="1075"/>
      <c r="H33" s="1075"/>
      <c r="I33" s="1075"/>
      <c r="J33" s="1075"/>
      <c r="K33" s="1075"/>
      <c r="L33" s="1067"/>
      <c r="M33" s="1067"/>
      <c r="N33" s="1067"/>
      <c r="O33" s="9"/>
      <c r="Q33" s="219" t="s">
        <v>493</v>
      </c>
      <c r="R33" s="244"/>
      <c r="S33" s="583">
        <v>142</v>
      </c>
      <c r="T33" s="583">
        <v>121</v>
      </c>
      <c r="U33" s="511">
        <v>157</v>
      </c>
      <c r="V33" s="511">
        <v>171</v>
      </c>
      <c r="W33" s="511">
        <f>SUM(X33:Y33)</f>
        <v>135</v>
      </c>
      <c r="X33" s="1052">
        <v>106</v>
      </c>
      <c r="Y33" s="1052">
        <v>29</v>
      </c>
    </row>
    <row r="34" spans="1:18" ht="15" customHeight="1">
      <c r="A34" s="180" t="s">
        <v>489</v>
      </c>
      <c r="B34" s="181"/>
      <c r="C34" s="1070">
        <v>5141</v>
      </c>
      <c r="D34" s="1076">
        <v>2934</v>
      </c>
      <c r="E34" s="1067">
        <v>599</v>
      </c>
      <c r="F34" s="1067">
        <v>168</v>
      </c>
      <c r="G34" s="1076">
        <v>69</v>
      </c>
      <c r="H34" s="1067" t="s">
        <v>627</v>
      </c>
      <c r="I34" s="1076">
        <v>17</v>
      </c>
      <c r="J34" s="1076">
        <v>1121</v>
      </c>
      <c r="K34" s="1076">
        <v>8</v>
      </c>
      <c r="L34" s="1067">
        <v>7</v>
      </c>
      <c r="M34" s="1067">
        <v>218</v>
      </c>
      <c r="N34" s="1067" t="s">
        <v>627</v>
      </c>
      <c r="O34" s="9"/>
      <c r="P34" s="6"/>
      <c r="Q34" s="6"/>
      <c r="R34" s="7"/>
    </row>
    <row r="35" spans="1:25" ht="15" customHeight="1">
      <c r="A35" s="582" t="s">
        <v>491</v>
      </c>
      <c r="B35" s="203"/>
      <c r="C35" s="1077">
        <v>4854</v>
      </c>
      <c r="D35" s="1078">
        <v>3089</v>
      </c>
      <c r="E35" s="1078">
        <v>827</v>
      </c>
      <c r="F35" s="1078">
        <v>89</v>
      </c>
      <c r="G35" s="1078">
        <v>8</v>
      </c>
      <c r="H35" s="1078" t="s">
        <v>627</v>
      </c>
      <c r="I35" s="1078">
        <v>8</v>
      </c>
      <c r="J35" s="1078">
        <v>657</v>
      </c>
      <c r="K35" s="1078">
        <v>12</v>
      </c>
      <c r="L35" s="1078">
        <v>8</v>
      </c>
      <c r="M35" s="1078">
        <v>156</v>
      </c>
      <c r="N35" s="1078" t="s">
        <v>627</v>
      </c>
      <c r="O35" s="9"/>
      <c r="P35" s="1079" t="s">
        <v>136</v>
      </c>
      <c r="Q35" s="1079"/>
      <c r="R35" s="1080"/>
      <c r="S35" s="583">
        <v>3</v>
      </c>
      <c r="T35" s="583">
        <v>20</v>
      </c>
      <c r="U35" s="511">
        <v>6</v>
      </c>
      <c r="V35" s="511">
        <v>3</v>
      </c>
      <c r="W35" s="511">
        <f>SUM(X35:Y35)</f>
        <v>2</v>
      </c>
      <c r="X35" s="1052">
        <v>1</v>
      </c>
      <c r="Y35" s="1051">
        <v>1</v>
      </c>
    </row>
    <row r="36" spans="1:25" ht="15" customHeight="1">
      <c r="A36" s="263" t="s">
        <v>337</v>
      </c>
      <c r="L36" s="260"/>
      <c r="M36" s="260"/>
      <c r="N36" s="260"/>
      <c r="O36" s="36"/>
      <c r="P36" s="148" t="s">
        <v>137</v>
      </c>
      <c r="R36" s="9"/>
      <c r="S36" s="295"/>
      <c r="T36" s="295"/>
      <c r="U36" s="1081"/>
      <c r="V36" s="1081"/>
      <c r="W36" s="1081"/>
      <c r="X36" s="1081"/>
      <c r="Y36" s="295"/>
    </row>
    <row r="37" spans="1:24" ht="15" customHeight="1">
      <c r="A37" s="263"/>
      <c r="L37" s="260"/>
      <c r="M37" s="260"/>
      <c r="N37" s="260"/>
      <c r="P37" s="263" t="s">
        <v>337</v>
      </c>
      <c r="R37" s="9"/>
      <c r="S37" s="50"/>
      <c r="T37" s="50"/>
      <c r="U37" s="50"/>
      <c r="V37" s="50"/>
      <c r="W37" s="50"/>
      <c r="X37" s="50"/>
    </row>
    <row r="38" spans="1:15" ht="19.5" customHeight="1">
      <c r="A38" s="263"/>
      <c r="L38" s="260"/>
      <c r="M38" s="260"/>
      <c r="N38" s="260"/>
      <c r="O38" s="9"/>
    </row>
    <row r="39" spans="12:14" ht="18" customHeight="1">
      <c r="L39" s="298"/>
      <c r="M39" s="298"/>
      <c r="N39" s="298"/>
    </row>
    <row r="40" spans="1:12" ht="15" customHeight="1">
      <c r="A40" s="146" t="s">
        <v>818</v>
      </c>
      <c r="B40" s="1012"/>
      <c r="C40" s="1012"/>
      <c r="D40" s="1012"/>
      <c r="E40" s="1012"/>
      <c r="F40" s="1012"/>
      <c r="G40" s="1012"/>
      <c r="H40" s="1012"/>
      <c r="I40" s="1012"/>
      <c r="J40" s="1012"/>
      <c r="K40" s="1012"/>
      <c r="L40" s="228"/>
    </row>
    <row r="41" spans="1:12" ht="15" customHeight="1">
      <c r="A41" s="180" t="s">
        <v>819</v>
      </c>
      <c r="B41" s="180"/>
      <c r="C41" s="180"/>
      <c r="D41" s="180"/>
      <c r="E41" s="180"/>
      <c r="F41" s="180"/>
      <c r="G41" s="180"/>
      <c r="H41" s="180"/>
      <c r="I41" s="180"/>
      <c r="J41" s="180"/>
      <c r="K41" s="180"/>
      <c r="L41" s="180"/>
    </row>
    <row r="42" spans="2:14" ht="15" customHeight="1" thickBot="1">
      <c r="B42" s="49"/>
      <c r="C42" s="49"/>
      <c r="D42" s="49"/>
      <c r="E42" s="49"/>
      <c r="F42" s="49"/>
      <c r="G42" s="49"/>
      <c r="H42" s="49"/>
      <c r="I42" s="49"/>
      <c r="J42" s="49"/>
      <c r="M42" s="54"/>
      <c r="N42" s="1054" t="s">
        <v>196</v>
      </c>
    </row>
    <row r="43" spans="1:14" ht="15" customHeight="1">
      <c r="A43" s="151" t="s">
        <v>608</v>
      </c>
      <c r="B43" s="152"/>
      <c r="C43" s="165" t="s">
        <v>494</v>
      </c>
      <c r="D43" s="1014" t="s">
        <v>24</v>
      </c>
      <c r="E43" s="1015"/>
      <c r="F43" s="1015"/>
      <c r="G43" s="153" t="s">
        <v>33</v>
      </c>
      <c r="H43" s="1016" t="s">
        <v>444</v>
      </c>
      <c r="I43" s="1017" t="s">
        <v>544</v>
      </c>
      <c r="J43" s="1018"/>
      <c r="K43" s="1018"/>
      <c r="L43" s="1019"/>
      <c r="M43" s="154" t="s">
        <v>445</v>
      </c>
      <c r="N43" s="169" t="s">
        <v>741</v>
      </c>
    </row>
    <row r="44" spans="1:14" ht="15" customHeight="1">
      <c r="A44" s="170"/>
      <c r="B44" s="171"/>
      <c r="C44" s="182"/>
      <c r="D44" s="1023" t="s">
        <v>433</v>
      </c>
      <c r="E44" s="1024" t="s">
        <v>434</v>
      </c>
      <c r="F44" s="1024" t="s">
        <v>817</v>
      </c>
      <c r="G44" s="1025" t="s">
        <v>435</v>
      </c>
      <c r="H44" s="1026"/>
      <c r="I44" s="1027" t="s">
        <v>545</v>
      </c>
      <c r="J44" s="1028" t="s">
        <v>546</v>
      </c>
      <c r="K44" s="1029"/>
      <c r="L44" s="1030" t="s">
        <v>547</v>
      </c>
      <c r="M44" s="173"/>
      <c r="N44" s="1031"/>
    </row>
    <row r="45" spans="1:14" ht="15" customHeight="1">
      <c r="A45" s="191"/>
      <c r="B45" s="192"/>
      <c r="C45" s="195"/>
      <c r="D45" s="194"/>
      <c r="E45" s="1034"/>
      <c r="F45" s="1035"/>
      <c r="G45" s="1034"/>
      <c r="H45" s="1036"/>
      <c r="I45" s="1037"/>
      <c r="J45" s="1038" t="s">
        <v>548</v>
      </c>
      <c r="K45" s="1038" t="s">
        <v>549</v>
      </c>
      <c r="L45" s="1039"/>
      <c r="M45" s="194"/>
      <c r="N45" s="190"/>
    </row>
    <row r="46" spans="1:14" ht="15" customHeight="1">
      <c r="A46" s="314"/>
      <c r="B46" s="1060"/>
      <c r="C46" s="1061"/>
      <c r="D46" s="314"/>
      <c r="E46" s="1062"/>
      <c r="F46" s="1063"/>
      <c r="G46" s="1062"/>
      <c r="H46" s="1064"/>
      <c r="I46" s="1065"/>
      <c r="J46" s="1065"/>
      <c r="K46" s="1065"/>
      <c r="L46" s="1066"/>
      <c r="M46" s="314"/>
      <c r="N46" s="314"/>
    </row>
    <row r="47" spans="1:14" ht="15" customHeight="1">
      <c r="A47" s="219" t="s">
        <v>723</v>
      </c>
      <c r="B47" s="613"/>
      <c r="C47" s="1082">
        <v>144</v>
      </c>
      <c r="D47" s="1082">
        <v>3</v>
      </c>
      <c r="E47" s="1083" t="s">
        <v>627</v>
      </c>
      <c r="F47" s="1083" t="s">
        <v>627</v>
      </c>
      <c r="G47" s="1082">
        <v>1</v>
      </c>
      <c r="H47" s="583" t="s">
        <v>627</v>
      </c>
      <c r="I47" s="224">
        <v>46</v>
      </c>
      <c r="J47" s="224"/>
      <c r="K47" s="224"/>
      <c r="L47" s="583" t="s">
        <v>627</v>
      </c>
      <c r="M47" s="8">
        <v>94</v>
      </c>
      <c r="N47" s="583" t="s">
        <v>627</v>
      </c>
    </row>
    <row r="48" spans="1:14" ht="15" customHeight="1">
      <c r="A48" s="1043" t="s">
        <v>727</v>
      </c>
      <c r="B48" s="1044"/>
      <c r="C48" s="1082">
        <v>182</v>
      </c>
      <c r="D48" s="1082">
        <v>1</v>
      </c>
      <c r="E48" s="583" t="s">
        <v>627</v>
      </c>
      <c r="F48" s="583" t="s">
        <v>627</v>
      </c>
      <c r="G48" s="583" t="s">
        <v>627</v>
      </c>
      <c r="H48" s="583" t="s">
        <v>627</v>
      </c>
      <c r="I48" s="228">
        <v>52</v>
      </c>
      <c r="J48" s="228"/>
      <c r="K48" s="228"/>
      <c r="L48" s="583" t="s">
        <v>627</v>
      </c>
      <c r="M48" s="8">
        <v>129</v>
      </c>
      <c r="N48" s="583" t="s">
        <v>627</v>
      </c>
    </row>
    <row r="49" spans="1:14" ht="15" customHeight="1">
      <c r="A49" s="116" t="s">
        <v>724</v>
      </c>
      <c r="B49" s="117"/>
      <c r="C49" s="1082">
        <v>176</v>
      </c>
      <c r="D49" s="1082">
        <v>3</v>
      </c>
      <c r="E49" s="583" t="s">
        <v>627</v>
      </c>
      <c r="F49" s="583" t="s">
        <v>627</v>
      </c>
      <c r="G49" s="1082">
        <v>1</v>
      </c>
      <c r="H49" s="583" t="s">
        <v>627</v>
      </c>
      <c r="I49" s="583" t="s">
        <v>627</v>
      </c>
      <c r="J49" s="8">
        <v>34</v>
      </c>
      <c r="K49" s="8">
        <v>20</v>
      </c>
      <c r="L49" s="583" t="s">
        <v>627</v>
      </c>
      <c r="M49" s="8">
        <v>118</v>
      </c>
      <c r="N49" s="583" t="s">
        <v>627</v>
      </c>
    </row>
    <row r="50" spans="1:14" ht="15" customHeight="1">
      <c r="A50" s="116" t="s">
        <v>725</v>
      </c>
      <c r="B50" s="117"/>
      <c r="C50" s="8">
        <v>201</v>
      </c>
      <c r="D50" s="8">
        <v>4</v>
      </c>
      <c r="E50" s="583" t="s">
        <v>627</v>
      </c>
      <c r="F50" s="583" t="s">
        <v>627</v>
      </c>
      <c r="G50" s="583" t="s">
        <v>627</v>
      </c>
      <c r="H50" s="583" t="s">
        <v>627</v>
      </c>
      <c r="I50" s="583" t="s">
        <v>627</v>
      </c>
      <c r="J50" s="8">
        <v>30</v>
      </c>
      <c r="K50" s="8">
        <v>24</v>
      </c>
      <c r="L50" s="583" t="s">
        <v>627</v>
      </c>
      <c r="M50" s="8">
        <v>143</v>
      </c>
      <c r="N50" s="583" t="s">
        <v>627</v>
      </c>
    </row>
    <row r="51" spans="1:14" ht="15" customHeight="1">
      <c r="A51" s="411" t="s">
        <v>726</v>
      </c>
      <c r="B51" s="357"/>
      <c r="C51" s="1071">
        <f>SUM(C53:C54)</f>
        <v>174</v>
      </c>
      <c r="D51" s="1071">
        <f aca="true" t="shared" si="2" ref="D51:M51">SUM(D53:D54)</f>
        <v>7</v>
      </c>
      <c r="E51" s="1072" t="s">
        <v>627</v>
      </c>
      <c r="F51" s="1072" t="s">
        <v>627</v>
      </c>
      <c r="G51" s="1072" t="s">
        <v>627</v>
      </c>
      <c r="H51" s="1072" t="s">
        <v>627</v>
      </c>
      <c r="I51" s="1071">
        <f t="shared" si="2"/>
        <v>1</v>
      </c>
      <c r="J51" s="1071">
        <f t="shared" si="2"/>
        <v>25</v>
      </c>
      <c r="K51" s="1071">
        <f t="shared" si="2"/>
        <v>29</v>
      </c>
      <c r="L51" s="1072" t="s">
        <v>627</v>
      </c>
      <c r="M51" s="1071">
        <f t="shared" si="2"/>
        <v>112</v>
      </c>
      <c r="N51" s="1072" t="s">
        <v>627</v>
      </c>
    </row>
    <row r="52" spans="1:5" ht="15" customHeight="1">
      <c r="A52" s="1084"/>
      <c r="B52" s="1084"/>
      <c r="E52" s="8" t="s">
        <v>410</v>
      </c>
    </row>
    <row r="53" spans="1:14" ht="15" customHeight="1">
      <c r="A53" s="180" t="s">
        <v>495</v>
      </c>
      <c r="B53" s="181"/>
      <c r="C53" s="1085">
        <v>124</v>
      </c>
      <c r="D53" s="583">
        <v>5</v>
      </c>
      <c r="E53" s="583" t="s">
        <v>627</v>
      </c>
      <c r="F53" s="511" t="s">
        <v>627</v>
      </c>
      <c r="G53" s="511" t="s">
        <v>627</v>
      </c>
      <c r="H53" s="583" t="s">
        <v>627</v>
      </c>
      <c r="I53" s="8">
        <v>1</v>
      </c>
      <c r="J53" s="8">
        <v>21</v>
      </c>
      <c r="K53" s="8">
        <v>22</v>
      </c>
      <c r="L53" s="583" t="s">
        <v>627</v>
      </c>
      <c r="M53" s="8">
        <v>75</v>
      </c>
      <c r="N53" s="583" t="s">
        <v>627</v>
      </c>
    </row>
    <row r="54" spans="1:14" ht="15" customHeight="1">
      <c r="A54" s="582" t="s">
        <v>496</v>
      </c>
      <c r="B54" s="203"/>
      <c r="C54" s="1086">
        <v>50</v>
      </c>
      <c r="D54" s="1051">
        <v>2</v>
      </c>
      <c r="E54" s="1051" t="s">
        <v>627</v>
      </c>
      <c r="F54" s="1051" t="s">
        <v>627</v>
      </c>
      <c r="G54" s="1051" t="s">
        <v>627</v>
      </c>
      <c r="H54" s="1051" t="s">
        <v>627</v>
      </c>
      <c r="I54" s="1051" t="s">
        <v>627</v>
      </c>
      <c r="J54" s="62">
        <v>4</v>
      </c>
      <c r="K54" s="62">
        <v>7</v>
      </c>
      <c r="L54" s="1051" t="s">
        <v>627</v>
      </c>
      <c r="M54" s="62">
        <v>37</v>
      </c>
      <c r="N54" s="1051" t="s">
        <v>627</v>
      </c>
    </row>
    <row r="55" spans="1:14" ht="15" customHeight="1">
      <c r="A55" s="1087" t="s">
        <v>601</v>
      </c>
      <c r="B55" s="1087"/>
      <c r="C55" s="1087"/>
      <c r="D55" s="1087"/>
      <c r="E55" s="1087"/>
      <c r="F55" s="1087"/>
      <c r="G55" s="1087"/>
      <c r="H55" s="1087"/>
      <c r="I55" s="1087"/>
      <c r="J55" s="1087"/>
      <c r="K55" s="1087"/>
      <c r="L55" s="1087"/>
      <c r="M55" s="1087"/>
      <c r="N55" s="1087"/>
    </row>
    <row r="56" spans="1:17" ht="15" customHeight="1">
      <c r="A56" s="263" t="s">
        <v>337</v>
      </c>
      <c r="B56" s="9"/>
      <c r="C56" s="9"/>
      <c r="D56" s="9"/>
      <c r="E56" s="9"/>
      <c r="F56" s="9"/>
      <c r="G56" s="9"/>
      <c r="O56" s="9"/>
      <c r="Q56" s="9"/>
    </row>
    <row r="57" spans="12:15" ht="15" customHeight="1">
      <c r="L57" s="36"/>
      <c r="M57" s="36"/>
      <c r="N57" s="36"/>
      <c r="O57" s="9"/>
    </row>
    <row r="58" spans="12:15" ht="15" customHeight="1">
      <c r="L58" s="36"/>
      <c r="M58" s="36"/>
      <c r="N58" s="36"/>
      <c r="O58" s="9"/>
    </row>
    <row r="59" spans="12:15" ht="15" customHeight="1">
      <c r="L59" s="36"/>
      <c r="M59" s="36"/>
      <c r="N59" s="36"/>
      <c r="O59" s="9"/>
    </row>
    <row r="60" spans="12:15" ht="15" customHeight="1">
      <c r="L60" s="36"/>
      <c r="M60" s="36"/>
      <c r="N60" s="36"/>
      <c r="O60" s="9"/>
    </row>
    <row r="61" spans="12:15" ht="15" customHeight="1">
      <c r="L61" s="36"/>
      <c r="M61" s="36"/>
      <c r="N61" s="36"/>
      <c r="O61" s="9"/>
    </row>
    <row r="62" spans="12:15" ht="15" customHeight="1">
      <c r="L62" s="36"/>
      <c r="M62" s="36"/>
      <c r="N62" s="36"/>
      <c r="O62" s="9"/>
    </row>
    <row r="63" ht="15" customHeight="1">
      <c r="O63" s="9"/>
    </row>
    <row r="64" ht="15" customHeight="1"/>
  </sheetData>
  <sheetProtection/>
  <mergeCells count="106">
    <mergeCell ref="A4:L4"/>
    <mergeCell ref="I47:K47"/>
    <mergeCell ref="I48:K48"/>
    <mergeCell ref="A52:B52"/>
    <mergeCell ref="Q25:R25"/>
    <mergeCell ref="Q26:R26"/>
    <mergeCell ref="Q27:R27"/>
    <mergeCell ref="Q28:R28"/>
    <mergeCell ref="Q29:R29"/>
    <mergeCell ref="Q30:R30"/>
    <mergeCell ref="A31:B31"/>
    <mergeCell ref="A32:B32"/>
    <mergeCell ref="Q31:R31"/>
    <mergeCell ref="A53:B53"/>
    <mergeCell ref="A40:L40"/>
    <mergeCell ref="A43:B45"/>
    <mergeCell ref="C43:C45"/>
    <mergeCell ref="H43:H45"/>
    <mergeCell ref="A47:B47"/>
    <mergeCell ref="A49:B49"/>
    <mergeCell ref="A50:B50"/>
    <mergeCell ref="A51:B51"/>
    <mergeCell ref="Q32:R32"/>
    <mergeCell ref="P35:R35"/>
    <mergeCell ref="A33:B33"/>
    <mergeCell ref="A34:B34"/>
    <mergeCell ref="A35:B35"/>
    <mergeCell ref="A41:L41"/>
    <mergeCell ref="L25:L26"/>
    <mergeCell ref="A28:B28"/>
    <mergeCell ref="I28:L28"/>
    <mergeCell ref="A29:B29"/>
    <mergeCell ref="I29:L29"/>
    <mergeCell ref="A30:B30"/>
    <mergeCell ref="I25:I26"/>
    <mergeCell ref="J25:K25"/>
    <mergeCell ref="Q21:R21"/>
    <mergeCell ref="A24:B26"/>
    <mergeCell ref="C24:C26"/>
    <mergeCell ref="H24:H26"/>
    <mergeCell ref="I24:L24"/>
    <mergeCell ref="M24:M26"/>
    <mergeCell ref="N24:N26"/>
    <mergeCell ref="D25:D26"/>
    <mergeCell ref="E25:E26"/>
    <mergeCell ref="F25:F26"/>
    <mergeCell ref="Q16:R16"/>
    <mergeCell ref="Q23:R23"/>
    <mergeCell ref="A21:L21"/>
    <mergeCell ref="Q24:R24"/>
    <mergeCell ref="A22:L22"/>
    <mergeCell ref="Q33:R33"/>
    <mergeCell ref="A16:B16"/>
    <mergeCell ref="Q17:R17"/>
    <mergeCell ref="P19:R19"/>
    <mergeCell ref="Q20:R20"/>
    <mergeCell ref="Q11:R11"/>
    <mergeCell ref="A11:B11"/>
    <mergeCell ref="Q12:R12"/>
    <mergeCell ref="Q22:R22"/>
    <mergeCell ref="A12:B12"/>
    <mergeCell ref="A13:B13"/>
    <mergeCell ref="P14:R14"/>
    <mergeCell ref="A14:B14"/>
    <mergeCell ref="Q15:R15"/>
    <mergeCell ref="A15:B15"/>
    <mergeCell ref="P8:R8"/>
    <mergeCell ref="A9:B9"/>
    <mergeCell ref="P10:R10"/>
    <mergeCell ref="A10:B10"/>
    <mergeCell ref="D7:D8"/>
    <mergeCell ref="E7:E8"/>
    <mergeCell ref="F7:F8"/>
    <mergeCell ref="G7:G8"/>
    <mergeCell ref="I7:I8"/>
    <mergeCell ref="P6:R7"/>
    <mergeCell ref="A3:K3"/>
    <mergeCell ref="P3:Y3"/>
    <mergeCell ref="P4:Y4"/>
    <mergeCell ref="A6:B8"/>
    <mergeCell ref="C6:C8"/>
    <mergeCell ref="H6:H8"/>
    <mergeCell ref="I6:L6"/>
    <mergeCell ref="M6:M8"/>
    <mergeCell ref="L7:L8"/>
    <mergeCell ref="W6:Y6"/>
    <mergeCell ref="S6:S7"/>
    <mergeCell ref="T6:T7"/>
    <mergeCell ref="U6:U7"/>
    <mergeCell ref="V6:V7"/>
    <mergeCell ref="M43:M45"/>
    <mergeCell ref="D44:D45"/>
    <mergeCell ref="E44:E45"/>
    <mergeCell ref="N6:N8"/>
    <mergeCell ref="J7:K7"/>
    <mergeCell ref="G25:G26"/>
    <mergeCell ref="A55:N55"/>
    <mergeCell ref="F44:F45"/>
    <mergeCell ref="G44:G45"/>
    <mergeCell ref="I44:I45"/>
    <mergeCell ref="J44:K44"/>
    <mergeCell ref="L44:L45"/>
    <mergeCell ref="N43:N45"/>
    <mergeCell ref="I43:L43"/>
    <mergeCell ref="A54:B54"/>
    <mergeCell ref="A48:B48"/>
  </mergeCells>
  <printOptions horizontalCentered="1" verticalCentered="1"/>
  <pageMargins left="0.5905511811023623" right="0.5905511811023623" top="0.7874015748031497" bottom="0.3937007874015748" header="0" footer="0"/>
  <pageSetup fitToHeight="1" fitToWidth="1" horizontalDpi="600" verticalDpi="600" orientation="landscape" paperSize="8" scale="6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U63"/>
  <sheetViews>
    <sheetView view="pageBreakPreview" zoomScaleSheetLayoutView="100" zoomScalePageLayoutView="0" workbookViewId="0" topLeftCell="A17">
      <selection activeCell="A17" sqref="A1:IV16384"/>
    </sheetView>
  </sheetViews>
  <sheetFormatPr defaultColWidth="8.796875" defaultRowHeight="15"/>
  <cols>
    <col min="1" max="1" width="15.3984375" style="1088" customWidth="1"/>
    <col min="2" max="2" width="13.59765625" style="1088" customWidth="1"/>
    <col min="3" max="3" width="9.59765625" style="1088" customWidth="1"/>
    <col min="4" max="4" width="12" style="1088" bestFit="1" customWidth="1"/>
    <col min="5" max="5" width="10.69921875" style="1088" bestFit="1" customWidth="1"/>
    <col min="6" max="6" width="12" style="1088" bestFit="1" customWidth="1"/>
    <col min="7" max="7" width="11.5" style="1088" customWidth="1"/>
    <col min="8" max="8" width="10.69921875" style="1088" bestFit="1" customWidth="1"/>
    <col min="9" max="10" width="10.59765625" style="1088" customWidth="1"/>
    <col min="11" max="11" width="10.69921875" style="1088" bestFit="1" customWidth="1"/>
    <col min="12" max="12" width="12" style="1088" bestFit="1" customWidth="1"/>
    <col min="13" max="13" width="10.5" style="1088" bestFit="1" customWidth="1"/>
    <col min="14" max="14" width="12" style="1088" bestFit="1" customWidth="1"/>
    <col min="15" max="15" width="11.5" style="1088" bestFit="1" customWidth="1"/>
    <col min="16" max="16" width="10.19921875" style="1088" bestFit="1" customWidth="1"/>
    <col min="17" max="17" width="9.19921875" style="1088" bestFit="1" customWidth="1"/>
    <col min="18" max="18" width="10.09765625" style="1088" bestFit="1" customWidth="1"/>
    <col min="19" max="19" width="9.19921875" style="1088" bestFit="1" customWidth="1"/>
    <col min="20" max="20" width="12.59765625" style="1088" customWidth="1"/>
    <col min="21" max="16384" width="8.69921875" style="1088" customWidth="1"/>
  </cols>
  <sheetData>
    <row r="1" spans="1:20" ht="14.25" customHeight="1">
      <c r="A1" s="69" t="s">
        <v>429</v>
      </c>
      <c r="B1" s="70"/>
      <c r="C1" s="70"/>
      <c r="D1" s="70"/>
      <c r="E1" s="70"/>
      <c r="F1" s="70"/>
      <c r="G1" s="70"/>
      <c r="H1" s="70"/>
      <c r="I1" s="70"/>
      <c r="J1" s="70"/>
      <c r="K1" s="70"/>
      <c r="L1" s="70"/>
      <c r="M1" s="70"/>
      <c r="N1" s="70"/>
      <c r="O1" s="70"/>
      <c r="P1" s="70"/>
      <c r="Q1" s="71"/>
      <c r="R1" s="71"/>
      <c r="S1" s="71"/>
      <c r="T1" s="72" t="s">
        <v>430</v>
      </c>
    </row>
    <row r="2" spans="1:19" ht="13.5">
      <c r="A2" s="124" t="s">
        <v>820</v>
      </c>
      <c r="B2" s="124"/>
      <c r="C2" s="124"/>
      <c r="D2" s="124"/>
      <c r="E2" s="124"/>
      <c r="F2" s="124"/>
      <c r="G2" s="124"/>
      <c r="H2" s="124"/>
      <c r="I2" s="124"/>
      <c r="J2" s="124"/>
      <c r="K2" s="124"/>
      <c r="L2" s="124"/>
      <c r="M2" s="124"/>
      <c r="N2" s="73"/>
      <c r="O2" s="74"/>
      <c r="P2" s="74"/>
      <c r="Q2" s="74"/>
      <c r="R2" s="74"/>
      <c r="S2" s="70"/>
    </row>
    <row r="3" spans="1:19" ht="13.5">
      <c r="A3" s="136" t="s">
        <v>369</v>
      </c>
      <c r="B3" s="136"/>
      <c r="C3" s="136"/>
      <c r="D3" s="136"/>
      <c r="E3" s="136"/>
      <c r="F3" s="136"/>
      <c r="G3" s="136"/>
      <c r="H3" s="136"/>
      <c r="I3" s="136"/>
      <c r="J3" s="136"/>
      <c r="K3" s="136"/>
      <c r="L3" s="136"/>
      <c r="M3" s="136"/>
      <c r="N3" s="75"/>
      <c r="O3" s="107"/>
      <c r="P3" s="107"/>
      <c r="Q3" s="107"/>
      <c r="R3" s="107"/>
      <c r="S3" s="70"/>
    </row>
    <row r="4" spans="1:19" ht="13.5">
      <c r="A4" s="136" t="s">
        <v>299</v>
      </c>
      <c r="B4" s="136"/>
      <c r="C4" s="136"/>
      <c r="D4" s="136"/>
      <c r="E4" s="136"/>
      <c r="F4" s="136"/>
      <c r="G4" s="136"/>
      <c r="H4" s="136"/>
      <c r="I4" s="136"/>
      <c r="J4" s="136"/>
      <c r="K4" s="136"/>
      <c r="L4" s="136"/>
      <c r="M4" s="136"/>
      <c r="N4" s="75"/>
      <c r="O4" s="107"/>
      <c r="P4" s="107"/>
      <c r="Q4" s="107"/>
      <c r="R4" s="107"/>
      <c r="S4" s="70"/>
    </row>
    <row r="5" spans="1:19" ht="14.25" thickBot="1">
      <c r="A5" s="70"/>
      <c r="B5" s="70"/>
      <c r="C5" s="70"/>
      <c r="D5" s="70"/>
      <c r="E5" s="70"/>
      <c r="F5" s="70"/>
      <c r="G5" s="70"/>
      <c r="H5" s="70"/>
      <c r="I5" s="70"/>
      <c r="J5" s="70"/>
      <c r="K5" s="70"/>
      <c r="L5" s="70"/>
      <c r="M5" s="76" t="s">
        <v>59</v>
      </c>
      <c r="O5" s="77"/>
      <c r="P5" s="70"/>
      <c r="Q5" s="70"/>
      <c r="R5" s="70"/>
      <c r="S5" s="70"/>
    </row>
    <row r="6" spans="1:19" ht="13.5">
      <c r="A6" s="78" t="s">
        <v>173</v>
      </c>
      <c r="B6" s="79" t="s">
        <v>115</v>
      </c>
      <c r="C6" s="79" t="s">
        <v>116</v>
      </c>
      <c r="D6" s="79" t="s">
        <v>100</v>
      </c>
      <c r="E6" s="79" t="s">
        <v>101</v>
      </c>
      <c r="F6" s="79" t="s">
        <v>102</v>
      </c>
      <c r="G6" s="79" t="s">
        <v>117</v>
      </c>
      <c r="H6" s="111" t="s">
        <v>118</v>
      </c>
      <c r="I6" s="111" t="s">
        <v>119</v>
      </c>
      <c r="J6" s="79" t="s">
        <v>120</v>
      </c>
      <c r="K6" s="79" t="s">
        <v>121</v>
      </c>
      <c r="L6" s="79" t="s">
        <v>122</v>
      </c>
      <c r="M6" s="109" t="s">
        <v>358</v>
      </c>
      <c r="O6" s="80"/>
      <c r="P6" s="80"/>
      <c r="Q6" s="80"/>
      <c r="R6" s="70"/>
      <c r="S6" s="70"/>
    </row>
    <row r="7" spans="1:19" s="84" customFormat="1" ht="13.5">
      <c r="A7" s="81" t="s">
        <v>581</v>
      </c>
      <c r="B7" s="82">
        <v>863305</v>
      </c>
      <c r="C7" s="83">
        <v>71941</v>
      </c>
      <c r="D7" s="83">
        <v>43839</v>
      </c>
      <c r="E7" s="83">
        <v>100932</v>
      </c>
      <c r="F7" s="83">
        <v>163507</v>
      </c>
      <c r="G7" s="83">
        <v>65915</v>
      </c>
      <c r="H7" s="83">
        <v>56571</v>
      </c>
      <c r="I7" s="83">
        <v>49271</v>
      </c>
      <c r="J7" s="83">
        <v>110416</v>
      </c>
      <c r="K7" s="83">
        <v>13177</v>
      </c>
      <c r="L7" s="83">
        <v>187736</v>
      </c>
      <c r="M7" s="77" t="s">
        <v>694</v>
      </c>
      <c r="O7" s="77"/>
      <c r="P7" s="83"/>
      <c r="Q7" s="83"/>
      <c r="R7" s="70"/>
      <c r="S7" s="70"/>
    </row>
    <row r="8" spans="1:19" s="84" customFormat="1" ht="13.5">
      <c r="A8" s="81" t="s">
        <v>561</v>
      </c>
      <c r="B8" s="82">
        <v>864338</v>
      </c>
      <c r="C8" s="83">
        <v>72485</v>
      </c>
      <c r="D8" s="83">
        <v>44334</v>
      </c>
      <c r="E8" s="83">
        <v>102266</v>
      </c>
      <c r="F8" s="83">
        <v>164788</v>
      </c>
      <c r="G8" s="83">
        <v>67202</v>
      </c>
      <c r="H8" s="83">
        <v>58052</v>
      </c>
      <c r="I8" s="83">
        <v>50078</v>
      </c>
      <c r="J8" s="83">
        <v>111967</v>
      </c>
      <c r="K8" s="83">
        <v>13348</v>
      </c>
      <c r="L8" s="83">
        <v>179818</v>
      </c>
      <c r="M8" s="77" t="s">
        <v>694</v>
      </c>
      <c r="O8" s="77"/>
      <c r="P8" s="83"/>
      <c r="Q8" s="83"/>
      <c r="R8" s="70"/>
      <c r="S8" s="70"/>
    </row>
    <row r="9" spans="1:19" s="84" customFormat="1" ht="13.5">
      <c r="A9" s="81" t="s">
        <v>340</v>
      </c>
      <c r="B9" s="82">
        <v>876725</v>
      </c>
      <c r="C9" s="83">
        <v>72941</v>
      </c>
      <c r="D9" s="83">
        <v>45114</v>
      </c>
      <c r="E9" s="83">
        <v>103608</v>
      </c>
      <c r="F9" s="83">
        <v>167851</v>
      </c>
      <c r="G9" s="83">
        <v>68422</v>
      </c>
      <c r="H9" s="83">
        <v>58132</v>
      </c>
      <c r="I9" s="83">
        <v>50779</v>
      </c>
      <c r="J9" s="83">
        <v>113620</v>
      </c>
      <c r="K9" s="83">
        <v>13554</v>
      </c>
      <c r="L9" s="83">
        <v>182704</v>
      </c>
      <c r="M9" s="77" t="s">
        <v>694</v>
      </c>
      <c r="O9" s="77"/>
      <c r="P9" s="83"/>
      <c r="Q9" s="83"/>
      <c r="R9" s="70"/>
      <c r="S9" s="70"/>
    </row>
    <row r="10" spans="1:19" s="84" customFormat="1" ht="13.5">
      <c r="A10" s="85" t="s">
        <v>749</v>
      </c>
      <c r="B10" s="86">
        <v>885004</v>
      </c>
      <c r="C10" s="86">
        <v>74118</v>
      </c>
      <c r="D10" s="86">
        <v>45636</v>
      </c>
      <c r="E10" s="86">
        <v>104979</v>
      </c>
      <c r="F10" s="86">
        <v>170175</v>
      </c>
      <c r="G10" s="86">
        <v>69262</v>
      </c>
      <c r="H10" s="86">
        <v>59449</v>
      </c>
      <c r="I10" s="86">
        <v>51606</v>
      </c>
      <c r="J10" s="86">
        <v>115643</v>
      </c>
      <c r="K10" s="86">
        <v>13756</v>
      </c>
      <c r="L10" s="86">
        <v>180380</v>
      </c>
      <c r="M10" s="87" t="s">
        <v>694</v>
      </c>
      <c r="O10" s="77"/>
      <c r="P10" s="88"/>
      <c r="Q10" s="88"/>
      <c r="R10" s="70"/>
      <c r="S10" s="70"/>
    </row>
    <row r="11" spans="1:19" s="1092" customFormat="1" ht="14.25">
      <c r="A11" s="1089" t="s">
        <v>750</v>
      </c>
      <c r="B11" s="1090">
        <f>SUM(C11:M11)</f>
        <v>1021096</v>
      </c>
      <c r="C11" s="1090">
        <v>117733</v>
      </c>
      <c r="D11" s="1090">
        <v>51103</v>
      </c>
      <c r="E11" s="1090">
        <v>113587</v>
      </c>
      <c r="F11" s="1090">
        <v>200866</v>
      </c>
      <c r="G11" s="1090">
        <v>75393</v>
      </c>
      <c r="H11" s="1090">
        <v>70514</v>
      </c>
      <c r="I11" s="1090">
        <v>59002</v>
      </c>
      <c r="J11" s="1090">
        <v>117389</v>
      </c>
      <c r="K11" s="1090">
        <v>19342</v>
      </c>
      <c r="L11" s="1090">
        <v>196167</v>
      </c>
      <c r="M11" s="1091" t="s">
        <v>694</v>
      </c>
      <c r="O11" s="1093"/>
      <c r="P11" s="1094"/>
      <c r="Q11" s="1095"/>
      <c r="R11" s="1096"/>
      <c r="S11" s="1096"/>
    </row>
    <row r="12" spans="1:19" ht="13.5">
      <c r="A12" s="98" t="s">
        <v>123</v>
      </c>
      <c r="B12" s="98"/>
      <c r="C12" s="98"/>
      <c r="D12" s="98"/>
      <c r="E12" s="98"/>
      <c r="F12" s="98"/>
      <c r="G12" s="98"/>
      <c r="H12" s="98"/>
      <c r="I12" s="98"/>
      <c r="J12" s="98"/>
      <c r="K12" s="98"/>
      <c r="L12" s="98"/>
      <c r="M12" s="98"/>
      <c r="N12" s="83"/>
      <c r="O12" s="70"/>
      <c r="P12" s="70"/>
      <c r="Q12" s="70"/>
      <c r="R12" s="70"/>
      <c r="S12" s="70"/>
    </row>
    <row r="13" spans="1:19" ht="15.75" customHeight="1">
      <c r="A13" s="83" t="s">
        <v>751</v>
      </c>
      <c r="B13" s="83"/>
      <c r="C13" s="83"/>
      <c r="D13" s="83"/>
      <c r="E13" s="83"/>
      <c r="F13" s="83"/>
      <c r="G13" s="83"/>
      <c r="H13" s="83"/>
      <c r="I13" s="83"/>
      <c r="J13" s="83"/>
      <c r="K13" s="83"/>
      <c r="L13" s="83"/>
      <c r="M13" s="83"/>
      <c r="N13" s="83"/>
      <c r="O13" s="70"/>
      <c r="P13" s="70"/>
      <c r="Q13" s="70"/>
      <c r="R13" s="70"/>
      <c r="S13" s="70"/>
    </row>
    <row r="14" spans="1:19" ht="15.75" customHeight="1">
      <c r="A14" s="83"/>
      <c r="B14" s="83"/>
      <c r="C14" s="83"/>
      <c r="D14" s="83"/>
      <c r="E14" s="83"/>
      <c r="F14" s="83"/>
      <c r="G14" s="83"/>
      <c r="H14" s="83"/>
      <c r="I14" s="83"/>
      <c r="J14" s="83"/>
      <c r="K14" s="83"/>
      <c r="L14" s="83"/>
      <c r="M14" s="83"/>
      <c r="N14" s="83"/>
      <c r="O14" s="70"/>
      <c r="P14" s="70"/>
      <c r="Q14" s="70"/>
      <c r="R14" s="70"/>
      <c r="S14" s="70"/>
    </row>
    <row r="15" spans="1:19" ht="6" customHeight="1">
      <c r="A15" s="70"/>
      <c r="B15" s="70"/>
      <c r="C15" s="70"/>
      <c r="D15" s="70"/>
      <c r="E15" s="70"/>
      <c r="F15" s="70"/>
      <c r="G15" s="70"/>
      <c r="H15" s="70"/>
      <c r="I15" s="70"/>
      <c r="J15" s="70"/>
      <c r="K15" s="70"/>
      <c r="L15" s="70"/>
      <c r="M15" s="70"/>
      <c r="N15" s="70"/>
      <c r="O15" s="70"/>
      <c r="P15" s="70"/>
      <c r="Q15" s="70"/>
      <c r="R15" s="70"/>
      <c r="S15" s="70"/>
    </row>
    <row r="16" spans="1:19" ht="6" customHeight="1">
      <c r="A16" s="70"/>
      <c r="B16" s="70"/>
      <c r="C16" s="70"/>
      <c r="D16" s="70"/>
      <c r="E16" s="70"/>
      <c r="F16" s="70"/>
      <c r="G16" s="70"/>
      <c r="H16" s="70"/>
      <c r="I16" s="70"/>
      <c r="J16" s="70"/>
      <c r="K16" s="70"/>
      <c r="L16" s="70"/>
      <c r="M16" s="70"/>
      <c r="N16" s="70"/>
      <c r="O16" s="70"/>
      <c r="P16" s="70"/>
      <c r="Q16" s="70"/>
      <c r="R16" s="70"/>
      <c r="S16" s="70"/>
    </row>
    <row r="17" spans="1:20" ht="13.5">
      <c r="A17" s="124" t="s">
        <v>821</v>
      </c>
      <c r="B17" s="124"/>
      <c r="C17" s="124"/>
      <c r="D17" s="124"/>
      <c r="E17" s="124"/>
      <c r="F17" s="124"/>
      <c r="G17" s="124"/>
      <c r="H17" s="124"/>
      <c r="I17" s="124"/>
      <c r="J17" s="124"/>
      <c r="K17" s="124"/>
      <c r="L17" s="124"/>
      <c r="M17" s="124"/>
      <c r="N17" s="124"/>
      <c r="O17" s="124"/>
      <c r="P17" s="124"/>
      <c r="Q17" s="124"/>
      <c r="R17" s="124"/>
      <c r="S17" s="124"/>
      <c r="T17" s="124"/>
    </row>
    <row r="18" spans="1:20" ht="13.5">
      <c r="A18" s="136" t="s">
        <v>31</v>
      </c>
      <c r="B18" s="136"/>
      <c r="C18" s="136"/>
      <c r="D18" s="136"/>
      <c r="E18" s="136"/>
      <c r="F18" s="136"/>
      <c r="G18" s="136"/>
      <c r="H18" s="136"/>
      <c r="I18" s="136"/>
      <c r="J18" s="136"/>
      <c r="K18" s="136"/>
      <c r="L18" s="136"/>
      <c r="M18" s="136"/>
      <c r="N18" s="136"/>
      <c r="O18" s="136"/>
      <c r="P18" s="136"/>
      <c r="Q18" s="136"/>
      <c r="R18" s="136"/>
      <c r="S18" s="136"/>
      <c r="T18" s="136"/>
    </row>
    <row r="19" spans="1:20" ht="13.5">
      <c r="A19" s="136" t="s">
        <v>32</v>
      </c>
      <c r="B19" s="136"/>
      <c r="C19" s="136"/>
      <c r="D19" s="136"/>
      <c r="E19" s="136"/>
      <c r="F19" s="136"/>
      <c r="G19" s="136"/>
      <c r="H19" s="136"/>
      <c r="I19" s="136"/>
      <c r="J19" s="136"/>
      <c r="K19" s="136"/>
      <c r="L19" s="136"/>
      <c r="M19" s="136"/>
      <c r="N19" s="136"/>
      <c r="O19" s="136"/>
      <c r="P19" s="136"/>
      <c r="Q19" s="136"/>
      <c r="R19" s="136"/>
      <c r="S19" s="136"/>
      <c r="T19" s="136"/>
    </row>
    <row r="20" spans="1:20" ht="14.25" thickBot="1">
      <c r="A20" s="70"/>
      <c r="B20" s="89"/>
      <c r="C20" s="89"/>
      <c r="D20" s="89"/>
      <c r="E20" s="70"/>
      <c r="F20" s="70"/>
      <c r="G20" s="70"/>
      <c r="H20" s="70"/>
      <c r="I20" s="70"/>
      <c r="J20" s="70"/>
      <c r="K20" s="70"/>
      <c r="L20" s="70"/>
      <c r="M20" s="70"/>
      <c r="N20" s="70"/>
      <c r="O20" s="70"/>
      <c r="P20" s="70"/>
      <c r="Q20" s="70"/>
      <c r="R20" s="70"/>
      <c r="S20" s="70"/>
      <c r="T20" s="76" t="s">
        <v>124</v>
      </c>
    </row>
    <row r="21" spans="1:20" ht="14.25" customHeight="1">
      <c r="A21" s="127" t="s">
        <v>125</v>
      </c>
      <c r="B21" s="130" t="s">
        <v>126</v>
      </c>
      <c r="C21" s="133" t="s">
        <v>127</v>
      </c>
      <c r="D21" s="134"/>
      <c r="E21" s="134"/>
      <c r="F21" s="134"/>
      <c r="G21" s="134"/>
      <c r="H21" s="134"/>
      <c r="I21" s="134"/>
      <c r="J21" s="135"/>
      <c r="K21" s="133" t="s">
        <v>128</v>
      </c>
      <c r="L21" s="134"/>
      <c r="M21" s="134"/>
      <c r="N21" s="134"/>
      <c r="O21" s="134"/>
      <c r="P21" s="134"/>
      <c r="Q21" s="134"/>
      <c r="R21" s="134"/>
      <c r="S21" s="135"/>
      <c r="T21" s="137" t="s">
        <v>61</v>
      </c>
    </row>
    <row r="22" spans="1:20" ht="23.25" customHeight="1">
      <c r="A22" s="128"/>
      <c r="B22" s="131"/>
      <c r="C22" s="138" t="s">
        <v>311</v>
      </c>
      <c r="D22" s="138" t="s">
        <v>62</v>
      </c>
      <c r="E22" s="125" t="s">
        <v>63</v>
      </c>
      <c r="F22" s="125" t="s">
        <v>512</v>
      </c>
      <c r="G22" s="125" t="s">
        <v>64</v>
      </c>
      <c r="H22" s="125" t="s">
        <v>65</v>
      </c>
      <c r="I22" s="125" t="s">
        <v>27</v>
      </c>
      <c r="J22" s="125" t="s">
        <v>414</v>
      </c>
      <c r="K22" s="121" t="s">
        <v>66</v>
      </c>
      <c r="L22" s="122"/>
      <c r="M22" s="123"/>
      <c r="N22" s="121" t="s">
        <v>67</v>
      </c>
      <c r="O22" s="122"/>
      <c r="P22" s="123"/>
      <c r="Q22" s="121" t="s">
        <v>63</v>
      </c>
      <c r="R22" s="122"/>
      <c r="S22" s="123"/>
      <c r="T22" s="1097"/>
    </row>
    <row r="23" spans="1:20" ht="20.25" customHeight="1">
      <c r="A23" s="129"/>
      <c r="B23" s="132"/>
      <c r="C23" s="132"/>
      <c r="D23" s="132"/>
      <c r="E23" s="139"/>
      <c r="F23" s="139"/>
      <c r="G23" s="126"/>
      <c r="H23" s="126"/>
      <c r="I23" s="126"/>
      <c r="J23" s="126"/>
      <c r="K23" s="108" t="s">
        <v>68</v>
      </c>
      <c r="L23" s="90" t="s">
        <v>69</v>
      </c>
      <c r="M23" s="91" t="s">
        <v>70</v>
      </c>
      <c r="N23" s="92" t="s">
        <v>68</v>
      </c>
      <c r="O23" s="92" t="s">
        <v>69</v>
      </c>
      <c r="P23" s="93" t="s">
        <v>70</v>
      </c>
      <c r="Q23" s="92" t="s">
        <v>68</v>
      </c>
      <c r="R23" s="92" t="s">
        <v>69</v>
      </c>
      <c r="S23" s="93" t="s">
        <v>70</v>
      </c>
      <c r="T23" s="1098"/>
    </row>
    <row r="24" spans="1:20" s="84" customFormat="1" ht="13.5">
      <c r="A24" s="81" t="s">
        <v>752</v>
      </c>
      <c r="B24" s="82">
        <v>313</v>
      </c>
      <c r="C24" s="83">
        <v>246407</v>
      </c>
      <c r="D24" s="83">
        <v>112040</v>
      </c>
      <c r="E24" s="83">
        <v>36751</v>
      </c>
      <c r="F24" s="77">
        <v>6966</v>
      </c>
      <c r="G24" s="83">
        <v>52278</v>
      </c>
      <c r="H24" s="77">
        <v>31854</v>
      </c>
      <c r="I24" s="77">
        <v>1997</v>
      </c>
      <c r="J24" s="77">
        <v>4521</v>
      </c>
      <c r="K24" s="83">
        <v>31078</v>
      </c>
      <c r="L24" s="83">
        <v>135437</v>
      </c>
      <c r="M24" s="83">
        <v>1523</v>
      </c>
      <c r="N24" s="83">
        <v>25897</v>
      </c>
      <c r="O24" s="83">
        <v>101612</v>
      </c>
      <c r="P24" s="83">
        <v>1362</v>
      </c>
      <c r="Q24" s="83">
        <v>5181</v>
      </c>
      <c r="R24" s="83">
        <v>33825</v>
      </c>
      <c r="S24" s="83">
        <v>161</v>
      </c>
      <c r="T24" s="83">
        <v>4787</v>
      </c>
    </row>
    <row r="25" spans="1:20" s="84" customFormat="1" ht="13.5">
      <c r="A25" s="81" t="s">
        <v>561</v>
      </c>
      <c r="B25" s="82">
        <v>300</v>
      </c>
      <c r="C25" s="83">
        <v>257589</v>
      </c>
      <c r="D25" s="83">
        <v>106666</v>
      </c>
      <c r="E25" s="83">
        <v>39403</v>
      </c>
      <c r="F25" s="83">
        <v>7705</v>
      </c>
      <c r="G25" s="83">
        <v>62021</v>
      </c>
      <c r="H25" s="83">
        <v>35747</v>
      </c>
      <c r="I25" s="77">
        <v>2257</v>
      </c>
      <c r="J25" s="77">
        <v>3790</v>
      </c>
      <c r="K25" s="83">
        <v>30258</v>
      </c>
      <c r="L25" s="83">
        <v>129150</v>
      </c>
      <c r="M25" s="83">
        <v>1355</v>
      </c>
      <c r="N25" s="83">
        <v>25123</v>
      </c>
      <c r="O25" s="83">
        <v>96401</v>
      </c>
      <c r="P25" s="83">
        <v>1146</v>
      </c>
      <c r="Q25" s="83">
        <v>5135</v>
      </c>
      <c r="R25" s="83">
        <v>32749</v>
      </c>
      <c r="S25" s="83">
        <v>209</v>
      </c>
      <c r="T25" s="83">
        <v>4165</v>
      </c>
    </row>
    <row r="26" spans="1:20" s="84" customFormat="1" ht="13.5">
      <c r="A26" s="81" t="s">
        <v>340</v>
      </c>
      <c r="B26" s="82">
        <v>283</v>
      </c>
      <c r="C26" s="83">
        <v>122689</v>
      </c>
      <c r="D26" s="83">
        <v>74753</v>
      </c>
      <c r="E26" s="83">
        <v>11712</v>
      </c>
      <c r="F26" s="83">
        <v>1615</v>
      </c>
      <c r="G26" s="83">
        <v>31804</v>
      </c>
      <c r="H26" s="83">
        <v>1032</v>
      </c>
      <c r="I26" s="77">
        <v>600</v>
      </c>
      <c r="J26" s="77">
        <v>1173</v>
      </c>
      <c r="K26" s="83">
        <v>26661</v>
      </c>
      <c r="L26" s="83">
        <v>118748</v>
      </c>
      <c r="M26" s="83">
        <v>1226</v>
      </c>
      <c r="N26" s="83">
        <v>22123</v>
      </c>
      <c r="O26" s="83">
        <v>86659</v>
      </c>
      <c r="P26" s="83">
        <v>1150</v>
      </c>
      <c r="Q26" s="83">
        <v>4538</v>
      </c>
      <c r="R26" s="83">
        <v>32089</v>
      </c>
      <c r="S26" s="83">
        <v>76</v>
      </c>
      <c r="T26" s="83">
        <v>3200</v>
      </c>
    </row>
    <row r="27" spans="1:20" s="84" customFormat="1" ht="14.25">
      <c r="A27" s="94" t="s">
        <v>749</v>
      </c>
      <c r="B27" s="95">
        <v>188</v>
      </c>
      <c r="C27" s="95">
        <v>89090</v>
      </c>
      <c r="D27" s="95">
        <v>50680</v>
      </c>
      <c r="E27" s="95">
        <v>5230</v>
      </c>
      <c r="F27" s="95">
        <v>293</v>
      </c>
      <c r="G27" s="95">
        <v>32568</v>
      </c>
      <c r="H27" s="1099" t="s">
        <v>627</v>
      </c>
      <c r="I27" s="95">
        <v>181</v>
      </c>
      <c r="J27" s="95">
        <v>138</v>
      </c>
      <c r="K27" s="95">
        <v>18272</v>
      </c>
      <c r="L27" s="95">
        <v>79630</v>
      </c>
      <c r="M27" s="95">
        <v>792</v>
      </c>
      <c r="N27" s="95">
        <v>15443</v>
      </c>
      <c r="O27" s="95">
        <v>59665</v>
      </c>
      <c r="P27" s="95">
        <v>667</v>
      </c>
      <c r="Q27" s="95">
        <v>2829</v>
      </c>
      <c r="R27" s="95">
        <v>19965</v>
      </c>
      <c r="S27" s="95">
        <v>125</v>
      </c>
      <c r="T27" s="95">
        <v>1953</v>
      </c>
    </row>
    <row r="28" spans="1:21" ht="17.25" customHeight="1" thickBot="1">
      <c r="A28" s="96"/>
      <c r="B28" s="83"/>
      <c r="C28" s="97"/>
      <c r="D28" s="83"/>
      <c r="E28" s="83"/>
      <c r="F28" s="83"/>
      <c r="G28" s="1100"/>
      <c r="H28" s="83"/>
      <c r="I28" s="1101"/>
      <c r="J28" s="1101"/>
      <c r="K28" s="98"/>
      <c r="L28" s="98"/>
      <c r="M28" s="98"/>
      <c r="N28" s="98"/>
      <c r="O28" s="98"/>
      <c r="P28" s="98"/>
      <c r="Q28" s="98"/>
      <c r="R28" s="98"/>
      <c r="S28" s="98"/>
      <c r="T28" s="98"/>
      <c r="U28" s="1102"/>
    </row>
    <row r="29" spans="1:21" ht="51.75" customHeight="1">
      <c r="A29" s="1103" t="s">
        <v>753</v>
      </c>
      <c r="B29" s="1104" t="s">
        <v>754</v>
      </c>
      <c r="C29" s="1104" t="s">
        <v>755</v>
      </c>
      <c r="D29" s="1105" t="s">
        <v>756</v>
      </c>
      <c r="E29" s="1106"/>
      <c r="F29" s="1107" t="s">
        <v>757</v>
      </c>
      <c r="G29" s="1108" t="s">
        <v>758</v>
      </c>
      <c r="H29" s="1109" t="s">
        <v>759</v>
      </c>
      <c r="K29" s="83"/>
      <c r="L29" s="83"/>
      <c r="M29" s="83"/>
      <c r="N29" s="83"/>
      <c r="O29" s="83"/>
      <c r="P29" s="83"/>
      <c r="Q29" s="83"/>
      <c r="R29" s="83"/>
      <c r="S29" s="83"/>
      <c r="T29" s="83"/>
      <c r="U29" s="1102"/>
    </row>
    <row r="30" spans="1:21" ht="51.75" customHeight="1">
      <c r="A30" s="1110"/>
      <c r="B30" s="1111"/>
      <c r="C30" s="1111"/>
      <c r="D30" s="1112" t="s">
        <v>760</v>
      </c>
      <c r="E30" s="1113" t="s">
        <v>761</v>
      </c>
      <c r="F30" s="1114"/>
      <c r="G30" s="1115"/>
      <c r="H30" s="1116"/>
      <c r="K30" s="83"/>
      <c r="L30" s="83"/>
      <c r="M30" s="83"/>
      <c r="N30" s="83"/>
      <c r="O30" s="83"/>
      <c r="P30" s="83"/>
      <c r="Q30" s="83"/>
      <c r="R30" s="83"/>
      <c r="S30" s="83"/>
      <c r="T30" s="83"/>
      <c r="U30" s="1102"/>
    </row>
    <row r="31" spans="1:21" ht="22.5" customHeight="1">
      <c r="A31" s="1117" t="s">
        <v>762</v>
      </c>
      <c r="B31" s="1118">
        <v>211</v>
      </c>
      <c r="C31" s="1118">
        <v>795144</v>
      </c>
      <c r="D31" s="1118">
        <v>138102</v>
      </c>
      <c r="E31" s="1118">
        <v>459186</v>
      </c>
      <c r="F31" s="1118">
        <v>51484</v>
      </c>
      <c r="G31" s="1119">
        <v>39364</v>
      </c>
      <c r="H31" s="1120">
        <v>1559499</v>
      </c>
      <c r="K31" s="83"/>
      <c r="L31" s="83"/>
      <c r="M31" s="83"/>
      <c r="N31" s="83"/>
      <c r="O31" s="83"/>
      <c r="P31" s="83"/>
      <c r="Q31" s="83"/>
      <c r="R31" s="83"/>
      <c r="S31" s="83"/>
      <c r="T31" s="83"/>
      <c r="U31" s="1102"/>
    </row>
    <row r="32" spans="1:19" ht="18" customHeight="1">
      <c r="A32" s="70" t="s">
        <v>123</v>
      </c>
      <c r="C32" s="83"/>
      <c r="D32" s="70"/>
      <c r="E32" s="70"/>
      <c r="F32" s="70"/>
      <c r="G32" s="70"/>
      <c r="H32" s="70"/>
      <c r="I32" s="70"/>
      <c r="J32" s="70"/>
      <c r="K32" s="70"/>
      <c r="L32" s="70"/>
      <c r="M32" s="70"/>
      <c r="N32" s="70"/>
      <c r="O32" s="70"/>
      <c r="P32" s="70"/>
      <c r="Q32" s="70"/>
      <c r="R32" s="70"/>
      <c r="S32" s="84"/>
    </row>
    <row r="33" spans="1:19" ht="15.75" customHeight="1">
      <c r="A33" s="83" t="s">
        <v>751</v>
      </c>
      <c r="B33" s="83"/>
      <c r="C33" s="83"/>
      <c r="D33" s="83"/>
      <c r="E33" s="83"/>
      <c r="F33" s="83"/>
      <c r="G33" s="83"/>
      <c r="H33" s="83"/>
      <c r="I33" s="83"/>
      <c r="J33" s="83"/>
      <c r="K33" s="83"/>
      <c r="L33" s="83"/>
      <c r="M33" s="83"/>
      <c r="N33" s="83"/>
      <c r="O33" s="70"/>
      <c r="P33" s="70"/>
      <c r="Q33" s="70"/>
      <c r="R33" s="70"/>
      <c r="S33" s="70"/>
    </row>
    <row r="34" spans="2:19" ht="14.25" customHeight="1">
      <c r="B34" s="70"/>
      <c r="C34" s="70"/>
      <c r="D34" s="70"/>
      <c r="E34" s="70"/>
      <c r="F34" s="70"/>
      <c r="G34" s="70"/>
      <c r="H34" s="70"/>
      <c r="I34" s="70"/>
      <c r="J34" s="70"/>
      <c r="K34" s="70"/>
      <c r="L34" s="70"/>
      <c r="M34" s="70"/>
      <c r="N34" s="70"/>
      <c r="O34" s="70"/>
      <c r="P34" s="70"/>
      <c r="Q34" s="70"/>
      <c r="R34" s="70"/>
      <c r="S34" s="70"/>
    </row>
    <row r="35" spans="2:19" ht="20.25" customHeight="1">
      <c r="B35" s="70"/>
      <c r="C35" s="70"/>
      <c r="D35" s="70"/>
      <c r="E35" s="70"/>
      <c r="F35" s="70"/>
      <c r="G35" s="70"/>
      <c r="H35" s="70"/>
      <c r="I35" s="70"/>
      <c r="J35" s="70"/>
      <c r="K35" s="70"/>
      <c r="L35" s="70"/>
      <c r="M35" s="70"/>
      <c r="N35" s="70"/>
      <c r="O35" s="70"/>
      <c r="P35" s="70"/>
      <c r="Q35" s="70"/>
      <c r="R35" s="70"/>
      <c r="S35" s="70"/>
    </row>
    <row r="36" spans="1:19" ht="13.5">
      <c r="A36" s="124" t="s">
        <v>822</v>
      </c>
      <c r="B36" s="124"/>
      <c r="C36" s="124"/>
      <c r="D36" s="124"/>
      <c r="E36" s="124"/>
      <c r="F36" s="124"/>
      <c r="G36" s="124"/>
      <c r="H36" s="124"/>
      <c r="I36" s="124"/>
      <c r="J36" s="124"/>
      <c r="K36" s="124"/>
      <c r="L36" s="124"/>
      <c r="M36" s="124"/>
      <c r="N36" s="124"/>
      <c r="O36" s="73"/>
      <c r="P36" s="74"/>
      <c r="Q36" s="74"/>
      <c r="R36" s="74"/>
      <c r="S36" s="70"/>
    </row>
    <row r="37" spans="1:19" ht="13.5">
      <c r="A37" s="136" t="s">
        <v>45</v>
      </c>
      <c r="B37" s="136"/>
      <c r="C37" s="136"/>
      <c r="D37" s="136"/>
      <c r="E37" s="136"/>
      <c r="F37" s="136"/>
      <c r="G37" s="136"/>
      <c r="H37" s="136"/>
      <c r="I37" s="136"/>
      <c r="J37" s="136"/>
      <c r="K37" s="136"/>
      <c r="L37" s="136"/>
      <c r="M37" s="136"/>
      <c r="N37" s="136"/>
      <c r="O37" s="75"/>
      <c r="P37" s="107"/>
      <c r="Q37" s="107"/>
      <c r="R37" s="107"/>
      <c r="S37" s="70"/>
    </row>
    <row r="38" spans="1:19" ht="13.5">
      <c r="A38" s="136" t="s">
        <v>46</v>
      </c>
      <c r="B38" s="136"/>
      <c r="C38" s="136"/>
      <c r="D38" s="136"/>
      <c r="E38" s="136"/>
      <c r="F38" s="136"/>
      <c r="G38" s="136"/>
      <c r="H38" s="136"/>
      <c r="I38" s="136"/>
      <c r="J38" s="136"/>
      <c r="K38" s="136"/>
      <c r="L38" s="136"/>
      <c r="M38" s="136"/>
      <c r="N38" s="136"/>
      <c r="O38" s="75"/>
      <c r="P38" s="107"/>
      <c r="Q38" s="107"/>
      <c r="R38" s="107"/>
      <c r="S38" s="70"/>
    </row>
    <row r="39" spans="1:19" ht="14.25" thickBot="1">
      <c r="A39" s="70"/>
      <c r="B39" s="89"/>
      <c r="C39" s="89"/>
      <c r="D39" s="89"/>
      <c r="E39" s="70"/>
      <c r="F39" s="70"/>
      <c r="G39" s="70"/>
      <c r="H39" s="70"/>
      <c r="I39" s="70"/>
      <c r="J39" s="70"/>
      <c r="K39" s="70"/>
      <c r="L39" s="70"/>
      <c r="M39" s="70"/>
      <c r="N39" s="76" t="s">
        <v>59</v>
      </c>
      <c r="P39" s="77"/>
      <c r="Q39" s="70"/>
      <c r="R39" s="70"/>
      <c r="S39" s="70"/>
    </row>
    <row r="40" spans="1:19" ht="13.5">
      <c r="A40" s="78" t="s">
        <v>71</v>
      </c>
      <c r="B40" s="109" t="s">
        <v>115</v>
      </c>
      <c r="C40" s="109" t="s">
        <v>116</v>
      </c>
      <c r="D40" s="109" t="s">
        <v>100</v>
      </c>
      <c r="E40" s="109" t="s">
        <v>101</v>
      </c>
      <c r="F40" s="109" t="s">
        <v>102</v>
      </c>
      <c r="G40" s="79" t="s">
        <v>117</v>
      </c>
      <c r="H40" s="110" t="s">
        <v>118</v>
      </c>
      <c r="I40" s="99" t="s">
        <v>119</v>
      </c>
      <c r="J40" s="109" t="s">
        <v>120</v>
      </c>
      <c r="K40" s="109" t="s">
        <v>121</v>
      </c>
      <c r="L40" s="109" t="s">
        <v>122</v>
      </c>
      <c r="M40" s="109" t="s">
        <v>133</v>
      </c>
      <c r="N40" s="109" t="s">
        <v>358</v>
      </c>
      <c r="P40" s="80"/>
      <c r="Q40" s="80"/>
      <c r="R40" s="70"/>
      <c r="S40" s="70"/>
    </row>
    <row r="41" spans="1:19" s="84" customFormat="1" ht="13.5">
      <c r="A41" s="81" t="s">
        <v>763</v>
      </c>
      <c r="B41" s="82">
        <v>135437</v>
      </c>
      <c r="C41" s="70">
        <v>6449</v>
      </c>
      <c r="D41" s="70">
        <v>6204</v>
      </c>
      <c r="E41" s="70">
        <v>11493</v>
      </c>
      <c r="F41" s="70">
        <v>15781</v>
      </c>
      <c r="G41" s="70">
        <v>12216</v>
      </c>
      <c r="H41" s="70">
        <v>8373</v>
      </c>
      <c r="I41" s="70">
        <v>3922</v>
      </c>
      <c r="J41" s="70">
        <v>30344</v>
      </c>
      <c r="K41" s="70">
        <v>2265</v>
      </c>
      <c r="L41" s="70">
        <v>33289</v>
      </c>
      <c r="M41" s="70">
        <v>3042</v>
      </c>
      <c r="N41" s="71">
        <v>2059</v>
      </c>
      <c r="P41" s="77"/>
      <c r="Q41" s="80"/>
      <c r="R41" s="70"/>
      <c r="S41" s="70"/>
    </row>
    <row r="42" spans="1:19" s="84" customFormat="1" ht="13.5">
      <c r="A42" s="81" t="s">
        <v>561</v>
      </c>
      <c r="B42" s="82">
        <v>129150</v>
      </c>
      <c r="C42" s="70">
        <v>5883</v>
      </c>
      <c r="D42" s="70">
        <v>5976</v>
      </c>
      <c r="E42" s="70">
        <v>9914</v>
      </c>
      <c r="F42" s="70">
        <v>15779</v>
      </c>
      <c r="G42" s="70">
        <v>11732</v>
      </c>
      <c r="H42" s="70">
        <v>8090</v>
      </c>
      <c r="I42" s="70">
        <v>3387</v>
      </c>
      <c r="J42" s="70">
        <v>26141</v>
      </c>
      <c r="K42" s="70">
        <v>2781</v>
      </c>
      <c r="L42" s="70">
        <v>32406</v>
      </c>
      <c r="M42" s="70">
        <v>2874</v>
      </c>
      <c r="N42" s="70">
        <v>4187</v>
      </c>
      <c r="P42" s="77"/>
      <c r="Q42" s="80"/>
      <c r="R42" s="70"/>
      <c r="S42" s="70"/>
    </row>
    <row r="43" spans="1:19" s="84" customFormat="1" ht="13.5">
      <c r="A43" s="81" t="s">
        <v>340</v>
      </c>
      <c r="B43" s="82">
        <v>118748</v>
      </c>
      <c r="C43" s="70">
        <v>4996</v>
      </c>
      <c r="D43" s="70">
        <v>5881</v>
      </c>
      <c r="E43" s="70">
        <v>8212</v>
      </c>
      <c r="F43" s="70">
        <v>15425</v>
      </c>
      <c r="G43" s="70">
        <v>10430</v>
      </c>
      <c r="H43" s="70">
        <v>7582</v>
      </c>
      <c r="I43" s="70">
        <v>3375</v>
      </c>
      <c r="J43" s="70">
        <v>23818</v>
      </c>
      <c r="K43" s="70">
        <v>2688</v>
      </c>
      <c r="L43" s="70">
        <v>31571</v>
      </c>
      <c r="M43" s="70">
        <v>2579</v>
      </c>
      <c r="N43" s="70">
        <v>2191</v>
      </c>
      <c r="P43" s="77"/>
      <c r="Q43" s="83"/>
      <c r="R43" s="70"/>
      <c r="S43" s="70"/>
    </row>
    <row r="44" spans="1:19" s="84" customFormat="1" ht="13.5">
      <c r="A44" s="94" t="s">
        <v>620</v>
      </c>
      <c r="B44" s="95">
        <v>79630</v>
      </c>
      <c r="C44" s="95">
        <v>2625</v>
      </c>
      <c r="D44" s="95">
        <v>3875</v>
      </c>
      <c r="E44" s="95">
        <v>6061</v>
      </c>
      <c r="F44" s="95">
        <v>9885</v>
      </c>
      <c r="G44" s="95">
        <v>7840</v>
      </c>
      <c r="H44" s="95">
        <v>5865</v>
      </c>
      <c r="I44" s="95">
        <v>2623</v>
      </c>
      <c r="J44" s="95">
        <v>16555</v>
      </c>
      <c r="K44" s="95">
        <v>1315</v>
      </c>
      <c r="L44" s="95">
        <v>19977</v>
      </c>
      <c r="M44" s="95">
        <v>2006</v>
      </c>
      <c r="N44" s="95">
        <v>1003</v>
      </c>
      <c r="P44" s="77"/>
      <c r="Q44" s="88"/>
      <c r="R44" s="70"/>
      <c r="S44" s="70"/>
    </row>
    <row r="45" ht="14.25" thickBot="1"/>
    <row r="46" spans="1:18" ht="13.5">
      <c r="A46" s="78" t="s">
        <v>71</v>
      </c>
      <c r="B46" s="109" t="s">
        <v>115</v>
      </c>
      <c r="C46" s="109" t="s">
        <v>116</v>
      </c>
      <c r="D46" s="109" t="s">
        <v>100</v>
      </c>
      <c r="E46" s="109" t="s">
        <v>101</v>
      </c>
      <c r="F46" s="109" t="s">
        <v>102</v>
      </c>
      <c r="G46" s="79" t="s">
        <v>117</v>
      </c>
      <c r="H46" s="110" t="s">
        <v>118</v>
      </c>
      <c r="I46" s="99" t="s">
        <v>119</v>
      </c>
      <c r="J46" s="109" t="s">
        <v>120</v>
      </c>
      <c r="K46" s="109" t="s">
        <v>121</v>
      </c>
      <c r="L46" s="109" t="s">
        <v>122</v>
      </c>
      <c r="M46" s="109" t="s">
        <v>358</v>
      </c>
      <c r="O46" s="80"/>
      <c r="P46" s="80"/>
      <c r="Q46" s="70"/>
      <c r="R46" s="70"/>
    </row>
    <row r="47" spans="1:18" s="1127" customFormat="1" ht="13.5">
      <c r="A47" s="1121" t="s">
        <v>750</v>
      </c>
      <c r="B47" s="1122">
        <f aca="true" t="shared" si="0" ref="B47:M47">SUM(B48:B59)</f>
        <v>459186</v>
      </c>
      <c r="C47" s="1122">
        <f t="shared" si="0"/>
        <v>10107</v>
      </c>
      <c r="D47" s="1122">
        <f t="shared" si="0"/>
        <v>20476</v>
      </c>
      <c r="E47" s="1122">
        <f t="shared" si="0"/>
        <v>25989</v>
      </c>
      <c r="F47" s="1122">
        <f t="shared" si="0"/>
        <v>48405</v>
      </c>
      <c r="G47" s="1122">
        <f t="shared" si="0"/>
        <v>42074</v>
      </c>
      <c r="H47" s="1122">
        <f t="shared" si="0"/>
        <v>48994</v>
      </c>
      <c r="I47" s="1122">
        <f t="shared" si="0"/>
        <v>15336</v>
      </c>
      <c r="J47" s="1122">
        <f t="shared" si="0"/>
        <v>52440</v>
      </c>
      <c r="K47" s="1122">
        <f t="shared" si="0"/>
        <v>9437</v>
      </c>
      <c r="L47" s="1122">
        <f t="shared" si="0"/>
        <v>135407</v>
      </c>
      <c r="M47" s="1122">
        <f t="shared" si="0"/>
        <v>50521</v>
      </c>
      <c r="N47" s="1123"/>
      <c r="O47" s="1124"/>
      <c r="P47" s="1125"/>
      <c r="Q47" s="1126"/>
      <c r="R47" s="1126"/>
    </row>
    <row r="48" spans="1:18" ht="13.5" hidden="1">
      <c r="A48" s="1128" t="s">
        <v>764</v>
      </c>
      <c r="B48" s="1129" t="s">
        <v>765</v>
      </c>
      <c r="C48" s="1130" t="s">
        <v>765</v>
      </c>
      <c r="D48" s="1130" t="s">
        <v>765</v>
      </c>
      <c r="E48" s="1130" t="s">
        <v>765</v>
      </c>
      <c r="F48" s="1130" t="s">
        <v>765</v>
      </c>
      <c r="G48" s="1130" t="s">
        <v>765</v>
      </c>
      <c r="H48" s="1130" t="s">
        <v>765</v>
      </c>
      <c r="I48" s="1130" t="s">
        <v>765</v>
      </c>
      <c r="J48" s="1130" t="s">
        <v>765</v>
      </c>
      <c r="K48" s="1130" t="s">
        <v>765</v>
      </c>
      <c r="L48" s="1130" t="s">
        <v>765</v>
      </c>
      <c r="M48" s="1130" t="s">
        <v>765</v>
      </c>
      <c r="O48" s="83"/>
      <c r="P48" s="83"/>
      <c r="Q48" s="70"/>
      <c r="R48" s="70"/>
    </row>
    <row r="49" spans="1:18" ht="13.5" hidden="1">
      <c r="A49" s="1131" t="s">
        <v>582</v>
      </c>
      <c r="B49" s="1129" t="s">
        <v>765</v>
      </c>
      <c r="C49" s="1130" t="s">
        <v>765</v>
      </c>
      <c r="D49" s="1130" t="s">
        <v>765</v>
      </c>
      <c r="E49" s="1130" t="s">
        <v>765</v>
      </c>
      <c r="F49" s="1130" t="s">
        <v>765</v>
      </c>
      <c r="G49" s="1130" t="s">
        <v>765</v>
      </c>
      <c r="H49" s="1130" t="s">
        <v>765</v>
      </c>
      <c r="I49" s="1130" t="s">
        <v>765</v>
      </c>
      <c r="J49" s="1130" t="s">
        <v>765</v>
      </c>
      <c r="K49" s="1130" t="s">
        <v>765</v>
      </c>
      <c r="L49" s="1130" t="s">
        <v>765</v>
      </c>
      <c r="M49" s="1130" t="s">
        <v>765</v>
      </c>
      <c r="O49" s="83"/>
      <c r="P49" s="83"/>
      <c r="Q49" s="70"/>
      <c r="R49" s="70"/>
    </row>
    <row r="50" spans="1:18" ht="13.5" hidden="1">
      <c r="A50" s="1131" t="s">
        <v>583</v>
      </c>
      <c r="B50" s="1129" t="s">
        <v>765</v>
      </c>
      <c r="C50" s="1130" t="s">
        <v>765</v>
      </c>
      <c r="D50" s="1130" t="s">
        <v>765</v>
      </c>
      <c r="E50" s="1130" t="s">
        <v>765</v>
      </c>
      <c r="F50" s="1130" t="s">
        <v>765</v>
      </c>
      <c r="G50" s="1130" t="s">
        <v>765</v>
      </c>
      <c r="H50" s="1130" t="s">
        <v>765</v>
      </c>
      <c r="I50" s="1130" t="s">
        <v>765</v>
      </c>
      <c r="J50" s="1130" t="s">
        <v>765</v>
      </c>
      <c r="K50" s="1130" t="s">
        <v>765</v>
      </c>
      <c r="L50" s="1130" t="s">
        <v>765</v>
      </c>
      <c r="M50" s="1130" t="s">
        <v>765</v>
      </c>
      <c r="O50" s="83"/>
      <c r="P50" s="83"/>
      <c r="Q50" s="70"/>
      <c r="R50" s="70"/>
    </row>
    <row r="51" spans="1:18" ht="13.5" hidden="1">
      <c r="A51" s="1131" t="s">
        <v>584</v>
      </c>
      <c r="B51" s="1129">
        <v>42615</v>
      </c>
      <c r="C51" s="1130">
        <v>958</v>
      </c>
      <c r="D51" s="1130">
        <v>1816</v>
      </c>
      <c r="E51" s="1130">
        <v>2499</v>
      </c>
      <c r="F51" s="1130">
        <v>4165</v>
      </c>
      <c r="G51" s="1130">
        <v>4821</v>
      </c>
      <c r="H51" s="1130">
        <v>4573</v>
      </c>
      <c r="I51" s="1130">
        <v>1425</v>
      </c>
      <c r="J51" s="1130">
        <v>5039</v>
      </c>
      <c r="K51" s="1130">
        <v>914</v>
      </c>
      <c r="L51" s="1130">
        <v>11847</v>
      </c>
      <c r="M51" s="1130">
        <v>4558</v>
      </c>
      <c r="N51" s="1132"/>
      <c r="O51" s="83"/>
      <c r="P51" s="83"/>
      <c r="Q51" s="70"/>
      <c r="R51" s="70"/>
    </row>
    <row r="52" spans="1:18" ht="13.5" hidden="1">
      <c r="A52" s="1131" t="s">
        <v>585</v>
      </c>
      <c r="B52" s="1129">
        <v>66872</v>
      </c>
      <c r="C52" s="1130">
        <v>1446</v>
      </c>
      <c r="D52" s="1130">
        <v>2893</v>
      </c>
      <c r="E52" s="1130">
        <v>3901</v>
      </c>
      <c r="F52" s="1130">
        <v>6897</v>
      </c>
      <c r="G52" s="1130">
        <v>7432</v>
      </c>
      <c r="H52" s="1130">
        <v>6891</v>
      </c>
      <c r="I52" s="1130">
        <v>2304</v>
      </c>
      <c r="J52" s="1130">
        <v>7970</v>
      </c>
      <c r="K52" s="1130">
        <v>1419</v>
      </c>
      <c r="L52" s="1130">
        <v>18860</v>
      </c>
      <c r="M52" s="1130">
        <v>6859</v>
      </c>
      <c r="N52" s="1132"/>
      <c r="O52" s="83"/>
      <c r="P52" s="83"/>
      <c r="Q52" s="70"/>
      <c r="R52" s="70"/>
    </row>
    <row r="53" spans="1:18" ht="13.5" hidden="1">
      <c r="A53" s="1131" t="s">
        <v>586</v>
      </c>
      <c r="B53" s="1129">
        <v>56657</v>
      </c>
      <c r="C53" s="1130">
        <v>1198</v>
      </c>
      <c r="D53" s="1130">
        <v>2542</v>
      </c>
      <c r="E53" s="1130">
        <v>3206</v>
      </c>
      <c r="F53" s="1130">
        <v>5849</v>
      </c>
      <c r="G53" s="1130">
        <v>5495</v>
      </c>
      <c r="H53" s="1130">
        <v>6030</v>
      </c>
      <c r="I53" s="1130">
        <v>1957</v>
      </c>
      <c r="J53" s="1130">
        <v>6759</v>
      </c>
      <c r="K53" s="1130">
        <v>1210</v>
      </c>
      <c r="L53" s="1130">
        <v>16398</v>
      </c>
      <c r="M53" s="1130">
        <v>6013</v>
      </c>
      <c r="N53" s="1132"/>
      <c r="O53" s="83"/>
      <c r="P53" s="83"/>
      <c r="Q53" s="70"/>
      <c r="R53" s="70"/>
    </row>
    <row r="54" spans="1:18" ht="13.5" hidden="1">
      <c r="A54" s="1131" t="s">
        <v>587</v>
      </c>
      <c r="B54" s="1129">
        <v>53671</v>
      </c>
      <c r="C54" s="1130">
        <v>1204</v>
      </c>
      <c r="D54" s="1130">
        <v>2389</v>
      </c>
      <c r="E54" s="1130">
        <v>2989</v>
      </c>
      <c r="F54" s="1130">
        <v>5647</v>
      </c>
      <c r="G54" s="1130">
        <v>4913</v>
      </c>
      <c r="H54" s="1130">
        <v>5962</v>
      </c>
      <c r="I54" s="1130">
        <v>1915</v>
      </c>
      <c r="J54" s="1130">
        <v>6137</v>
      </c>
      <c r="K54" s="1130">
        <v>1097</v>
      </c>
      <c r="L54" s="1130">
        <v>15601</v>
      </c>
      <c r="M54" s="1130">
        <v>5817</v>
      </c>
      <c r="N54" s="1132"/>
      <c r="O54" s="83"/>
      <c r="P54" s="83"/>
      <c r="Q54" s="70"/>
      <c r="R54" s="70"/>
    </row>
    <row r="55" spans="1:18" ht="13.5" hidden="1">
      <c r="A55" s="1131" t="s">
        <v>588</v>
      </c>
      <c r="B55" s="1129">
        <v>51893</v>
      </c>
      <c r="C55" s="1130">
        <v>1167</v>
      </c>
      <c r="D55" s="1130">
        <v>2250</v>
      </c>
      <c r="E55" s="1130">
        <v>2800</v>
      </c>
      <c r="F55" s="1130">
        <v>5602</v>
      </c>
      <c r="G55" s="1130">
        <v>4256</v>
      </c>
      <c r="H55" s="1130">
        <v>5284</v>
      </c>
      <c r="I55" s="1130">
        <v>1794</v>
      </c>
      <c r="J55" s="1130">
        <v>6127</v>
      </c>
      <c r="K55" s="1130">
        <v>1052</v>
      </c>
      <c r="L55" s="1130">
        <v>15416</v>
      </c>
      <c r="M55" s="1130">
        <v>6145</v>
      </c>
      <c r="N55" s="1132"/>
      <c r="O55" s="83"/>
      <c r="P55" s="83"/>
      <c r="Q55" s="70"/>
      <c r="R55" s="70"/>
    </row>
    <row r="56" spans="1:18" ht="13.5" hidden="1">
      <c r="A56" s="1131" t="s">
        <v>589</v>
      </c>
      <c r="B56" s="1129">
        <v>44637</v>
      </c>
      <c r="C56" s="1130">
        <v>927</v>
      </c>
      <c r="D56" s="1130">
        <v>1932</v>
      </c>
      <c r="E56" s="1130">
        <v>2475</v>
      </c>
      <c r="F56" s="1130">
        <v>4633</v>
      </c>
      <c r="G56" s="1130">
        <v>3458</v>
      </c>
      <c r="H56" s="1130">
        <v>4668</v>
      </c>
      <c r="I56" s="1130">
        <v>1338</v>
      </c>
      <c r="J56" s="1130">
        <v>5140</v>
      </c>
      <c r="K56" s="1130">
        <v>839</v>
      </c>
      <c r="L56" s="1130">
        <v>13849</v>
      </c>
      <c r="M56" s="1130">
        <v>5378</v>
      </c>
      <c r="N56" s="1132"/>
      <c r="O56" s="83"/>
      <c r="P56" s="83"/>
      <c r="Q56" s="70"/>
      <c r="R56" s="70"/>
    </row>
    <row r="57" spans="1:18" ht="13.5" hidden="1">
      <c r="A57" s="1131" t="s">
        <v>766</v>
      </c>
      <c r="B57" s="1129">
        <v>50593</v>
      </c>
      <c r="C57" s="1130">
        <v>1170</v>
      </c>
      <c r="D57" s="1130">
        <v>2379</v>
      </c>
      <c r="E57" s="1130">
        <v>2884</v>
      </c>
      <c r="F57" s="1130">
        <v>5565</v>
      </c>
      <c r="G57" s="1130">
        <v>4146</v>
      </c>
      <c r="H57" s="1130">
        <v>5516</v>
      </c>
      <c r="I57" s="1130">
        <v>1727</v>
      </c>
      <c r="J57" s="1130">
        <v>5600</v>
      </c>
      <c r="K57" s="1130">
        <v>1007</v>
      </c>
      <c r="L57" s="1130">
        <v>14999</v>
      </c>
      <c r="M57" s="1130">
        <v>5600</v>
      </c>
      <c r="N57" s="1132"/>
      <c r="O57" s="83"/>
      <c r="P57" s="83"/>
      <c r="Q57" s="70"/>
      <c r="R57" s="70"/>
    </row>
    <row r="58" spans="1:18" ht="13.5" hidden="1">
      <c r="A58" s="1131" t="s">
        <v>590</v>
      </c>
      <c r="B58" s="1129">
        <v>44094</v>
      </c>
      <c r="C58" s="1130">
        <v>981</v>
      </c>
      <c r="D58" s="1130">
        <v>2009</v>
      </c>
      <c r="E58" s="1130">
        <v>2575</v>
      </c>
      <c r="F58" s="1130">
        <v>4944</v>
      </c>
      <c r="G58" s="1130">
        <v>3629</v>
      </c>
      <c r="H58" s="1130">
        <v>4939</v>
      </c>
      <c r="I58" s="1130">
        <v>1363</v>
      </c>
      <c r="J58" s="1130">
        <v>4626</v>
      </c>
      <c r="K58" s="1130">
        <v>934</v>
      </c>
      <c r="L58" s="1130">
        <v>13266</v>
      </c>
      <c r="M58" s="1130">
        <v>4828</v>
      </c>
      <c r="N58" s="1132"/>
      <c r="O58" s="83"/>
      <c r="P58" s="83"/>
      <c r="Q58" s="70"/>
      <c r="R58" s="70"/>
    </row>
    <row r="59" spans="1:18" ht="4.5" customHeight="1" hidden="1">
      <c r="A59" s="1133" t="s">
        <v>591</v>
      </c>
      <c r="B59" s="1134">
        <v>48154</v>
      </c>
      <c r="C59" s="1135">
        <v>1056</v>
      </c>
      <c r="D59" s="1135">
        <v>2266</v>
      </c>
      <c r="E59" s="1135">
        <v>2660</v>
      </c>
      <c r="F59" s="1135">
        <v>5103</v>
      </c>
      <c r="G59" s="1135">
        <v>3924</v>
      </c>
      <c r="H59" s="1135">
        <v>5131</v>
      </c>
      <c r="I59" s="1135">
        <v>1513</v>
      </c>
      <c r="J59" s="1135">
        <v>5042</v>
      </c>
      <c r="K59" s="1135">
        <v>965</v>
      </c>
      <c r="L59" s="1135">
        <v>15171</v>
      </c>
      <c r="M59" s="1135">
        <v>5323</v>
      </c>
      <c r="N59" s="1132"/>
      <c r="O59" s="83"/>
      <c r="P59" s="83"/>
      <c r="Q59" s="70"/>
      <c r="R59" s="70"/>
    </row>
    <row r="60" spans="1:19" ht="29.25" customHeight="1">
      <c r="A60" s="70" t="s">
        <v>123</v>
      </c>
      <c r="B60" s="70"/>
      <c r="C60" s="70"/>
      <c r="D60" s="70"/>
      <c r="E60" s="70"/>
      <c r="F60" s="70"/>
      <c r="G60" s="70"/>
      <c r="H60" s="70" t="s">
        <v>408</v>
      </c>
      <c r="I60" s="70"/>
      <c r="J60" s="70"/>
      <c r="K60" s="70"/>
      <c r="L60" s="70"/>
      <c r="M60" s="70"/>
      <c r="N60" s="70"/>
      <c r="P60" s="70"/>
      <c r="Q60" s="70"/>
      <c r="R60" s="70"/>
      <c r="S60" s="70"/>
    </row>
    <row r="61" spans="1:19" ht="15.75" customHeight="1">
      <c r="A61" s="83" t="s">
        <v>751</v>
      </c>
      <c r="B61" s="83"/>
      <c r="C61" s="83"/>
      <c r="D61" s="83"/>
      <c r="E61" s="83"/>
      <c r="F61" s="83"/>
      <c r="G61" s="83"/>
      <c r="H61" s="83"/>
      <c r="I61" s="83"/>
      <c r="J61" s="83"/>
      <c r="K61" s="83"/>
      <c r="L61" s="83"/>
      <c r="M61" s="83"/>
      <c r="N61" s="83"/>
      <c r="O61" s="70"/>
      <c r="P61" s="70"/>
      <c r="Q61" s="70"/>
      <c r="R61" s="70"/>
      <c r="S61" s="70"/>
    </row>
    <row r="63" spans="1:2" ht="14.25">
      <c r="A63" s="1136"/>
      <c r="B63" s="1132"/>
    </row>
  </sheetData>
  <sheetProtection/>
  <mergeCells count="32">
    <mergeCell ref="A2:M2"/>
    <mergeCell ref="A3:M3"/>
    <mergeCell ref="A4:M4"/>
    <mergeCell ref="A17:T17"/>
    <mergeCell ref="A18:T18"/>
    <mergeCell ref="A19:T19"/>
    <mergeCell ref="T21:T23"/>
    <mergeCell ref="C22:C23"/>
    <mergeCell ref="D22:D23"/>
    <mergeCell ref="E22:E23"/>
    <mergeCell ref="F22:F23"/>
    <mergeCell ref="H22:H23"/>
    <mergeCell ref="I22:I23"/>
    <mergeCell ref="J22:J23"/>
    <mergeCell ref="K22:M22"/>
    <mergeCell ref="N22:P22"/>
    <mergeCell ref="A37:N37"/>
    <mergeCell ref="A38:N38"/>
    <mergeCell ref="A29:A30"/>
    <mergeCell ref="B29:B30"/>
    <mergeCell ref="C29:C30"/>
    <mergeCell ref="D29:E29"/>
    <mergeCell ref="F29:F30"/>
    <mergeCell ref="G29:G30"/>
    <mergeCell ref="Q22:S22"/>
    <mergeCell ref="H29:H30"/>
    <mergeCell ref="A36:N36"/>
    <mergeCell ref="G22:G23"/>
    <mergeCell ref="A21:A23"/>
    <mergeCell ref="B21:B23"/>
    <mergeCell ref="C21:J21"/>
    <mergeCell ref="K21:S21"/>
  </mergeCells>
  <printOptions/>
  <pageMargins left="1.141732283464567" right="0.7874015748031497" top="0.4330708661417323" bottom="0.2362204724409449" header="0.1968503937007874" footer="0.1968503937007874"/>
  <pageSetup fitToHeight="1" fitToWidth="1" horizontalDpi="600" verticalDpi="600" orientation="landscape" paperSize="8" scale="77" r:id="rId1"/>
</worksheet>
</file>

<file path=xl/worksheets/sheet12.xml><?xml version="1.0" encoding="utf-8"?>
<worksheet xmlns="http://schemas.openxmlformats.org/spreadsheetml/2006/main" xmlns:r="http://schemas.openxmlformats.org/officeDocument/2006/relationships">
  <dimension ref="A1:X73"/>
  <sheetViews>
    <sheetView view="pageBreakPreview" zoomScaleNormal="90" zoomScaleSheetLayoutView="100" zoomScalePageLayoutView="0" workbookViewId="0" topLeftCell="G1">
      <selection activeCell="G1" sqref="A1:IV16384"/>
    </sheetView>
  </sheetViews>
  <sheetFormatPr defaultColWidth="10.59765625" defaultRowHeight="15"/>
  <cols>
    <col min="1" max="1" width="10.59765625" style="8" customWidth="1"/>
    <col min="2" max="2" width="7.59765625" style="8" customWidth="1"/>
    <col min="3" max="3" width="12.59765625" style="8" customWidth="1"/>
    <col min="4" max="8" width="16.59765625" style="8" customWidth="1"/>
    <col min="9" max="9" width="7.09765625" style="8" customWidth="1"/>
    <col min="10" max="10" width="2.59765625" style="8" customWidth="1"/>
    <col min="11" max="11" width="12.09765625" style="8" customWidth="1"/>
    <col min="12" max="21" width="10.09765625" style="8" customWidth="1"/>
    <col min="22" max="23" width="12" style="8" customWidth="1"/>
    <col min="24" max="16384" width="10.59765625" style="8" customWidth="1"/>
  </cols>
  <sheetData>
    <row r="1" spans="1:23" s="10" customFormat="1" ht="19.5" customHeight="1">
      <c r="A1" s="19" t="s">
        <v>513</v>
      </c>
      <c r="U1" s="20"/>
      <c r="W1" s="20" t="s">
        <v>514</v>
      </c>
    </row>
    <row r="2" spans="1:23" ht="19.5" customHeight="1">
      <c r="A2" s="140" t="s">
        <v>823</v>
      </c>
      <c r="B2" s="140"/>
      <c r="C2" s="140"/>
      <c r="D2" s="140"/>
      <c r="E2" s="140"/>
      <c r="F2" s="140"/>
      <c r="G2" s="140"/>
      <c r="H2" s="140"/>
      <c r="I2" s="9"/>
      <c r="J2" s="146" t="s">
        <v>824</v>
      </c>
      <c r="K2" s="146"/>
      <c r="L2" s="146"/>
      <c r="M2" s="146"/>
      <c r="N2" s="146"/>
      <c r="O2" s="146"/>
      <c r="P2" s="146"/>
      <c r="Q2" s="146"/>
      <c r="R2" s="146"/>
      <c r="S2" s="146"/>
      <c r="T2" s="146"/>
      <c r="U2" s="146"/>
      <c r="V2" s="146"/>
      <c r="W2" s="146"/>
    </row>
    <row r="3" spans="1:8" ht="19.5" customHeight="1">
      <c r="A3" s="180" t="s">
        <v>604</v>
      </c>
      <c r="B3" s="180"/>
      <c r="C3" s="180"/>
      <c r="D3" s="180"/>
      <c r="E3" s="180"/>
      <c r="F3" s="180"/>
      <c r="G3" s="180"/>
      <c r="H3" s="180"/>
    </row>
    <row r="4" spans="9:23" ht="18" customHeight="1" thickBot="1">
      <c r="I4" s="9"/>
      <c r="K4" s="49"/>
      <c r="L4" s="49"/>
      <c r="M4" s="49"/>
      <c r="N4" s="49"/>
      <c r="O4" s="49"/>
      <c r="P4" s="49"/>
      <c r="Q4" s="49"/>
      <c r="R4" s="49"/>
      <c r="S4" s="49"/>
      <c r="T4" s="49"/>
      <c r="U4" s="54"/>
      <c r="V4" s="49"/>
      <c r="W4" s="54" t="s">
        <v>162</v>
      </c>
    </row>
    <row r="5" spans="1:23" ht="15" customHeight="1">
      <c r="A5" s="153"/>
      <c r="B5" s="153"/>
      <c r="C5" s="1137" t="s">
        <v>227</v>
      </c>
      <c r="D5" s="1138" t="s">
        <v>689</v>
      </c>
      <c r="E5" s="1139" t="s">
        <v>556</v>
      </c>
      <c r="F5" s="517" t="s">
        <v>621</v>
      </c>
      <c r="G5" s="517" t="s">
        <v>767</v>
      </c>
      <c r="H5" s="1140" t="s">
        <v>825</v>
      </c>
      <c r="I5" s="9"/>
      <c r="J5" s="150" t="s">
        <v>605</v>
      </c>
      <c r="K5" s="152"/>
      <c r="L5" s="166" t="s">
        <v>163</v>
      </c>
      <c r="M5" s="168"/>
      <c r="N5" s="166" t="s">
        <v>164</v>
      </c>
      <c r="O5" s="168"/>
      <c r="P5" s="166" t="s">
        <v>606</v>
      </c>
      <c r="Q5" s="168"/>
      <c r="R5" s="166" t="s">
        <v>165</v>
      </c>
      <c r="S5" s="168"/>
      <c r="T5" s="166" t="s">
        <v>166</v>
      </c>
      <c r="U5" s="167"/>
      <c r="V5" s="166" t="s">
        <v>167</v>
      </c>
      <c r="W5" s="167"/>
    </row>
    <row r="6" spans="1:23" ht="15" customHeight="1">
      <c r="A6" s="1141" t="s">
        <v>168</v>
      </c>
      <c r="B6" s="1141"/>
      <c r="C6" s="193"/>
      <c r="D6" s="1142"/>
      <c r="E6" s="1142"/>
      <c r="F6" s="1143"/>
      <c r="G6" s="1143"/>
      <c r="H6" s="1144"/>
      <c r="I6" s="9"/>
      <c r="J6" s="191"/>
      <c r="K6" s="192"/>
      <c r="L6" s="196" t="s">
        <v>200</v>
      </c>
      <c r="M6" s="196" t="s">
        <v>169</v>
      </c>
      <c r="N6" s="196" t="s">
        <v>200</v>
      </c>
      <c r="O6" s="196" t="s">
        <v>169</v>
      </c>
      <c r="P6" s="196" t="s">
        <v>200</v>
      </c>
      <c r="Q6" s="196" t="s">
        <v>169</v>
      </c>
      <c r="R6" s="196" t="s">
        <v>200</v>
      </c>
      <c r="S6" s="196" t="s">
        <v>169</v>
      </c>
      <c r="T6" s="196" t="s">
        <v>200</v>
      </c>
      <c r="U6" s="202" t="s">
        <v>169</v>
      </c>
      <c r="V6" s="196" t="s">
        <v>200</v>
      </c>
      <c r="W6" s="197" t="s">
        <v>169</v>
      </c>
    </row>
    <row r="7" spans="1:23" ht="15" customHeight="1">
      <c r="A7" s="347" t="s">
        <v>170</v>
      </c>
      <c r="B7" s="347"/>
      <c r="C7" s="348"/>
      <c r="D7" s="6">
        <v>38</v>
      </c>
      <c r="E7" s="6">
        <v>38</v>
      </c>
      <c r="F7" s="6">
        <v>39</v>
      </c>
      <c r="G7" s="6">
        <v>37</v>
      </c>
      <c r="H7" s="6">
        <v>36</v>
      </c>
      <c r="J7" s="211" t="s">
        <v>581</v>
      </c>
      <c r="K7" s="212"/>
      <c r="L7" s="1048">
        <v>82</v>
      </c>
      <c r="M7" s="35">
        <v>83719</v>
      </c>
      <c r="N7" s="35">
        <v>8</v>
      </c>
      <c r="O7" s="35">
        <v>1771</v>
      </c>
      <c r="P7" s="35">
        <v>47</v>
      </c>
      <c r="Q7" s="35">
        <v>32916</v>
      </c>
      <c r="R7" s="35">
        <v>234</v>
      </c>
      <c r="S7" s="35">
        <v>68533</v>
      </c>
      <c r="T7" s="35">
        <v>20</v>
      </c>
      <c r="U7" s="35">
        <v>23519</v>
      </c>
      <c r="V7" s="511">
        <v>154</v>
      </c>
      <c r="W7" s="511">
        <v>62925</v>
      </c>
    </row>
    <row r="8" spans="1:23" ht="15" customHeight="1">
      <c r="A8" s="219" t="s">
        <v>171</v>
      </c>
      <c r="B8" s="219"/>
      <c r="C8" s="613"/>
      <c r="D8" s="683">
        <v>5037493</v>
      </c>
      <c r="E8" s="683">
        <v>5139214</v>
      </c>
      <c r="F8" s="683">
        <v>5157573</v>
      </c>
      <c r="G8" s="683">
        <v>5183722</v>
      </c>
      <c r="H8" s="683">
        <v>5259767</v>
      </c>
      <c r="J8" s="180" t="s">
        <v>556</v>
      </c>
      <c r="K8" s="225"/>
      <c r="L8" s="1048">
        <v>87</v>
      </c>
      <c r="M8" s="35">
        <v>112305</v>
      </c>
      <c r="N8" s="35">
        <v>12</v>
      </c>
      <c r="O8" s="35">
        <v>19802</v>
      </c>
      <c r="P8" s="35">
        <v>62</v>
      </c>
      <c r="Q8" s="35">
        <v>29398</v>
      </c>
      <c r="R8" s="35">
        <v>279</v>
      </c>
      <c r="S8" s="35">
        <v>72481</v>
      </c>
      <c r="T8" s="35">
        <v>24</v>
      </c>
      <c r="U8" s="35">
        <v>37394</v>
      </c>
      <c r="V8" s="511">
        <v>175</v>
      </c>
      <c r="W8" s="511">
        <v>62103</v>
      </c>
    </row>
    <row r="9" spans="1:23" ht="15" customHeight="1">
      <c r="A9" s="1145" t="s">
        <v>607</v>
      </c>
      <c r="B9" s="1145"/>
      <c r="C9" s="1146"/>
      <c r="D9" s="62">
        <v>146</v>
      </c>
      <c r="E9" s="62">
        <v>145</v>
      </c>
      <c r="F9" s="62">
        <v>142</v>
      </c>
      <c r="G9" s="62">
        <v>142</v>
      </c>
      <c r="H9" s="62">
        <v>143</v>
      </c>
      <c r="J9" s="223" t="s">
        <v>622</v>
      </c>
      <c r="K9" s="350"/>
      <c r="L9" s="1147">
        <v>64</v>
      </c>
      <c r="M9" s="339">
        <v>52361</v>
      </c>
      <c r="N9" s="339">
        <v>12</v>
      </c>
      <c r="O9" s="339">
        <v>5848</v>
      </c>
      <c r="P9" s="339">
        <v>36</v>
      </c>
      <c r="Q9" s="339">
        <v>17939</v>
      </c>
      <c r="R9" s="339">
        <v>206</v>
      </c>
      <c r="S9" s="339">
        <v>32538</v>
      </c>
      <c r="T9" s="339">
        <v>13</v>
      </c>
      <c r="U9" s="339">
        <v>20995</v>
      </c>
      <c r="V9" s="339">
        <v>82</v>
      </c>
      <c r="W9" s="339">
        <v>27219</v>
      </c>
    </row>
    <row r="10" spans="1:23" ht="15" customHeight="1">
      <c r="A10" s="606" t="s">
        <v>172</v>
      </c>
      <c r="B10" s="606"/>
      <c r="C10" s="606"/>
      <c r="D10" s="295"/>
      <c r="E10" s="295"/>
      <c r="F10" s="295"/>
      <c r="G10" s="295"/>
      <c r="H10" s="50"/>
      <c r="J10" s="223" t="s">
        <v>768</v>
      </c>
      <c r="K10" s="350"/>
      <c r="L10" s="1147">
        <v>68</v>
      </c>
      <c r="M10" s="339">
        <v>56066</v>
      </c>
      <c r="N10" s="339">
        <v>11</v>
      </c>
      <c r="O10" s="339">
        <v>5971</v>
      </c>
      <c r="P10" s="339">
        <v>37</v>
      </c>
      <c r="Q10" s="339">
        <v>17815</v>
      </c>
      <c r="R10" s="339">
        <v>230</v>
      </c>
      <c r="S10" s="339">
        <v>46041</v>
      </c>
      <c r="T10" s="339">
        <v>16</v>
      </c>
      <c r="U10" s="339">
        <v>21939</v>
      </c>
      <c r="V10" s="339">
        <v>81</v>
      </c>
      <c r="W10" s="339">
        <v>28825</v>
      </c>
    </row>
    <row r="11" spans="10:23" ht="15" customHeight="1">
      <c r="J11" s="1148" t="s">
        <v>769</v>
      </c>
      <c r="K11" s="1149"/>
      <c r="L11" s="243">
        <f>SUM(L13:L25,L28,L32,L36,L39)</f>
        <v>73</v>
      </c>
      <c r="M11" s="1150">
        <f>SUM(M13:M25,M28,M32,M36,M39)</f>
        <v>57555</v>
      </c>
      <c r="N11" s="1150">
        <f aca="true" t="shared" si="0" ref="N11:W11">SUM(N13:N25,N28,N32,N36,N39)</f>
        <v>14</v>
      </c>
      <c r="O11" s="1150">
        <f t="shared" si="0"/>
        <v>5802</v>
      </c>
      <c r="P11" s="1150">
        <f t="shared" si="0"/>
        <v>37</v>
      </c>
      <c r="Q11" s="1150">
        <f t="shared" si="0"/>
        <v>21221</v>
      </c>
      <c r="R11" s="1150">
        <f t="shared" si="0"/>
        <v>250</v>
      </c>
      <c r="S11" s="1150">
        <f t="shared" si="0"/>
        <v>50545</v>
      </c>
      <c r="T11" s="1150">
        <f t="shared" si="0"/>
        <v>20</v>
      </c>
      <c r="U11" s="1150">
        <f t="shared" si="0"/>
        <v>23557</v>
      </c>
      <c r="V11" s="1150">
        <f t="shared" si="0"/>
        <v>93</v>
      </c>
      <c r="W11" s="1150">
        <f t="shared" si="0"/>
        <v>31189</v>
      </c>
    </row>
    <row r="12" spans="10:23" ht="15" customHeight="1">
      <c r="J12" s="6"/>
      <c r="K12" s="6"/>
      <c r="L12" s="243"/>
      <c r="M12" s="1150"/>
      <c r="N12" s="1150"/>
      <c r="O12" s="1150"/>
      <c r="P12" s="1150"/>
      <c r="Q12" s="1150"/>
      <c r="R12" s="1150"/>
      <c r="S12" s="1150"/>
      <c r="T12" s="1150"/>
      <c r="U12" s="1150"/>
      <c r="V12" s="1150"/>
      <c r="W12" s="1150"/>
    </row>
    <row r="13" spans="1:24" ht="15" customHeight="1">
      <c r="A13" s="9"/>
      <c r="B13" s="9"/>
      <c r="C13" s="9"/>
      <c r="D13" s="9"/>
      <c r="E13" s="9"/>
      <c r="F13" s="9"/>
      <c r="G13" s="9"/>
      <c r="H13" s="9"/>
      <c r="J13" s="113" t="s">
        <v>275</v>
      </c>
      <c r="K13" s="420"/>
      <c r="L13" s="243">
        <v>5</v>
      </c>
      <c r="M13" s="1151">
        <v>555</v>
      </c>
      <c r="N13" s="1151" t="s">
        <v>627</v>
      </c>
      <c r="O13" s="1151" t="s">
        <v>627</v>
      </c>
      <c r="P13" s="1151">
        <v>8</v>
      </c>
      <c r="Q13" s="1151">
        <v>14296</v>
      </c>
      <c r="R13" s="1151">
        <v>27</v>
      </c>
      <c r="S13" s="1151">
        <v>17313</v>
      </c>
      <c r="T13" s="1151">
        <v>2</v>
      </c>
      <c r="U13" s="1151">
        <v>11570</v>
      </c>
      <c r="V13" s="1151">
        <v>32</v>
      </c>
      <c r="W13" s="1151">
        <v>3813</v>
      </c>
      <c r="X13" s="13"/>
    </row>
    <row r="14" spans="1:24" ht="15" customHeight="1">
      <c r="A14" s="9"/>
      <c r="B14" s="9"/>
      <c r="C14" s="9"/>
      <c r="D14" s="9"/>
      <c r="E14" s="9"/>
      <c r="F14" s="9"/>
      <c r="G14" s="9"/>
      <c r="H14" s="9"/>
      <c r="J14" s="113" t="s">
        <v>381</v>
      </c>
      <c r="K14" s="113"/>
      <c r="L14" s="243" t="s">
        <v>627</v>
      </c>
      <c r="M14" s="1151" t="s">
        <v>627</v>
      </c>
      <c r="N14" s="1151" t="s">
        <v>627</v>
      </c>
      <c r="O14" s="1151" t="s">
        <v>627</v>
      </c>
      <c r="P14" s="1151" t="s">
        <v>627</v>
      </c>
      <c r="Q14" s="1151" t="s">
        <v>627</v>
      </c>
      <c r="R14" s="1151">
        <v>1</v>
      </c>
      <c r="S14" s="1151">
        <v>80</v>
      </c>
      <c r="T14" s="1151" t="s">
        <v>627</v>
      </c>
      <c r="U14" s="1151" t="s">
        <v>627</v>
      </c>
      <c r="V14" s="1151" t="s">
        <v>627</v>
      </c>
      <c r="W14" s="1151" t="s">
        <v>627</v>
      </c>
      <c r="X14" s="13"/>
    </row>
    <row r="15" spans="1:24" ht="15" customHeight="1">
      <c r="A15" s="146" t="s">
        <v>826</v>
      </c>
      <c r="B15" s="146"/>
      <c r="C15" s="146"/>
      <c r="D15" s="146"/>
      <c r="E15" s="146"/>
      <c r="F15" s="146"/>
      <c r="G15" s="146"/>
      <c r="H15" s="146"/>
      <c r="J15" s="113" t="s">
        <v>276</v>
      </c>
      <c r="K15" s="113"/>
      <c r="L15" s="243">
        <v>9</v>
      </c>
      <c r="M15" s="1151">
        <v>1605</v>
      </c>
      <c r="N15" s="208">
        <v>1</v>
      </c>
      <c r="O15" s="208">
        <v>153</v>
      </c>
      <c r="P15" s="1151">
        <v>4</v>
      </c>
      <c r="Q15" s="1151">
        <v>62</v>
      </c>
      <c r="R15" s="208">
        <v>67</v>
      </c>
      <c r="S15" s="208">
        <v>6880</v>
      </c>
      <c r="T15" s="1151">
        <v>1</v>
      </c>
      <c r="U15" s="1151">
        <v>479</v>
      </c>
      <c r="V15" s="1151">
        <v>14</v>
      </c>
      <c r="W15" s="1151">
        <v>303</v>
      </c>
      <c r="X15" s="13"/>
    </row>
    <row r="16" spans="1:24" ht="15" customHeight="1" thickBot="1">
      <c r="A16" s="9"/>
      <c r="B16" s="9"/>
      <c r="C16" s="9"/>
      <c r="D16" s="9"/>
      <c r="E16" s="9"/>
      <c r="F16" s="9"/>
      <c r="G16" s="9"/>
      <c r="H16" s="9"/>
      <c r="J16" s="113" t="s">
        <v>277</v>
      </c>
      <c r="K16" s="113"/>
      <c r="L16" s="243" t="s">
        <v>627</v>
      </c>
      <c r="M16" s="1151" t="s">
        <v>627</v>
      </c>
      <c r="N16" s="208">
        <v>1</v>
      </c>
      <c r="O16" s="208">
        <v>79</v>
      </c>
      <c r="P16" s="1151" t="s">
        <v>627</v>
      </c>
      <c r="Q16" s="1151" t="s">
        <v>627</v>
      </c>
      <c r="R16" s="208">
        <v>1</v>
      </c>
      <c r="S16" s="208">
        <v>250</v>
      </c>
      <c r="T16" s="1151" t="s">
        <v>627</v>
      </c>
      <c r="U16" s="1151" t="s">
        <v>627</v>
      </c>
      <c r="V16" s="1151">
        <v>1</v>
      </c>
      <c r="W16" s="1151">
        <v>16806</v>
      </c>
      <c r="X16" s="13"/>
    </row>
    <row r="17" spans="1:24" ht="15" customHeight="1">
      <c r="A17" s="1152"/>
      <c r="B17" s="1152"/>
      <c r="C17" s="1137" t="s">
        <v>173</v>
      </c>
      <c r="D17" s="1138" t="s">
        <v>689</v>
      </c>
      <c r="E17" s="517" t="s">
        <v>551</v>
      </c>
      <c r="F17" s="517" t="s">
        <v>579</v>
      </c>
      <c r="G17" s="1140" t="s">
        <v>618</v>
      </c>
      <c r="H17" s="1140" t="s">
        <v>690</v>
      </c>
      <c r="J17" s="113" t="s">
        <v>278</v>
      </c>
      <c r="K17" s="113"/>
      <c r="L17" s="243">
        <v>3</v>
      </c>
      <c r="M17" s="1151">
        <v>1300</v>
      </c>
      <c r="N17" s="1151" t="s">
        <v>627</v>
      </c>
      <c r="O17" s="1151" t="s">
        <v>627</v>
      </c>
      <c r="P17" s="1151" t="s">
        <v>627</v>
      </c>
      <c r="Q17" s="1151" t="s">
        <v>627</v>
      </c>
      <c r="R17" s="1151">
        <v>1</v>
      </c>
      <c r="S17" s="1151">
        <v>250</v>
      </c>
      <c r="T17" s="1151" t="s">
        <v>627</v>
      </c>
      <c r="U17" s="1151" t="s">
        <v>627</v>
      </c>
      <c r="V17" s="1151" t="s">
        <v>627</v>
      </c>
      <c r="W17" s="1151" t="s">
        <v>627</v>
      </c>
      <c r="X17" s="13"/>
    </row>
    <row r="18" spans="1:24" ht="15" customHeight="1">
      <c r="A18" s="1141" t="s">
        <v>515</v>
      </c>
      <c r="B18" s="1141"/>
      <c r="C18" s="193"/>
      <c r="D18" s="1142"/>
      <c r="E18" s="1143"/>
      <c r="F18" s="1143"/>
      <c r="G18" s="1153"/>
      <c r="H18" s="1153"/>
      <c r="J18" s="113" t="s">
        <v>279</v>
      </c>
      <c r="K18" s="113"/>
      <c r="L18" s="243" t="s">
        <v>627</v>
      </c>
      <c r="M18" s="1151" t="s">
        <v>627</v>
      </c>
      <c r="N18" s="1151">
        <v>1</v>
      </c>
      <c r="O18" s="1151">
        <v>230</v>
      </c>
      <c r="P18" s="1151" t="s">
        <v>627</v>
      </c>
      <c r="Q18" s="1151" t="s">
        <v>627</v>
      </c>
      <c r="R18" s="1151">
        <v>2</v>
      </c>
      <c r="S18" s="1151">
        <v>141</v>
      </c>
      <c r="T18" s="1151" t="s">
        <v>627</v>
      </c>
      <c r="U18" s="1151" t="s">
        <v>627</v>
      </c>
      <c r="V18" s="1151" t="s">
        <v>627</v>
      </c>
      <c r="W18" s="1151" t="s">
        <v>627</v>
      </c>
      <c r="X18" s="13"/>
    </row>
    <row r="19" spans="1:24" ht="15" customHeight="1">
      <c r="A19" s="347" t="s">
        <v>174</v>
      </c>
      <c r="B19" s="347"/>
      <c r="C19" s="348"/>
      <c r="D19" s="6">
        <v>16</v>
      </c>
      <c r="E19" s="6">
        <v>16</v>
      </c>
      <c r="F19" s="6">
        <v>15</v>
      </c>
      <c r="G19" s="6">
        <v>15</v>
      </c>
      <c r="H19" s="6">
        <v>15</v>
      </c>
      <c r="J19" s="113" t="s">
        <v>280</v>
      </c>
      <c r="K19" s="113"/>
      <c r="L19" s="243">
        <v>5</v>
      </c>
      <c r="M19" s="1151">
        <v>2494</v>
      </c>
      <c r="N19" s="208">
        <v>4</v>
      </c>
      <c r="O19" s="208">
        <v>4845</v>
      </c>
      <c r="P19" s="1151">
        <v>5</v>
      </c>
      <c r="Q19" s="1151">
        <v>334</v>
      </c>
      <c r="R19" s="208">
        <v>5</v>
      </c>
      <c r="S19" s="208">
        <v>5669</v>
      </c>
      <c r="T19" s="1151">
        <v>5</v>
      </c>
      <c r="U19" s="1151">
        <v>5325</v>
      </c>
      <c r="V19" s="1151">
        <v>4</v>
      </c>
      <c r="W19" s="1151">
        <v>1994</v>
      </c>
      <c r="X19" s="13"/>
    </row>
    <row r="20" spans="1:24" ht="15" customHeight="1">
      <c r="A20" s="219" t="s">
        <v>175</v>
      </c>
      <c r="B20" s="219"/>
      <c r="C20" s="613"/>
      <c r="D20" s="6">
        <v>138</v>
      </c>
      <c r="E20" s="6">
        <v>138</v>
      </c>
      <c r="F20" s="6">
        <v>132</v>
      </c>
      <c r="G20" s="6">
        <v>132</v>
      </c>
      <c r="H20" s="6">
        <v>131</v>
      </c>
      <c r="J20" s="113" t="s">
        <v>176</v>
      </c>
      <c r="K20" s="1154"/>
      <c r="L20" s="243">
        <v>1</v>
      </c>
      <c r="M20" s="208">
        <v>60</v>
      </c>
      <c r="N20" s="1151" t="s">
        <v>627</v>
      </c>
      <c r="O20" s="1151" t="s">
        <v>627</v>
      </c>
      <c r="P20" s="1151" t="s">
        <v>627</v>
      </c>
      <c r="Q20" s="1151" t="s">
        <v>627</v>
      </c>
      <c r="R20" s="1151">
        <v>15</v>
      </c>
      <c r="S20" s="1151">
        <v>2105</v>
      </c>
      <c r="T20" s="1151" t="s">
        <v>627</v>
      </c>
      <c r="U20" s="1151" t="s">
        <v>627</v>
      </c>
      <c r="V20" s="1151">
        <v>9</v>
      </c>
      <c r="W20" s="1151">
        <v>1812</v>
      </c>
      <c r="X20" s="13"/>
    </row>
    <row r="21" spans="1:24" ht="15" customHeight="1">
      <c r="A21" s="219" t="s">
        <v>177</v>
      </c>
      <c r="B21" s="219"/>
      <c r="C21" s="613"/>
      <c r="D21" s="6">
        <v>60</v>
      </c>
      <c r="E21" s="6">
        <v>60</v>
      </c>
      <c r="F21" s="6">
        <v>55</v>
      </c>
      <c r="G21" s="6">
        <v>56</v>
      </c>
      <c r="H21" s="6">
        <v>56</v>
      </c>
      <c r="J21" s="113" t="s">
        <v>178</v>
      </c>
      <c r="K21" s="420"/>
      <c r="L21" s="243">
        <v>1</v>
      </c>
      <c r="M21" s="208">
        <v>67</v>
      </c>
      <c r="N21" s="1151" t="s">
        <v>627</v>
      </c>
      <c r="O21" s="1151" t="s">
        <v>627</v>
      </c>
      <c r="P21" s="1151" t="s">
        <v>627</v>
      </c>
      <c r="Q21" s="1151" t="s">
        <v>627</v>
      </c>
      <c r="R21" s="1151">
        <v>2</v>
      </c>
      <c r="S21" s="1151">
        <v>297</v>
      </c>
      <c r="T21" s="1151" t="s">
        <v>627</v>
      </c>
      <c r="U21" s="1151" t="s">
        <v>627</v>
      </c>
      <c r="V21" s="1151" t="s">
        <v>627</v>
      </c>
      <c r="W21" s="1151" t="s">
        <v>627</v>
      </c>
      <c r="X21" s="13"/>
    </row>
    <row r="22" spans="1:24" ht="15" customHeight="1">
      <c r="A22" s="219" t="s">
        <v>179</v>
      </c>
      <c r="B22" s="219"/>
      <c r="C22" s="613"/>
      <c r="D22" s="6">
        <v>20</v>
      </c>
      <c r="E22" s="6">
        <v>20</v>
      </c>
      <c r="F22" s="6">
        <v>25</v>
      </c>
      <c r="G22" s="6">
        <v>28</v>
      </c>
      <c r="H22" s="6">
        <v>29</v>
      </c>
      <c r="J22" s="1155" t="s">
        <v>285</v>
      </c>
      <c r="K22" s="420"/>
      <c r="L22" s="243">
        <v>1</v>
      </c>
      <c r="M22" s="208">
        <v>121</v>
      </c>
      <c r="N22" s="1151" t="s">
        <v>627</v>
      </c>
      <c r="O22" s="1151" t="s">
        <v>627</v>
      </c>
      <c r="P22" s="1151" t="s">
        <v>627</v>
      </c>
      <c r="Q22" s="1151" t="s">
        <v>627</v>
      </c>
      <c r="R22" s="208">
        <v>3</v>
      </c>
      <c r="S22" s="208">
        <v>578</v>
      </c>
      <c r="T22" s="1151" t="s">
        <v>627</v>
      </c>
      <c r="U22" s="1151" t="s">
        <v>627</v>
      </c>
      <c r="V22" s="1151">
        <v>3</v>
      </c>
      <c r="W22" s="1151">
        <v>126</v>
      </c>
      <c r="X22" s="13"/>
    </row>
    <row r="23" spans="1:24" ht="15" customHeight="1">
      <c r="A23" s="219" t="s">
        <v>516</v>
      </c>
      <c r="B23" s="219"/>
      <c r="C23" s="613"/>
      <c r="D23" s="6">
        <v>79</v>
      </c>
      <c r="E23" s="6">
        <v>79</v>
      </c>
      <c r="F23" s="6">
        <v>79</v>
      </c>
      <c r="G23" s="6">
        <v>78</v>
      </c>
      <c r="H23" s="6">
        <v>78</v>
      </c>
      <c r="J23" s="113" t="s">
        <v>409</v>
      </c>
      <c r="K23" s="420"/>
      <c r="L23" s="243">
        <v>16</v>
      </c>
      <c r="M23" s="208">
        <v>2392</v>
      </c>
      <c r="N23" s="1151">
        <v>4</v>
      </c>
      <c r="O23" s="1151">
        <v>75</v>
      </c>
      <c r="P23" s="1151">
        <v>11</v>
      </c>
      <c r="Q23" s="1151">
        <v>2738</v>
      </c>
      <c r="R23" s="208">
        <v>66</v>
      </c>
      <c r="S23" s="208">
        <v>5915</v>
      </c>
      <c r="T23" s="1151">
        <v>5</v>
      </c>
      <c r="U23" s="1151">
        <v>4962</v>
      </c>
      <c r="V23" s="1151">
        <v>8</v>
      </c>
      <c r="W23" s="1151">
        <v>1248</v>
      </c>
      <c r="X23" s="13"/>
    </row>
    <row r="24" spans="1:24" ht="15" customHeight="1">
      <c r="A24" s="219" t="s">
        <v>180</v>
      </c>
      <c r="B24" s="219"/>
      <c r="C24" s="613"/>
      <c r="D24" s="6">
        <v>79</v>
      </c>
      <c r="E24" s="6">
        <v>79</v>
      </c>
      <c r="F24" s="6">
        <v>92</v>
      </c>
      <c r="G24" s="6">
        <v>92</v>
      </c>
      <c r="H24" s="6">
        <v>91</v>
      </c>
      <c r="J24" s="113"/>
      <c r="K24" s="420"/>
      <c r="L24" s="243"/>
      <c r="M24" s="208" t="s">
        <v>410</v>
      </c>
      <c r="N24" s="208" t="s">
        <v>410</v>
      </c>
      <c r="O24" s="208" t="s">
        <v>410</v>
      </c>
      <c r="P24" s="1151" t="s">
        <v>410</v>
      </c>
      <c r="Q24" s="1151" t="s">
        <v>410</v>
      </c>
      <c r="R24" s="208" t="s">
        <v>410</v>
      </c>
      <c r="S24" s="208" t="s">
        <v>410</v>
      </c>
      <c r="T24" s="1151" t="s">
        <v>410</v>
      </c>
      <c r="U24" s="1151" t="s">
        <v>410</v>
      </c>
      <c r="V24" s="1151" t="s">
        <v>410</v>
      </c>
      <c r="W24" s="1151"/>
      <c r="X24" s="13"/>
    </row>
    <row r="25" spans="1:23" ht="15" customHeight="1">
      <c r="A25" s="219" t="s">
        <v>79</v>
      </c>
      <c r="B25" s="219"/>
      <c r="C25" s="613"/>
      <c r="D25" s="6">
        <v>58</v>
      </c>
      <c r="E25" s="6">
        <v>58</v>
      </c>
      <c r="F25" s="6">
        <v>54</v>
      </c>
      <c r="G25" s="6">
        <v>53</v>
      </c>
      <c r="H25" s="6">
        <v>53</v>
      </c>
      <c r="J25" s="113" t="s">
        <v>158</v>
      </c>
      <c r="K25" s="420"/>
      <c r="L25" s="243" t="str">
        <f>L26</f>
        <v>***</v>
      </c>
      <c r="M25" s="208" t="str">
        <f aca="true" t="shared" si="1" ref="M25:W25">M26</f>
        <v>***</v>
      </c>
      <c r="N25" s="208">
        <f t="shared" si="1"/>
        <v>1</v>
      </c>
      <c r="O25" s="208">
        <f t="shared" si="1"/>
        <v>396</v>
      </c>
      <c r="P25" s="208">
        <f t="shared" si="1"/>
        <v>2</v>
      </c>
      <c r="Q25" s="208">
        <f t="shared" si="1"/>
        <v>136</v>
      </c>
      <c r="R25" s="208">
        <f t="shared" si="1"/>
        <v>3</v>
      </c>
      <c r="S25" s="208">
        <f t="shared" si="1"/>
        <v>431</v>
      </c>
      <c r="T25" s="208">
        <f t="shared" si="1"/>
        <v>1</v>
      </c>
      <c r="U25" s="208">
        <f t="shared" si="1"/>
        <v>236</v>
      </c>
      <c r="V25" s="208">
        <f t="shared" si="1"/>
        <v>5</v>
      </c>
      <c r="W25" s="208">
        <f t="shared" si="1"/>
        <v>1038</v>
      </c>
    </row>
    <row r="26" spans="1:23" ht="15" customHeight="1">
      <c r="A26" s="219" t="s">
        <v>80</v>
      </c>
      <c r="B26" s="219"/>
      <c r="C26" s="613"/>
      <c r="D26" s="6">
        <v>25</v>
      </c>
      <c r="E26" s="6">
        <v>25</v>
      </c>
      <c r="F26" s="6">
        <v>24</v>
      </c>
      <c r="G26" s="6">
        <v>24</v>
      </c>
      <c r="H26" s="6">
        <v>24</v>
      </c>
      <c r="J26" s="366"/>
      <c r="K26" s="15" t="s">
        <v>159</v>
      </c>
      <c r="L26" s="1156" t="s">
        <v>627</v>
      </c>
      <c r="M26" s="1157" t="s">
        <v>627</v>
      </c>
      <c r="N26" s="1151">
        <v>1</v>
      </c>
      <c r="O26" s="1151">
        <v>396</v>
      </c>
      <c r="P26" s="1157">
        <v>2</v>
      </c>
      <c r="Q26" s="1157">
        <v>136</v>
      </c>
      <c r="R26" s="248">
        <v>3</v>
      </c>
      <c r="S26" s="248">
        <v>431</v>
      </c>
      <c r="T26" s="1157">
        <v>1</v>
      </c>
      <c r="U26" s="1157">
        <v>236</v>
      </c>
      <c r="V26" s="1157">
        <v>5</v>
      </c>
      <c r="W26" s="1157">
        <v>1038</v>
      </c>
    </row>
    <row r="27" spans="1:23" ht="15" customHeight="1">
      <c r="A27" s="219" t="s">
        <v>81</v>
      </c>
      <c r="B27" s="219"/>
      <c r="C27" s="613"/>
      <c r="D27" s="6">
        <v>23</v>
      </c>
      <c r="E27" s="6">
        <v>23</v>
      </c>
      <c r="F27" s="6">
        <v>20</v>
      </c>
      <c r="G27" s="6">
        <v>20</v>
      </c>
      <c r="H27" s="6">
        <v>20</v>
      </c>
      <c r="J27" s="113" t="s">
        <v>24</v>
      </c>
      <c r="K27" s="429"/>
      <c r="L27" s="243"/>
      <c r="M27" s="100" t="s">
        <v>410</v>
      </c>
      <c r="N27" s="100" t="s">
        <v>410</v>
      </c>
      <c r="O27" s="100" t="s">
        <v>410</v>
      </c>
      <c r="P27" s="100" t="s">
        <v>410</v>
      </c>
      <c r="Q27" s="100" t="s">
        <v>410</v>
      </c>
      <c r="R27" s="100" t="s">
        <v>410</v>
      </c>
      <c r="S27" s="100" t="s">
        <v>410</v>
      </c>
      <c r="T27" s="100" t="s">
        <v>410</v>
      </c>
      <c r="U27" s="100" t="s">
        <v>410</v>
      </c>
      <c r="V27" s="100" t="s">
        <v>410</v>
      </c>
      <c r="W27" s="100" t="s">
        <v>410</v>
      </c>
    </row>
    <row r="28" spans="1:23" ht="15" customHeight="1">
      <c r="A28" s="219" t="s">
        <v>82</v>
      </c>
      <c r="B28" s="219"/>
      <c r="C28" s="613"/>
      <c r="D28" s="6">
        <v>91</v>
      </c>
      <c r="E28" s="6">
        <v>91</v>
      </c>
      <c r="F28" s="6">
        <v>94</v>
      </c>
      <c r="G28" s="6">
        <v>89</v>
      </c>
      <c r="H28" s="6">
        <v>90</v>
      </c>
      <c r="J28" s="1158" t="s">
        <v>517</v>
      </c>
      <c r="K28" s="1159"/>
      <c r="L28" s="208">
        <f>SUM(L29:L30)</f>
        <v>5</v>
      </c>
      <c r="M28" s="208">
        <f aca="true" t="shared" si="2" ref="M28:W28">SUM(M29:M30)</f>
        <v>943</v>
      </c>
      <c r="N28" s="1151" t="s">
        <v>627</v>
      </c>
      <c r="O28" s="1151" t="s">
        <v>627</v>
      </c>
      <c r="P28" s="208">
        <f t="shared" si="2"/>
        <v>1</v>
      </c>
      <c r="Q28" s="208">
        <f t="shared" si="2"/>
        <v>3059</v>
      </c>
      <c r="R28" s="208">
        <f t="shared" si="2"/>
        <v>5</v>
      </c>
      <c r="S28" s="208">
        <f t="shared" si="2"/>
        <v>4774</v>
      </c>
      <c r="T28" s="208">
        <f t="shared" si="2"/>
        <v>1</v>
      </c>
      <c r="U28" s="208">
        <f t="shared" si="2"/>
        <v>924</v>
      </c>
      <c r="V28" s="208">
        <f t="shared" si="2"/>
        <v>3</v>
      </c>
      <c r="W28" s="208">
        <f t="shared" si="2"/>
        <v>3279</v>
      </c>
    </row>
    <row r="29" spans="1:23" ht="15" customHeight="1">
      <c r="A29" s="219" t="s">
        <v>83</v>
      </c>
      <c r="B29" s="219"/>
      <c r="C29" s="613"/>
      <c r="D29" s="6">
        <v>1</v>
      </c>
      <c r="E29" s="6">
        <v>1</v>
      </c>
      <c r="F29" s="6">
        <v>1</v>
      </c>
      <c r="G29" s="6">
        <v>1</v>
      </c>
      <c r="H29" s="6">
        <v>1</v>
      </c>
      <c r="J29" s="366"/>
      <c r="K29" s="634" t="s">
        <v>161</v>
      </c>
      <c r="L29" s="1157">
        <v>3</v>
      </c>
      <c r="M29" s="1157">
        <v>588</v>
      </c>
      <c r="N29" s="1157" t="s">
        <v>627</v>
      </c>
      <c r="O29" s="1157" t="s">
        <v>627</v>
      </c>
      <c r="P29" s="1157" t="s">
        <v>627</v>
      </c>
      <c r="Q29" s="1157" t="s">
        <v>627</v>
      </c>
      <c r="R29" s="1157">
        <v>2</v>
      </c>
      <c r="S29" s="1157">
        <v>3797</v>
      </c>
      <c r="T29" s="1157" t="s">
        <v>627</v>
      </c>
      <c r="U29" s="1157" t="s">
        <v>627</v>
      </c>
      <c r="V29" s="1157" t="s">
        <v>627</v>
      </c>
      <c r="W29" s="1157" t="s">
        <v>627</v>
      </c>
    </row>
    <row r="30" spans="1:23" ht="15" customHeight="1">
      <c r="A30" s="219" t="s">
        <v>84</v>
      </c>
      <c r="B30" s="219"/>
      <c r="C30" s="613"/>
      <c r="D30" s="6">
        <v>1</v>
      </c>
      <c r="E30" s="6">
        <v>1</v>
      </c>
      <c r="F30" s="6">
        <v>1</v>
      </c>
      <c r="G30" s="6">
        <v>1</v>
      </c>
      <c r="H30" s="6">
        <v>1</v>
      </c>
      <c r="J30" s="366"/>
      <c r="K30" s="634" t="s">
        <v>240</v>
      </c>
      <c r="L30" s="248">
        <v>2</v>
      </c>
      <c r="M30" s="1157">
        <v>355</v>
      </c>
      <c r="N30" s="1157" t="s">
        <v>627</v>
      </c>
      <c r="O30" s="1157" t="s">
        <v>627</v>
      </c>
      <c r="P30" s="1157">
        <v>1</v>
      </c>
      <c r="Q30" s="1157">
        <v>3059</v>
      </c>
      <c r="R30" s="1157">
        <v>3</v>
      </c>
      <c r="S30" s="1157">
        <v>977</v>
      </c>
      <c r="T30" s="1157">
        <v>1</v>
      </c>
      <c r="U30" s="1157">
        <v>924</v>
      </c>
      <c r="V30" s="1157">
        <v>3</v>
      </c>
      <c r="W30" s="1157">
        <v>3279</v>
      </c>
    </row>
    <row r="31" spans="1:23" ht="15" customHeight="1">
      <c r="A31" s="219" t="s">
        <v>85</v>
      </c>
      <c r="B31" s="219"/>
      <c r="C31" s="613"/>
      <c r="D31" s="6">
        <v>40</v>
      </c>
      <c r="E31" s="6">
        <v>40</v>
      </c>
      <c r="F31" s="6">
        <v>44</v>
      </c>
      <c r="G31" s="6">
        <v>43</v>
      </c>
      <c r="H31" s="6">
        <v>40</v>
      </c>
      <c r="J31" s="366"/>
      <c r="K31" s="15"/>
      <c r="L31" s="243"/>
      <c r="M31" s="208"/>
      <c r="N31" s="208" t="s">
        <v>410</v>
      </c>
      <c r="O31" s="208" t="s">
        <v>410</v>
      </c>
      <c r="P31" s="1151" t="s">
        <v>410</v>
      </c>
      <c r="Q31" s="1151" t="s">
        <v>410</v>
      </c>
      <c r="R31" s="208" t="s">
        <v>410</v>
      </c>
      <c r="S31" s="208" t="s">
        <v>410</v>
      </c>
      <c r="T31" s="1151" t="s">
        <v>410</v>
      </c>
      <c r="U31" s="1151" t="s">
        <v>410</v>
      </c>
      <c r="V31" s="1151" t="s">
        <v>410</v>
      </c>
      <c r="W31" s="1151" t="s">
        <v>410</v>
      </c>
    </row>
    <row r="32" spans="1:23" ht="15" customHeight="1">
      <c r="A32" s="219" t="s">
        <v>86</v>
      </c>
      <c r="B32" s="219"/>
      <c r="C32" s="613"/>
      <c r="D32" s="6">
        <v>25</v>
      </c>
      <c r="E32" s="6">
        <v>25</v>
      </c>
      <c r="F32" s="6">
        <v>25</v>
      </c>
      <c r="G32" s="6">
        <v>25</v>
      </c>
      <c r="H32" s="6">
        <v>25</v>
      </c>
      <c r="J32" s="1158" t="s">
        <v>518</v>
      </c>
      <c r="K32" s="1159"/>
      <c r="L32" s="243">
        <f>SUM(L33:L34)</f>
        <v>1</v>
      </c>
      <c r="M32" s="208">
        <f aca="true" t="shared" si="3" ref="M32:S32">SUM(M33:M34)</f>
        <v>65</v>
      </c>
      <c r="N32" s="1151" t="s">
        <v>627</v>
      </c>
      <c r="O32" s="1151" t="s">
        <v>627</v>
      </c>
      <c r="P32" s="208">
        <f t="shared" si="3"/>
        <v>5</v>
      </c>
      <c r="Q32" s="1151">
        <v>552</v>
      </c>
      <c r="R32" s="208">
        <f t="shared" si="3"/>
        <v>20</v>
      </c>
      <c r="S32" s="208">
        <f t="shared" si="3"/>
        <v>4246</v>
      </c>
      <c r="T32" s="1151" t="s">
        <v>627</v>
      </c>
      <c r="U32" s="1151" t="s">
        <v>627</v>
      </c>
      <c r="V32" s="1151" t="s">
        <v>627</v>
      </c>
      <c r="W32" s="1151" t="s">
        <v>627</v>
      </c>
    </row>
    <row r="33" spans="1:23" ht="15" customHeight="1">
      <c r="A33" s="219" t="s">
        <v>519</v>
      </c>
      <c r="B33" s="219"/>
      <c r="C33" s="613"/>
      <c r="D33" s="6">
        <v>8</v>
      </c>
      <c r="E33" s="6">
        <v>8</v>
      </c>
      <c r="F33" s="6">
        <v>8</v>
      </c>
      <c r="G33" s="6">
        <v>7</v>
      </c>
      <c r="H33" s="6">
        <v>7</v>
      </c>
      <c r="J33" s="366"/>
      <c r="K33" s="634" t="s">
        <v>242</v>
      </c>
      <c r="L33" s="1157">
        <v>1</v>
      </c>
      <c r="M33" s="1151">
        <v>65</v>
      </c>
      <c r="N33" s="1157" t="s">
        <v>627</v>
      </c>
      <c r="O33" s="1157" t="s">
        <v>627</v>
      </c>
      <c r="P33" s="1157">
        <v>5</v>
      </c>
      <c r="Q33" s="1157">
        <v>552</v>
      </c>
      <c r="R33" s="1157">
        <v>20</v>
      </c>
      <c r="S33" s="1157">
        <v>4246</v>
      </c>
      <c r="T33" s="1157" t="s">
        <v>627</v>
      </c>
      <c r="U33" s="1157" t="s">
        <v>627</v>
      </c>
      <c r="V33" s="1157" t="s">
        <v>627</v>
      </c>
      <c r="W33" s="1157" t="s">
        <v>627</v>
      </c>
    </row>
    <row r="34" spans="1:23" ht="15" customHeight="1">
      <c r="A34" s="219" t="s">
        <v>87</v>
      </c>
      <c r="B34" s="219"/>
      <c r="C34" s="613"/>
      <c r="D34" s="62">
        <v>9</v>
      </c>
      <c r="E34" s="62">
        <v>9</v>
      </c>
      <c r="F34" s="62">
        <v>7</v>
      </c>
      <c r="G34" s="62">
        <v>7</v>
      </c>
      <c r="H34" s="62">
        <v>7</v>
      </c>
      <c r="J34" s="366"/>
      <c r="K34" s="634" t="s">
        <v>88</v>
      </c>
      <c r="L34" s="1157" t="s">
        <v>627</v>
      </c>
      <c r="M34" s="1157" t="s">
        <v>627</v>
      </c>
      <c r="N34" s="248" t="s">
        <v>627</v>
      </c>
      <c r="O34" s="248" t="s">
        <v>627</v>
      </c>
      <c r="P34" s="1157" t="s">
        <v>627</v>
      </c>
      <c r="Q34" s="1157" t="s">
        <v>627</v>
      </c>
      <c r="R34" s="1160" t="s">
        <v>627</v>
      </c>
      <c r="S34" s="1160" t="s">
        <v>627</v>
      </c>
      <c r="T34" s="1157" t="s">
        <v>627</v>
      </c>
      <c r="U34" s="1157" t="s">
        <v>627</v>
      </c>
      <c r="V34" s="1157" t="s">
        <v>627</v>
      </c>
      <c r="W34" s="1157" t="s">
        <v>627</v>
      </c>
    </row>
    <row r="35" spans="1:23" ht="15" customHeight="1">
      <c r="A35" s="606" t="s">
        <v>827</v>
      </c>
      <c r="B35" s="606"/>
      <c r="C35" s="606"/>
      <c r="D35" s="606"/>
      <c r="E35" s="295"/>
      <c r="F35" s="295"/>
      <c r="G35" s="295"/>
      <c r="H35" s="50"/>
      <c r="J35" s="366"/>
      <c r="K35" s="15"/>
      <c r="L35" s="243"/>
      <c r="M35" s="208"/>
      <c r="N35" s="208" t="s">
        <v>410</v>
      </c>
      <c r="O35" s="208" t="s">
        <v>410</v>
      </c>
      <c r="P35" s="1151" t="s">
        <v>410</v>
      </c>
      <c r="Q35" s="1151"/>
      <c r="R35" s="208" t="s">
        <v>410</v>
      </c>
      <c r="S35" s="208"/>
      <c r="T35" s="1151" t="s">
        <v>410</v>
      </c>
      <c r="U35" s="1151" t="s">
        <v>410</v>
      </c>
      <c r="V35" s="1151" t="s">
        <v>410</v>
      </c>
      <c r="W35" s="1151" t="s">
        <v>410</v>
      </c>
    </row>
    <row r="36" spans="10:23" ht="15" customHeight="1">
      <c r="J36" s="1158" t="s">
        <v>130</v>
      </c>
      <c r="K36" s="1159"/>
      <c r="L36" s="243">
        <f>L37</f>
        <v>23</v>
      </c>
      <c r="M36" s="208">
        <f aca="true" t="shared" si="4" ref="M36:W36">M37</f>
        <v>47859</v>
      </c>
      <c r="N36" s="208" t="str">
        <f t="shared" si="4"/>
        <v>***</v>
      </c>
      <c r="O36" s="208" t="str">
        <f t="shared" si="4"/>
        <v>***</v>
      </c>
      <c r="P36" s="208" t="str">
        <f t="shared" si="4"/>
        <v>***</v>
      </c>
      <c r="Q36" s="208" t="str">
        <f t="shared" si="4"/>
        <v>***</v>
      </c>
      <c r="R36" s="208">
        <f t="shared" si="4"/>
        <v>7</v>
      </c>
      <c r="S36" s="208">
        <f t="shared" si="4"/>
        <v>542</v>
      </c>
      <c r="T36" s="208" t="str">
        <f t="shared" si="4"/>
        <v>***</v>
      </c>
      <c r="U36" s="1161" t="str">
        <f t="shared" si="4"/>
        <v>***</v>
      </c>
      <c r="V36" s="208" t="str">
        <f t="shared" si="4"/>
        <v>***</v>
      </c>
      <c r="W36" s="208" t="str">
        <f t="shared" si="4"/>
        <v>***</v>
      </c>
    </row>
    <row r="37" spans="1:23" ht="15" customHeight="1">
      <c r="A37" s="9"/>
      <c r="B37" s="9"/>
      <c r="C37" s="9"/>
      <c r="D37" s="9"/>
      <c r="E37" s="9"/>
      <c r="F37" s="9"/>
      <c r="G37" s="9"/>
      <c r="H37" s="9"/>
      <c r="J37" s="366"/>
      <c r="K37" s="15" t="s">
        <v>89</v>
      </c>
      <c r="L37" s="1156">
        <v>23</v>
      </c>
      <c r="M37" s="248">
        <v>47859</v>
      </c>
      <c r="N37" s="1157" t="s">
        <v>627</v>
      </c>
      <c r="O37" s="1157" t="s">
        <v>627</v>
      </c>
      <c r="P37" s="1157" t="s">
        <v>627</v>
      </c>
      <c r="Q37" s="1157" t="s">
        <v>627</v>
      </c>
      <c r="R37" s="1157">
        <v>7</v>
      </c>
      <c r="S37" s="1157">
        <v>542</v>
      </c>
      <c r="T37" s="1157" t="s">
        <v>627</v>
      </c>
      <c r="U37" s="1157" t="s">
        <v>627</v>
      </c>
      <c r="V37" s="1157" t="s">
        <v>627</v>
      </c>
      <c r="W37" s="1157" t="s">
        <v>627</v>
      </c>
    </row>
    <row r="38" spans="10:23" ht="15" customHeight="1">
      <c r="J38" s="366"/>
      <c r="K38" s="15"/>
      <c r="L38" s="243"/>
      <c r="M38" s="1151"/>
      <c r="N38" s="208" t="s">
        <v>410</v>
      </c>
      <c r="O38" s="208" t="s">
        <v>410</v>
      </c>
      <c r="P38" s="1151" t="s">
        <v>410</v>
      </c>
      <c r="Q38" s="1151" t="s">
        <v>410</v>
      </c>
      <c r="R38" s="208" t="s">
        <v>410</v>
      </c>
      <c r="S38" s="208" t="s">
        <v>410</v>
      </c>
      <c r="T38" s="1151" t="s">
        <v>410</v>
      </c>
      <c r="U38" s="1151" t="s">
        <v>410</v>
      </c>
      <c r="V38" s="1151" t="s">
        <v>410</v>
      </c>
      <c r="W38" s="1151" t="s">
        <v>410</v>
      </c>
    </row>
    <row r="39" spans="1:23" ht="15" customHeight="1">
      <c r="A39" s="9"/>
      <c r="B39" s="9"/>
      <c r="C39" s="9"/>
      <c r="D39" s="9"/>
      <c r="E39" s="9"/>
      <c r="F39" s="9"/>
      <c r="G39" s="9"/>
      <c r="H39" s="9"/>
      <c r="J39" s="113" t="s">
        <v>90</v>
      </c>
      <c r="K39" s="244"/>
      <c r="L39" s="243">
        <f>SUM(L40:L41)</f>
        <v>3</v>
      </c>
      <c r="M39" s="208">
        <f aca="true" t="shared" si="5" ref="M39:W39">SUM(M40:M41)</f>
        <v>94</v>
      </c>
      <c r="N39" s="208">
        <f t="shared" si="5"/>
        <v>2</v>
      </c>
      <c r="O39" s="208">
        <f t="shared" si="5"/>
        <v>24</v>
      </c>
      <c r="P39" s="208">
        <f t="shared" si="5"/>
        <v>1</v>
      </c>
      <c r="Q39" s="208">
        <f t="shared" si="5"/>
        <v>44</v>
      </c>
      <c r="R39" s="208">
        <f t="shared" si="5"/>
        <v>25</v>
      </c>
      <c r="S39" s="208">
        <f t="shared" si="5"/>
        <v>1074</v>
      </c>
      <c r="T39" s="208">
        <f t="shared" si="5"/>
        <v>5</v>
      </c>
      <c r="U39" s="208">
        <f t="shared" si="5"/>
        <v>61</v>
      </c>
      <c r="V39" s="208">
        <f t="shared" si="5"/>
        <v>14</v>
      </c>
      <c r="W39" s="208">
        <f t="shared" si="5"/>
        <v>770</v>
      </c>
    </row>
    <row r="40" spans="1:23" ht="15" customHeight="1">
      <c r="A40" s="146" t="s">
        <v>828</v>
      </c>
      <c r="B40" s="146"/>
      <c r="C40" s="146"/>
      <c r="D40" s="146"/>
      <c r="E40" s="146"/>
      <c r="F40" s="146"/>
      <c r="G40" s="146"/>
      <c r="H40" s="146"/>
      <c r="J40" s="148"/>
      <c r="K40" s="15" t="s">
        <v>243</v>
      </c>
      <c r="L40" s="1156">
        <v>2</v>
      </c>
      <c r="M40" s="248">
        <v>74</v>
      </c>
      <c r="N40" s="248">
        <v>2</v>
      </c>
      <c r="O40" s="248">
        <v>24</v>
      </c>
      <c r="P40" s="1157">
        <v>1</v>
      </c>
      <c r="Q40" s="1157">
        <v>44</v>
      </c>
      <c r="R40" s="248">
        <v>24</v>
      </c>
      <c r="S40" s="248">
        <v>874</v>
      </c>
      <c r="T40" s="1157">
        <v>5</v>
      </c>
      <c r="U40" s="1157">
        <v>61</v>
      </c>
      <c r="V40" s="1157">
        <v>14</v>
      </c>
      <c r="W40" s="1157">
        <v>770</v>
      </c>
    </row>
    <row r="41" spans="1:23" ht="15" customHeight="1" thickBot="1">
      <c r="A41" s="9"/>
      <c r="B41" s="9"/>
      <c r="C41" s="9"/>
      <c r="D41" s="9"/>
      <c r="E41" s="9"/>
      <c r="F41" s="9"/>
      <c r="G41" s="9"/>
      <c r="H41" s="9"/>
      <c r="J41" s="1162"/>
      <c r="K41" s="1163" t="s">
        <v>98</v>
      </c>
      <c r="L41" s="1164">
        <v>1</v>
      </c>
      <c r="M41" s="1165">
        <v>20</v>
      </c>
      <c r="N41" s="1166" t="s">
        <v>627</v>
      </c>
      <c r="O41" s="1166" t="s">
        <v>627</v>
      </c>
      <c r="P41" s="1166" t="s">
        <v>627</v>
      </c>
      <c r="Q41" s="1166" t="s">
        <v>627</v>
      </c>
      <c r="R41" s="1166">
        <v>1</v>
      </c>
      <c r="S41" s="1166">
        <v>200</v>
      </c>
      <c r="T41" s="1166" t="s">
        <v>627</v>
      </c>
      <c r="U41" s="1166" t="s">
        <v>627</v>
      </c>
      <c r="V41" s="1166" t="s">
        <v>627</v>
      </c>
      <c r="W41" s="1166" t="s">
        <v>627</v>
      </c>
    </row>
    <row r="42" spans="1:23" ht="15" customHeight="1">
      <c r="A42" s="159" t="s">
        <v>520</v>
      </c>
      <c r="B42" s="164"/>
      <c r="C42" s="166" t="s">
        <v>521</v>
      </c>
      <c r="D42" s="267"/>
      <c r="E42" s="267"/>
      <c r="F42" s="268"/>
      <c r="G42" s="166" t="s">
        <v>522</v>
      </c>
      <c r="H42" s="267"/>
      <c r="J42" s="6" t="s">
        <v>617</v>
      </c>
      <c r="K42" s="15"/>
      <c r="L42" s="35"/>
      <c r="M42" s="35"/>
      <c r="N42" s="35"/>
      <c r="O42" s="35"/>
      <c r="P42" s="1167"/>
      <c r="Q42" s="1167"/>
      <c r="R42" s="35"/>
      <c r="S42" s="35"/>
      <c r="T42" s="511" t="s">
        <v>1</v>
      </c>
      <c r="U42" s="2" t="s">
        <v>1</v>
      </c>
      <c r="V42" s="2"/>
      <c r="W42" s="2" t="s">
        <v>1</v>
      </c>
    </row>
    <row r="43" spans="1:23" ht="15" customHeight="1">
      <c r="A43" s="184"/>
      <c r="B43" s="185"/>
      <c r="C43" s="196" t="s">
        <v>494</v>
      </c>
      <c r="D43" s="196" t="s">
        <v>91</v>
      </c>
      <c r="E43" s="196" t="s">
        <v>92</v>
      </c>
      <c r="F43" s="196" t="s">
        <v>93</v>
      </c>
      <c r="G43" s="196" t="s">
        <v>94</v>
      </c>
      <c r="H43" s="1168" t="s">
        <v>97</v>
      </c>
      <c r="J43" s="6" t="s">
        <v>415</v>
      </c>
      <c r="K43" s="15"/>
      <c r="L43" s="298"/>
      <c r="M43" s="298"/>
      <c r="N43" s="298"/>
      <c r="O43" s="298"/>
      <c r="P43" s="298"/>
      <c r="Q43" s="298"/>
      <c r="R43" s="298"/>
      <c r="S43" s="298"/>
      <c r="T43" s="298"/>
      <c r="U43" s="2"/>
      <c r="V43" s="2"/>
      <c r="W43" s="2"/>
    </row>
    <row r="44" spans="1:23" ht="15" customHeight="1">
      <c r="A44" s="188" t="s">
        <v>628</v>
      </c>
      <c r="B44" s="189"/>
      <c r="C44" s="1169">
        <v>394498</v>
      </c>
      <c r="D44" s="1170">
        <v>50244</v>
      </c>
      <c r="E44" s="1170">
        <v>342675</v>
      </c>
      <c r="F44" s="1170">
        <v>1579</v>
      </c>
      <c r="G44" s="1171">
        <v>2.81</v>
      </c>
      <c r="H44" s="1172">
        <v>0.82</v>
      </c>
      <c r="J44" s="50" t="s">
        <v>417</v>
      </c>
      <c r="K44" s="1173"/>
      <c r="L44" s="1173"/>
      <c r="M44" s="1174"/>
      <c r="N44" s="1174"/>
      <c r="O44" s="1174"/>
      <c r="P44" s="1174"/>
      <c r="Q44" s="1174"/>
      <c r="R44" s="1174"/>
      <c r="S44" s="1174"/>
      <c r="T44" s="1174"/>
      <c r="U44" s="3"/>
      <c r="V44" s="3"/>
      <c r="W44" s="3"/>
    </row>
    <row r="45" spans="1:8" ht="15" customHeight="1">
      <c r="A45" s="606" t="s">
        <v>426</v>
      </c>
      <c r="B45" s="606"/>
      <c r="C45" s="606"/>
      <c r="D45" s="9"/>
      <c r="E45" s="9"/>
      <c r="F45" s="9"/>
      <c r="G45" s="9"/>
      <c r="H45" s="9"/>
    </row>
    <row r="46" spans="10:11" ht="15" customHeight="1">
      <c r="J46" s="6"/>
      <c r="K46" s="15"/>
    </row>
    <row r="47" spans="10:23" ht="15" customHeight="1">
      <c r="J47" s="6"/>
      <c r="K47" s="15"/>
      <c r="L47" s="2"/>
      <c r="M47" s="1175"/>
      <c r="N47" s="1176"/>
      <c r="O47" s="1176"/>
      <c r="P47" s="1176"/>
      <c r="Q47" s="1176"/>
      <c r="R47" s="2"/>
      <c r="S47" s="2"/>
      <c r="T47" s="1176"/>
      <c r="U47" s="1176"/>
      <c r="V47" s="1176"/>
      <c r="W47" s="1176"/>
    </row>
    <row r="48" spans="10:23" ht="15" customHeight="1">
      <c r="J48" s="50"/>
      <c r="K48" s="1173"/>
      <c r="L48" s="1176"/>
      <c r="M48" s="2"/>
      <c r="N48" s="1176"/>
      <c r="O48" s="1176"/>
      <c r="P48" s="2"/>
      <c r="Q48" s="2"/>
      <c r="R48" s="2"/>
      <c r="S48" s="2"/>
      <c r="T48" s="1176"/>
      <c r="U48" s="1176"/>
      <c r="V48" s="1176"/>
      <c r="W48" s="1176"/>
    </row>
    <row r="49" spans="10:23" ht="15" customHeight="1">
      <c r="J49" s="148"/>
      <c r="K49" s="15"/>
      <c r="L49" s="2"/>
      <c r="M49" s="2"/>
      <c r="N49" s="2"/>
      <c r="O49" s="2"/>
      <c r="P49" s="2"/>
      <c r="Q49" s="2"/>
      <c r="R49" s="2"/>
      <c r="S49" s="2"/>
      <c r="T49" s="2"/>
      <c r="U49" s="2"/>
      <c r="V49" s="2"/>
      <c r="W49" s="2"/>
    </row>
    <row r="50" spans="1:23" ht="15" customHeight="1">
      <c r="A50" s="146" t="s">
        <v>829</v>
      </c>
      <c r="B50" s="146"/>
      <c r="C50" s="146"/>
      <c r="D50" s="146"/>
      <c r="E50" s="146"/>
      <c r="F50" s="146"/>
      <c r="G50" s="146"/>
      <c r="H50" s="146"/>
      <c r="J50" s="6"/>
      <c r="K50" s="15"/>
      <c r="L50" s="35"/>
      <c r="M50" s="35"/>
      <c r="N50" s="35"/>
      <c r="O50" s="35"/>
      <c r="P50" s="1167"/>
      <c r="Q50" s="1167"/>
      <c r="R50" s="35"/>
      <c r="S50" s="35"/>
      <c r="T50" s="511"/>
      <c r="U50" s="511"/>
      <c r="V50" s="511"/>
      <c r="W50" s="511"/>
    </row>
    <row r="51" spans="1:23" ht="15" customHeight="1" thickBot="1">
      <c r="A51" s="9"/>
      <c r="B51" s="9"/>
      <c r="C51" s="9"/>
      <c r="D51" s="9"/>
      <c r="E51" s="9"/>
      <c r="F51" s="9"/>
      <c r="G51" s="9"/>
      <c r="H51" s="9"/>
      <c r="J51" s="6"/>
      <c r="K51" s="15"/>
      <c r="L51" s="298"/>
      <c r="M51" s="298"/>
      <c r="N51" s="298"/>
      <c r="O51" s="298"/>
      <c r="P51" s="298"/>
      <c r="Q51" s="298"/>
      <c r="R51" s="298"/>
      <c r="S51" s="298"/>
      <c r="T51" s="298"/>
      <c r="U51" s="298"/>
      <c r="V51" s="298"/>
      <c r="W51" s="298"/>
    </row>
    <row r="52" spans="1:23" ht="15" customHeight="1">
      <c r="A52" s="1152"/>
      <c r="B52" s="1152"/>
      <c r="C52" s="1137" t="s">
        <v>227</v>
      </c>
      <c r="D52" s="1139" t="s">
        <v>541</v>
      </c>
      <c r="E52" s="1177" t="s">
        <v>562</v>
      </c>
      <c r="F52" s="1177" t="s">
        <v>580</v>
      </c>
      <c r="G52" s="1178" t="s">
        <v>619</v>
      </c>
      <c r="H52" s="1179" t="s">
        <v>629</v>
      </c>
      <c r="J52" s="50"/>
      <c r="K52" s="1173"/>
      <c r="L52" s="1173"/>
      <c r="M52" s="1174"/>
      <c r="N52" s="1174"/>
      <c r="O52" s="1174"/>
      <c r="P52" s="1174"/>
      <c r="Q52" s="1174"/>
      <c r="R52" s="1174"/>
      <c r="S52" s="1174"/>
      <c r="T52" s="1174"/>
      <c r="U52" s="1174"/>
      <c r="V52" s="1174"/>
      <c r="W52" s="1174"/>
    </row>
    <row r="53" spans="1:23" ht="15" customHeight="1">
      <c r="A53" s="1141" t="s">
        <v>168</v>
      </c>
      <c r="B53" s="1141"/>
      <c r="C53" s="193"/>
      <c r="D53" s="1142"/>
      <c r="E53" s="1180"/>
      <c r="F53" s="1180"/>
      <c r="G53" s="1181"/>
      <c r="H53" s="1182"/>
      <c r="J53" s="1173"/>
      <c r="K53" s="1173"/>
      <c r="L53" s="1173"/>
      <c r="M53" s="1174"/>
      <c r="N53" s="1174"/>
      <c r="O53" s="1174"/>
      <c r="P53" s="1174"/>
      <c r="Q53" s="1174"/>
      <c r="R53" s="1174"/>
      <c r="S53" s="1174"/>
      <c r="T53" s="1174"/>
      <c r="U53" s="1174"/>
      <c r="V53" s="1174"/>
      <c r="W53" s="1174"/>
    </row>
    <row r="54" spans="1:23" ht="15" customHeight="1">
      <c r="A54" s="347" t="s">
        <v>206</v>
      </c>
      <c r="B54" s="347"/>
      <c r="C54" s="348"/>
      <c r="D54" s="356">
        <v>432405</v>
      </c>
      <c r="E54" s="356">
        <v>437654</v>
      </c>
      <c r="F54" s="1183">
        <v>432967</v>
      </c>
      <c r="G54" s="1183">
        <v>430672</v>
      </c>
      <c r="H54" s="1184">
        <v>428585</v>
      </c>
      <c r="J54" s="1173"/>
      <c r="K54" s="1173"/>
      <c r="L54" s="1173"/>
      <c r="M54" s="1174"/>
      <c r="N54" s="1174"/>
      <c r="O54" s="1174"/>
      <c r="P54" s="1174"/>
      <c r="Q54" s="1174"/>
      <c r="R54" s="1174"/>
      <c r="S54" s="1174"/>
      <c r="T54" s="1174"/>
      <c r="U54" s="1174"/>
      <c r="V54" s="1174"/>
      <c r="W54" s="1174"/>
    </row>
    <row r="55" spans="1:23" ht="15" customHeight="1">
      <c r="A55" s="6"/>
      <c r="B55" s="219" t="s">
        <v>523</v>
      </c>
      <c r="C55" s="613"/>
      <c r="D55" s="356">
        <v>215547</v>
      </c>
      <c r="E55" s="356">
        <v>219973</v>
      </c>
      <c r="F55" s="1183">
        <v>217955</v>
      </c>
      <c r="G55" s="1183">
        <v>216448</v>
      </c>
      <c r="H55" s="1184">
        <v>214399</v>
      </c>
      <c r="J55" s="1173"/>
      <c r="K55" s="1173"/>
      <c r="L55" s="1173"/>
      <c r="M55" s="1174"/>
      <c r="N55" s="1174"/>
      <c r="O55" s="1174"/>
      <c r="P55" s="1174"/>
      <c r="Q55" s="1174"/>
      <c r="R55" s="1174"/>
      <c r="S55" s="1174"/>
      <c r="T55" s="1174"/>
      <c r="U55" s="1174"/>
      <c r="V55" s="1174"/>
      <c r="W55" s="1174"/>
    </row>
    <row r="56" spans="1:23" ht="15" customHeight="1">
      <c r="A56" s="606" t="s">
        <v>34</v>
      </c>
      <c r="B56" s="606"/>
      <c r="C56" s="606"/>
      <c r="D56" s="295"/>
      <c r="E56" s="295"/>
      <c r="F56" s="295"/>
      <c r="G56" s="295"/>
      <c r="H56" s="295"/>
      <c r="J56" s="1173"/>
      <c r="K56" s="1173"/>
      <c r="L56" s="1173"/>
      <c r="M56" s="1174"/>
      <c r="N56" s="1174"/>
      <c r="O56" s="1174"/>
      <c r="P56" s="1174"/>
      <c r="Q56" s="1174"/>
      <c r="R56" s="1174"/>
      <c r="S56" s="1174"/>
      <c r="T56" s="1174"/>
      <c r="U56" s="1174"/>
      <c r="V56" s="1174"/>
      <c r="W56" s="1174"/>
    </row>
    <row r="57" spans="10:23" ht="15" customHeight="1">
      <c r="J57" s="1173"/>
      <c r="K57" s="1173"/>
      <c r="L57" s="1173"/>
      <c r="M57" s="1174"/>
      <c r="N57" s="1174"/>
      <c r="O57" s="1174"/>
      <c r="P57" s="1174"/>
      <c r="Q57" s="1174"/>
      <c r="R57" s="1174"/>
      <c r="S57" s="1174"/>
      <c r="T57" s="1174"/>
      <c r="U57" s="1174"/>
      <c r="V57" s="1174"/>
      <c r="W57" s="1174"/>
    </row>
    <row r="58" spans="10:23" ht="15" customHeight="1">
      <c r="J58" s="1173"/>
      <c r="K58" s="1173"/>
      <c r="L58" s="1173"/>
      <c r="M58" s="1174"/>
      <c r="N58" s="1174"/>
      <c r="O58" s="1174"/>
      <c r="P58" s="1174"/>
      <c r="Q58" s="1174"/>
      <c r="R58" s="1174"/>
      <c r="S58" s="1174"/>
      <c r="T58" s="1174"/>
      <c r="U58" s="1174"/>
      <c r="V58" s="1174"/>
      <c r="W58" s="1174"/>
    </row>
    <row r="59" spans="10:23" ht="15" customHeight="1">
      <c r="J59" s="1173"/>
      <c r="K59" s="1173"/>
      <c r="L59" s="1173"/>
      <c r="M59" s="1174"/>
      <c r="N59" s="1174"/>
      <c r="O59" s="1174"/>
      <c r="P59" s="1174"/>
      <c r="Q59" s="1174"/>
      <c r="R59" s="1174"/>
      <c r="S59" s="1174"/>
      <c r="T59" s="1174"/>
      <c r="U59" s="1174"/>
      <c r="V59" s="1174"/>
      <c r="W59" s="1174"/>
    </row>
    <row r="60" spans="10:23" ht="15" customHeight="1">
      <c r="J60" s="1173"/>
      <c r="K60" s="1173"/>
      <c r="L60" s="1173"/>
      <c r="M60" s="1174"/>
      <c r="N60" s="1174"/>
      <c r="O60" s="1174"/>
      <c r="P60" s="1174"/>
      <c r="Q60" s="1174"/>
      <c r="R60" s="1174"/>
      <c r="S60" s="1174"/>
      <c r="T60" s="1174"/>
      <c r="U60" s="1174"/>
      <c r="V60" s="1174"/>
      <c r="W60" s="1174"/>
    </row>
    <row r="61" spans="1:23" ht="15" customHeight="1">
      <c r="A61" s="146" t="s">
        <v>773</v>
      </c>
      <c r="B61" s="146"/>
      <c r="C61" s="146"/>
      <c r="D61" s="146"/>
      <c r="E61" s="146"/>
      <c r="F61" s="146"/>
      <c r="G61" s="146"/>
      <c r="H61" s="146"/>
      <c r="J61" s="1173"/>
      <c r="K61" s="1173"/>
      <c r="L61" s="1173"/>
      <c r="M61" s="1174"/>
      <c r="N61" s="1174"/>
      <c r="O61" s="1174"/>
      <c r="P61" s="1174"/>
      <c r="Q61" s="1174"/>
      <c r="R61" s="1174"/>
      <c r="S61" s="1174"/>
      <c r="T61" s="1174"/>
      <c r="U61" s="1174"/>
      <c r="V61" s="1174"/>
      <c r="W61" s="1174"/>
    </row>
    <row r="62" spans="10:23" ht="15" customHeight="1" thickBot="1">
      <c r="J62" s="1173"/>
      <c r="K62" s="1173"/>
      <c r="L62" s="1173"/>
      <c r="M62" s="1174"/>
      <c r="N62" s="1174"/>
      <c r="O62" s="1174"/>
      <c r="P62" s="1174"/>
      <c r="Q62" s="1174"/>
      <c r="R62" s="1174"/>
      <c r="S62" s="1174"/>
      <c r="T62" s="1174"/>
      <c r="U62" s="1174"/>
      <c r="V62" s="1174"/>
      <c r="W62" s="1174"/>
    </row>
    <row r="63" spans="1:23" ht="15" customHeight="1">
      <c r="A63" s="1152"/>
      <c r="B63" s="1152"/>
      <c r="C63" s="1137" t="s">
        <v>227</v>
      </c>
      <c r="D63" s="165" t="s">
        <v>577</v>
      </c>
      <c r="E63" s="1139" t="s">
        <v>555</v>
      </c>
      <c r="F63" s="517" t="s">
        <v>578</v>
      </c>
      <c r="G63" s="1140" t="s">
        <v>623</v>
      </c>
      <c r="H63" s="1140" t="s">
        <v>748</v>
      </c>
      <c r="J63" s="1173"/>
      <c r="K63" s="1173"/>
      <c r="L63" s="1173"/>
      <c r="M63" s="1174"/>
      <c r="N63" s="1174"/>
      <c r="O63" s="1174"/>
      <c r="P63" s="1174"/>
      <c r="Q63" s="1174"/>
      <c r="R63" s="1174"/>
      <c r="S63" s="1174"/>
      <c r="T63" s="1174"/>
      <c r="U63" s="1174"/>
      <c r="V63" s="1174"/>
      <c r="W63" s="1174"/>
    </row>
    <row r="64" spans="1:23" ht="15" customHeight="1">
      <c r="A64" s="1141" t="s">
        <v>524</v>
      </c>
      <c r="B64" s="1141"/>
      <c r="C64" s="193"/>
      <c r="D64" s="1185"/>
      <c r="E64" s="1142"/>
      <c r="F64" s="1143"/>
      <c r="G64" s="1153"/>
      <c r="H64" s="1153"/>
      <c r="J64" s="1173"/>
      <c r="K64" s="1173"/>
      <c r="L64" s="1173"/>
      <c r="M64" s="1174"/>
      <c r="N64" s="1174"/>
      <c r="O64" s="1174"/>
      <c r="P64" s="1174"/>
      <c r="Q64" s="1174"/>
      <c r="R64" s="1174"/>
      <c r="S64" s="1174"/>
      <c r="T64" s="1174"/>
      <c r="U64" s="1174"/>
      <c r="V64" s="1174"/>
      <c r="W64" s="1174"/>
    </row>
    <row r="65" spans="1:23" ht="15" customHeight="1">
      <c r="A65" s="1186" t="s">
        <v>35</v>
      </c>
      <c r="B65" s="1187"/>
      <c r="C65" s="1041"/>
      <c r="D65" s="1188">
        <v>3408</v>
      </c>
      <c r="E65" s="1188">
        <v>3402</v>
      </c>
      <c r="F65" s="1188">
        <v>3393</v>
      </c>
      <c r="G65" s="1188">
        <v>3385</v>
      </c>
      <c r="H65" s="1188">
        <v>3376</v>
      </c>
      <c r="J65" s="1174"/>
      <c r="K65" s="1174"/>
      <c r="L65" s="1174"/>
      <c r="M65" s="1174"/>
      <c r="N65" s="1174"/>
      <c r="O65" s="1174"/>
      <c r="P65" s="1174"/>
      <c r="Q65" s="1174"/>
      <c r="R65" s="1174"/>
      <c r="S65" s="1174"/>
      <c r="T65" s="1174"/>
      <c r="U65" s="1174"/>
      <c r="V65" s="1174"/>
      <c r="W65" s="1174"/>
    </row>
    <row r="66" spans="1:23" ht="15" customHeight="1">
      <c r="A66" s="148"/>
      <c r="B66" s="148"/>
      <c r="C66" s="367"/>
      <c r="D66" s="6"/>
      <c r="E66" s="6"/>
      <c r="F66" s="6"/>
      <c r="G66" s="6"/>
      <c r="H66" s="6"/>
      <c r="J66" s="1174"/>
      <c r="K66" s="1174"/>
      <c r="L66" s="1174"/>
      <c r="M66" s="1174"/>
      <c r="N66" s="1174"/>
      <c r="O66" s="1174"/>
      <c r="P66" s="1174"/>
      <c r="Q66" s="1174"/>
      <c r="R66" s="1174"/>
      <c r="S66" s="1174"/>
      <c r="T66" s="1174"/>
      <c r="U66" s="1174"/>
      <c r="V66" s="1174"/>
      <c r="W66" s="1174"/>
    </row>
    <row r="67" spans="1:23" ht="15" customHeight="1">
      <c r="A67" s="219" t="s">
        <v>36</v>
      </c>
      <c r="B67" s="226"/>
      <c r="C67" s="244"/>
      <c r="D67" s="214">
        <v>1894</v>
      </c>
      <c r="E67" s="214">
        <v>1892</v>
      </c>
      <c r="F67" s="214">
        <v>1891</v>
      </c>
      <c r="G67" s="214">
        <v>1890</v>
      </c>
      <c r="H67" s="214">
        <v>1887</v>
      </c>
      <c r="K67" s="1173"/>
      <c r="L67" s="1173"/>
      <c r="M67" s="1173"/>
      <c r="N67" s="1173"/>
      <c r="O67" s="1173"/>
      <c r="P67" s="1173"/>
      <c r="Q67" s="1173"/>
      <c r="R67" s="1173"/>
      <c r="S67" s="1173"/>
      <c r="T67" s="1173"/>
      <c r="U67" s="1173"/>
      <c r="V67" s="1173"/>
      <c r="W67" s="1173"/>
    </row>
    <row r="68" spans="1:23" ht="15" customHeight="1">
      <c r="A68" s="219" t="s">
        <v>37</v>
      </c>
      <c r="B68" s="226"/>
      <c r="C68" s="244"/>
      <c r="D68" s="214">
        <v>1385</v>
      </c>
      <c r="E68" s="214">
        <v>1382</v>
      </c>
      <c r="F68" s="214">
        <v>1377</v>
      </c>
      <c r="G68" s="214">
        <v>1373</v>
      </c>
      <c r="H68" s="214">
        <v>1368</v>
      </c>
      <c r="K68" s="6"/>
      <c r="L68" s="6"/>
      <c r="M68" s="6"/>
      <c r="N68" s="6"/>
      <c r="O68" s="6"/>
      <c r="P68" s="6"/>
      <c r="Q68" s="50"/>
      <c r="R68" s="50"/>
      <c r="S68" s="50"/>
      <c r="T68" s="50"/>
      <c r="U68" s="6"/>
      <c r="V68" s="50"/>
      <c r="W68" s="6"/>
    </row>
    <row r="69" spans="1:23" ht="15" customHeight="1">
      <c r="A69" s="219" t="s">
        <v>38</v>
      </c>
      <c r="B69" s="219"/>
      <c r="C69" s="613"/>
      <c r="D69" s="214">
        <v>38</v>
      </c>
      <c r="E69" s="214">
        <v>37</v>
      </c>
      <c r="F69" s="214">
        <v>38</v>
      </c>
      <c r="G69" s="214">
        <v>39</v>
      </c>
      <c r="H69" s="214">
        <v>39</v>
      </c>
      <c r="K69" s="50"/>
      <c r="L69" s="50"/>
      <c r="M69" s="50"/>
      <c r="N69" s="50"/>
      <c r="O69" s="50"/>
      <c r="P69" s="50"/>
      <c r="Q69" s="6"/>
      <c r="R69" s="6"/>
      <c r="S69" s="6"/>
      <c r="T69" s="6"/>
      <c r="U69" s="6"/>
      <c r="V69" s="6"/>
      <c r="W69" s="6"/>
    </row>
    <row r="70" spans="1:23" ht="15" customHeight="1">
      <c r="A70" s="1145" t="s">
        <v>99</v>
      </c>
      <c r="B70" s="1145"/>
      <c r="C70" s="1146"/>
      <c r="D70" s="1189">
        <v>91</v>
      </c>
      <c r="E70" s="1189">
        <v>91</v>
      </c>
      <c r="F70" s="1189">
        <v>87</v>
      </c>
      <c r="G70" s="1189">
        <v>83</v>
      </c>
      <c r="H70" s="1189">
        <v>82</v>
      </c>
      <c r="K70" s="6"/>
      <c r="L70" s="6"/>
      <c r="M70" s="6"/>
      <c r="N70" s="6"/>
      <c r="O70" s="6"/>
      <c r="P70" s="6"/>
      <c r="Q70" s="6"/>
      <c r="R70" s="6"/>
      <c r="S70" s="6"/>
      <c r="T70" s="6"/>
      <c r="U70" s="6"/>
      <c r="V70" s="6"/>
      <c r="W70" s="6"/>
    </row>
    <row r="71" spans="1:2" ht="15" customHeight="1">
      <c r="A71" s="605" t="s">
        <v>771</v>
      </c>
      <c r="B71" s="605"/>
    </row>
    <row r="72" spans="1:2" ht="14.25" customHeight="1">
      <c r="A72" s="6" t="s">
        <v>772</v>
      </c>
      <c r="B72" s="6"/>
    </row>
    <row r="73" ht="14.25" customHeight="1">
      <c r="A73" s="8" t="s">
        <v>24</v>
      </c>
    </row>
    <row r="74" ht="14.25" customHeight="1"/>
  </sheetData>
  <sheetProtection/>
  <mergeCells count="87">
    <mergeCell ref="A2:H2"/>
    <mergeCell ref="J2:W2"/>
    <mergeCell ref="A3:H3"/>
    <mergeCell ref="D5:D6"/>
    <mergeCell ref="E5:E6"/>
    <mergeCell ref="F5:F6"/>
    <mergeCell ref="G5:G6"/>
    <mergeCell ref="H5:H6"/>
    <mergeCell ref="J5:K6"/>
    <mergeCell ref="L5:M5"/>
    <mergeCell ref="N5:O5"/>
    <mergeCell ref="P5:Q5"/>
    <mergeCell ref="R5:S5"/>
    <mergeCell ref="T5:U5"/>
    <mergeCell ref="V5:W5"/>
    <mergeCell ref="A7:C7"/>
    <mergeCell ref="J7:K7"/>
    <mergeCell ref="A8:C8"/>
    <mergeCell ref="J8:K8"/>
    <mergeCell ref="A9:C9"/>
    <mergeCell ref="J9:K9"/>
    <mergeCell ref="J10:K10"/>
    <mergeCell ref="J11:K11"/>
    <mergeCell ref="J13:K13"/>
    <mergeCell ref="J14:K14"/>
    <mergeCell ref="A15:H15"/>
    <mergeCell ref="J15:K15"/>
    <mergeCell ref="J16:K16"/>
    <mergeCell ref="D17:D18"/>
    <mergeCell ref="E17:E18"/>
    <mergeCell ref="F17:F18"/>
    <mergeCell ref="G17:G18"/>
    <mergeCell ref="H17:H18"/>
    <mergeCell ref="J17:K17"/>
    <mergeCell ref="J18:K18"/>
    <mergeCell ref="A19:C19"/>
    <mergeCell ref="J19:K19"/>
    <mergeCell ref="A20:C20"/>
    <mergeCell ref="J20:K20"/>
    <mergeCell ref="A21:C21"/>
    <mergeCell ref="J21:K21"/>
    <mergeCell ref="A22:C22"/>
    <mergeCell ref="J22:K22"/>
    <mergeCell ref="A23:C23"/>
    <mergeCell ref="J23:K23"/>
    <mergeCell ref="A24:C24"/>
    <mergeCell ref="J24:K24"/>
    <mergeCell ref="A25:C25"/>
    <mergeCell ref="J25:K25"/>
    <mergeCell ref="A26:C26"/>
    <mergeCell ref="A27:C27"/>
    <mergeCell ref="J27:K27"/>
    <mergeCell ref="A28:C28"/>
    <mergeCell ref="J28:K28"/>
    <mergeCell ref="A29:C29"/>
    <mergeCell ref="A30:C30"/>
    <mergeCell ref="A31:C31"/>
    <mergeCell ref="A32:C32"/>
    <mergeCell ref="J32:K32"/>
    <mergeCell ref="A33:C33"/>
    <mergeCell ref="A34:C34"/>
    <mergeCell ref="J36:K36"/>
    <mergeCell ref="J39:K39"/>
    <mergeCell ref="A40:H40"/>
    <mergeCell ref="A42:B43"/>
    <mergeCell ref="C42:F42"/>
    <mergeCell ref="G42:H42"/>
    <mergeCell ref="E63:E64"/>
    <mergeCell ref="F63:F64"/>
    <mergeCell ref="A65:C65"/>
    <mergeCell ref="A44:B44"/>
    <mergeCell ref="A50:H50"/>
    <mergeCell ref="D52:D53"/>
    <mergeCell ref="E52:E53"/>
    <mergeCell ref="F52:F53"/>
    <mergeCell ref="G52:G53"/>
    <mergeCell ref="H52:H53"/>
    <mergeCell ref="A67:C67"/>
    <mergeCell ref="A68:C68"/>
    <mergeCell ref="A69:C69"/>
    <mergeCell ref="A70:C70"/>
    <mergeCell ref="A54:C54"/>
    <mergeCell ref="B55:C55"/>
    <mergeCell ref="A61:H61"/>
    <mergeCell ref="G63:G64"/>
    <mergeCell ref="H63:H64"/>
    <mergeCell ref="D63:D64"/>
  </mergeCells>
  <printOptions/>
  <pageMargins left="0.5905511811023623" right="0.1968503937007874" top="0.984251968503937" bottom="0.4330708661417323" header="0.5118110236220472" footer="0.5118110236220472"/>
  <pageSetup horizontalDpi="600" verticalDpi="600" orientation="landscape" paperSize="8" scale="7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B45"/>
  <sheetViews>
    <sheetView tabSelected="1" view="pageBreakPreview" zoomScale="60" zoomScalePageLayoutView="0" workbookViewId="0" topLeftCell="A5">
      <selection activeCell="AB26" sqref="AB26"/>
    </sheetView>
  </sheetViews>
  <sheetFormatPr defaultColWidth="10.59765625" defaultRowHeight="15"/>
  <cols>
    <col min="1" max="1" width="2.59765625" style="8" customWidth="1"/>
    <col min="2" max="2" width="13.09765625" style="8" customWidth="1"/>
    <col min="3" max="4" width="9.3984375" style="8" customWidth="1"/>
    <col min="5" max="5" width="10.09765625" style="8" customWidth="1"/>
    <col min="6" max="23" width="9.3984375" style="8" customWidth="1"/>
    <col min="24" max="24" width="9.09765625" style="8" customWidth="1"/>
    <col min="25" max="25" width="28.19921875" style="8" customWidth="1"/>
    <col min="26" max="16384" width="10.59765625" style="8" customWidth="1"/>
  </cols>
  <sheetData>
    <row r="1" spans="1:25" s="10" customFormat="1" ht="19.5" customHeight="1">
      <c r="A1" s="19" t="s">
        <v>525</v>
      </c>
      <c r="Y1" s="20" t="s">
        <v>526</v>
      </c>
    </row>
    <row r="2" spans="1:25" s="10" customFormat="1" ht="19.5" customHeight="1">
      <c r="A2" s="19"/>
      <c r="Y2" s="20"/>
    </row>
    <row r="3" spans="1:25" ht="19.5" customHeight="1">
      <c r="A3" s="140" t="s">
        <v>830</v>
      </c>
      <c r="B3" s="140"/>
      <c r="C3" s="140"/>
      <c r="D3" s="140"/>
      <c r="E3" s="140"/>
      <c r="F3" s="140"/>
      <c r="G3" s="140"/>
      <c r="H3" s="140"/>
      <c r="I3" s="140"/>
      <c r="J3" s="140"/>
      <c r="K3" s="140"/>
      <c r="L3" s="140"/>
      <c r="M3" s="140"/>
      <c r="N3" s="140"/>
      <c r="O3" s="140"/>
      <c r="P3" s="140"/>
      <c r="Q3" s="140"/>
      <c r="R3" s="140"/>
      <c r="S3" s="140"/>
      <c r="T3" s="140"/>
      <c r="U3" s="140"/>
      <c r="V3" s="140"/>
      <c r="W3" s="140"/>
      <c r="X3" s="140"/>
      <c r="Y3" s="140"/>
    </row>
    <row r="4" ht="18" customHeight="1" thickBot="1"/>
    <row r="5" spans="1:25" ht="14.25" customHeight="1">
      <c r="A5" s="151" t="s">
        <v>602</v>
      </c>
      <c r="B5" s="152"/>
      <c r="C5" s="383" t="s">
        <v>10</v>
      </c>
      <c r="D5" s="267"/>
      <c r="E5" s="267"/>
      <c r="F5" s="267"/>
      <c r="G5" s="267"/>
      <c r="H5" s="267"/>
      <c r="I5" s="268"/>
      <c r="J5" s="383" t="s">
        <v>527</v>
      </c>
      <c r="K5" s="268"/>
      <c r="L5" s="383" t="s">
        <v>528</v>
      </c>
      <c r="M5" s="268"/>
      <c r="N5" s="383" t="s">
        <v>11</v>
      </c>
      <c r="O5" s="267"/>
      <c r="P5" s="267"/>
      <c r="Q5" s="267"/>
      <c r="R5" s="267"/>
      <c r="S5" s="267"/>
      <c r="T5" s="267"/>
      <c r="U5" s="267"/>
      <c r="V5" s="267"/>
      <c r="W5" s="267"/>
      <c r="X5" s="267"/>
      <c r="Y5" s="267"/>
    </row>
    <row r="6" spans="1:25" ht="14.25" customHeight="1">
      <c r="A6" s="170"/>
      <c r="B6" s="171"/>
      <c r="E6" s="596"/>
      <c r="F6" s="392" t="s">
        <v>529</v>
      </c>
      <c r="G6" s="212"/>
      <c r="H6" s="212"/>
      <c r="I6" s="213"/>
      <c r="J6" s="1023" t="s">
        <v>12</v>
      </c>
      <c r="K6" s="461" t="s">
        <v>530</v>
      </c>
      <c r="L6" s="1023" t="s">
        <v>12</v>
      </c>
      <c r="M6" s="461" t="s">
        <v>531</v>
      </c>
      <c r="N6" s="392" t="s">
        <v>532</v>
      </c>
      <c r="O6" s="213"/>
      <c r="P6" s="392" t="s">
        <v>140</v>
      </c>
      <c r="Q6" s="213"/>
      <c r="R6" s="392" t="s">
        <v>13</v>
      </c>
      <c r="S6" s="213"/>
      <c r="T6" s="392" t="s">
        <v>14</v>
      </c>
      <c r="U6" s="213"/>
      <c r="V6" s="392" t="s">
        <v>533</v>
      </c>
      <c r="W6" s="213"/>
      <c r="X6" s="141" t="s">
        <v>534</v>
      </c>
      <c r="Y6" s="1190" t="s">
        <v>603</v>
      </c>
    </row>
    <row r="7" spans="1:25" ht="14.25" customHeight="1">
      <c r="A7" s="170"/>
      <c r="B7" s="171"/>
      <c r="C7" s="8" t="s">
        <v>535</v>
      </c>
      <c r="D7" s="461" t="s">
        <v>15</v>
      </c>
      <c r="E7" s="143" t="s">
        <v>16</v>
      </c>
      <c r="F7" s="183"/>
      <c r="G7" s="184"/>
      <c r="H7" s="184"/>
      <c r="I7" s="185"/>
      <c r="J7" s="173"/>
      <c r="K7" s="182"/>
      <c r="L7" s="173"/>
      <c r="M7" s="182"/>
      <c r="N7" s="183"/>
      <c r="O7" s="185"/>
      <c r="P7" s="183"/>
      <c r="Q7" s="185"/>
      <c r="R7" s="183"/>
      <c r="S7" s="185"/>
      <c r="T7" s="183"/>
      <c r="U7" s="185"/>
      <c r="V7" s="183"/>
      <c r="W7" s="185"/>
      <c r="X7" s="142"/>
      <c r="Y7" s="1191"/>
    </row>
    <row r="8" spans="1:25" ht="14.25" customHeight="1">
      <c r="A8" s="191"/>
      <c r="B8" s="192"/>
      <c r="C8" s="408"/>
      <c r="D8" s="195"/>
      <c r="E8" s="144"/>
      <c r="F8" s="1192" t="s">
        <v>17</v>
      </c>
      <c r="G8" s="1192" t="s">
        <v>18</v>
      </c>
      <c r="H8" s="1192" t="s">
        <v>19</v>
      </c>
      <c r="I8" s="404" t="s">
        <v>233</v>
      </c>
      <c r="J8" s="194"/>
      <c r="K8" s="195"/>
      <c r="L8" s="194"/>
      <c r="M8" s="195"/>
      <c r="N8" s="1193" t="s">
        <v>536</v>
      </c>
      <c r="O8" s="1194" t="s">
        <v>531</v>
      </c>
      <c r="P8" s="1193" t="s">
        <v>536</v>
      </c>
      <c r="Q8" s="1194" t="s">
        <v>531</v>
      </c>
      <c r="R8" s="1193" t="s">
        <v>536</v>
      </c>
      <c r="S8" s="1194" t="s">
        <v>531</v>
      </c>
      <c r="T8" s="1193" t="s">
        <v>536</v>
      </c>
      <c r="U8" s="1194" t="s">
        <v>531</v>
      </c>
      <c r="V8" s="1193" t="s">
        <v>536</v>
      </c>
      <c r="W8" s="1194" t="s">
        <v>531</v>
      </c>
      <c r="X8" s="1192" t="s">
        <v>536</v>
      </c>
      <c r="Y8" s="1195" t="s">
        <v>531</v>
      </c>
    </row>
    <row r="9" spans="1:25" ht="14.25" customHeight="1">
      <c r="A9" s="212" t="s">
        <v>581</v>
      </c>
      <c r="B9" s="213"/>
      <c r="C9" s="1196">
        <v>288</v>
      </c>
      <c r="D9" s="215">
        <v>9</v>
      </c>
      <c r="E9" s="215">
        <v>279</v>
      </c>
      <c r="F9" s="215">
        <v>247</v>
      </c>
      <c r="G9" s="215">
        <v>8</v>
      </c>
      <c r="H9" s="215">
        <v>145</v>
      </c>
      <c r="I9" s="215">
        <v>94</v>
      </c>
      <c r="J9" s="215">
        <v>34</v>
      </c>
      <c r="K9" s="215">
        <v>991</v>
      </c>
      <c r="L9" s="215">
        <v>257</v>
      </c>
      <c r="M9" s="215">
        <v>29055</v>
      </c>
      <c r="N9" s="215">
        <v>775</v>
      </c>
      <c r="O9" s="215">
        <v>69042</v>
      </c>
      <c r="P9" s="215">
        <v>381</v>
      </c>
      <c r="Q9" s="215">
        <v>8509</v>
      </c>
      <c r="R9" s="215">
        <v>28</v>
      </c>
      <c r="S9" s="215">
        <v>594</v>
      </c>
      <c r="T9" s="215">
        <v>7</v>
      </c>
      <c r="U9" s="215">
        <v>123</v>
      </c>
      <c r="V9" s="215">
        <v>1</v>
      </c>
      <c r="W9" s="215">
        <v>9</v>
      </c>
      <c r="X9" s="215">
        <v>284</v>
      </c>
      <c r="Y9" s="215">
        <v>78084</v>
      </c>
    </row>
    <row r="10" spans="1:25" ht="14.25" customHeight="1">
      <c r="A10" s="228" t="s">
        <v>555</v>
      </c>
      <c r="B10" s="225"/>
      <c r="C10" s="215">
        <v>288</v>
      </c>
      <c r="D10" s="215">
        <v>8</v>
      </c>
      <c r="E10" s="215">
        <v>280</v>
      </c>
      <c r="F10" s="215">
        <v>248</v>
      </c>
      <c r="G10" s="215">
        <v>8</v>
      </c>
      <c r="H10" s="215">
        <v>145</v>
      </c>
      <c r="I10" s="215">
        <v>95</v>
      </c>
      <c r="J10" s="215">
        <v>33</v>
      </c>
      <c r="K10" s="215">
        <v>900</v>
      </c>
      <c r="L10" s="215">
        <v>251</v>
      </c>
      <c r="M10" s="215">
        <v>27208</v>
      </c>
      <c r="N10" s="215">
        <v>656</v>
      </c>
      <c r="O10" s="215">
        <v>67780</v>
      </c>
      <c r="P10" s="215">
        <v>378</v>
      </c>
      <c r="Q10" s="215">
        <v>8217</v>
      </c>
      <c r="R10" s="215">
        <v>27</v>
      </c>
      <c r="S10" s="215">
        <v>700</v>
      </c>
      <c r="T10" s="215">
        <v>7</v>
      </c>
      <c r="U10" s="215">
        <v>96</v>
      </c>
      <c r="V10" s="215">
        <v>1</v>
      </c>
      <c r="W10" s="215">
        <v>7</v>
      </c>
      <c r="X10" s="215">
        <v>280</v>
      </c>
      <c r="Y10" s="215">
        <v>76846</v>
      </c>
    </row>
    <row r="11" spans="1:25" ht="14.25" customHeight="1">
      <c r="A11" s="1197" t="s">
        <v>340</v>
      </c>
      <c r="B11" s="1198"/>
      <c r="C11" s="1199">
        <v>288</v>
      </c>
      <c r="D11" s="215">
        <v>8</v>
      </c>
      <c r="E11" s="215">
        <v>280</v>
      </c>
      <c r="F11" s="215">
        <v>234</v>
      </c>
      <c r="G11" s="215">
        <v>8</v>
      </c>
      <c r="H11" s="215">
        <v>133</v>
      </c>
      <c r="I11" s="215">
        <v>93</v>
      </c>
      <c r="J11" s="215">
        <v>33</v>
      </c>
      <c r="K11" s="215">
        <v>878</v>
      </c>
      <c r="L11" s="215">
        <v>238</v>
      </c>
      <c r="M11" s="215">
        <v>26080</v>
      </c>
      <c r="N11" s="215">
        <v>607</v>
      </c>
      <c r="O11" s="215">
        <v>65861</v>
      </c>
      <c r="P11" s="215">
        <v>385</v>
      </c>
      <c r="Q11" s="215">
        <v>8017</v>
      </c>
      <c r="R11" s="215">
        <v>26</v>
      </c>
      <c r="S11" s="215">
        <v>700</v>
      </c>
      <c r="T11" s="215">
        <v>7</v>
      </c>
      <c r="U11" s="215">
        <v>98</v>
      </c>
      <c r="V11" s="215">
        <v>1</v>
      </c>
      <c r="W11" s="215">
        <v>10</v>
      </c>
      <c r="X11" s="215">
        <v>279</v>
      </c>
      <c r="Y11" s="215">
        <v>75976</v>
      </c>
    </row>
    <row r="12" spans="1:25" ht="14.25" customHeight="1">
      <c r="A12" s="1197" t="s">
        <v>749</v>
      </c>
      <c r="B12" s="1198"/>
      <c r="C12" s="1199">
        <v>290</v>
      </c>
      <c r="D12" s="215">
        <v>10</v>
      </c>
      <c r="E12" s="215">
        <v>280</v>
      </c>
      <c r="F12" s="215">
        <v>235</v>
      </c>
      <c r="G12" s="215">
        <v>8</v>
      </c>
      <c r="H12" s="215">
        <v>134</v>
      </c>
      <c r="I12" s="215">
        <v>93</v>
      </c>
      <c r="J12" s="215">
        <v>33</v>
      </c>
      <c r="K12" s="215">
        <v>774</v>
      </c>
      <c r="L12" s="215">
        <v>233</v>
      </c>
      <c r="M12" s="215">
        <v>24336</v>
      </c>
      <c r="N12" s="215">
        <v>597</v>
      </c>
      <c r="O12" s="215">
        <v>63873</v>
      </c>
      <c r="P12" s="215">
        <v>359</v>
      </c>
      <c r="Q12" s="215">
        <v>7135</v>
      </c>
      <c r="R12" s="215">
        <v>26</v>
      </c>
      <c r="S12" s="215">
        <v>544</v>
      </c>
      <c r="T12" s="215">
        <v>10</v>
      </c>
      <c r="U12" s="215">
        <v>127</v>
      </c>
      <c r="V12" s="215">
        <v>1</v>
      </c>
      <c r="W12" s="215">
        <v>7</v>
      </c>
      <c r="X12" s="215">
        <v>277</v>
      </c>
      <c r="Y12" s="215">
        <v>78194</v>
      </c>
    </row>
    <row r="13" spans="1:25" s="100" customFormat="1" ht="14.25" customHeight="1">
      <c r="A13" s="1200" t="s">
        <v>770</v>
      </c>
      <c r="B13" s="1201"/>
      <c r="C13" s="1202">
        <f aca="true" t="shared" si="0" ref="C13:Y13">SUM(C15:C27,C30,C34,C38,C41)</f>
        <v>290</v>
      </c>
      <c r="D13" s="1203">
        <f t="shared" si="0"/>
        <v>10</v>
      </c>
      <c r="E13" s="1203">
        <f t="shared" si="0"/>
        <v>280</v>
      </c>
      <c r="F13" s="1203">
        <f t="shared" si="0"/>
        <v>237</v>
      </c>
      <c r="G13" s="1203">
        <f t="shared" si="0"/>
        <v>8</v>
      </c>
      <c r="H13" s="1203">
        <f t="shared" si="0"/>
        <v>133</v>
      </c>
      <c r="I13" s="1203">
        <f t="shared" si="0"/>
        <v>96</v>
      </c>
      <c r="J13" s="1203">
        <f t="shared" si="0"/>
        <v>35</v>
      </c>
      <c r="K13" s="1203">
        <f t="shared" si="0"/>
        <v>759</v>
      </c>
      <c r="L13" s="1203">
        <f t="shared" si="0"/>
        <v>231</v>
      </c>
      <c r="M13" s="1203">
        <f t="shared" si="0"/>
        <v>23343</v>
      </c>
      <c r="N13" s="1203">
        <f t="shared" si="0"/>
        <v>728</v>
      </c>
      <c r="O13" s="1203">
        <f t="shared" si="0"/>
        <v>61529</v>
      </c>
      <c r="P13" s="1203">
        <f t="shared" si="0"/>
        <v>354</v>
      </c>
      <c r="Q13" s="1203">
        <f t="shared" si="0"/>
        <v>7163</v>
      </c>
      <c r="R13" s="1203">
        <f t="shared" si="0"/>
        <v>26</v>
      </c>
      <c r="S13" s="1203">
        <f t="shared" si="0"/>
        <v>602</v>
      </c>
      <c r="T13" s="1203">
        <f t="shared" si="0"/>
        <v>10</v>
      </c>
      <c r="U13" s="1203">
        <f t="shared" si="0"/>
        <v>118</v>
      </c>
      <c r="V13" s="1203">
        <f t="shared" si="0"/>
        <v>1</v>
      </c>
      <c r="W13" s="1203">
        <f t="shared" si="0"/>
        <v>5</v>
      </c>
      <c r="X13" s="1203">
        <f t="shared" si="0"/>
        <v>277</v>
      </c>
      <c r="Y13" s="1203">
        <f t="shared" si="0"/>
        <v>75916</v>
      </c>
    </row>
    <row r="14" spans="1:25" ht="14.25" customHeight="1">
      <c r="A14" s="1204"/>
      <c r="B14" s="1204"/>
      <c r="C14" s="1202"/>
      <c r="D14" s="1203"/>
      <c r="E14" s="1203"/>
      <c r="F14" s="1203"/>
      <c r="G14" s="1203"/>
      <c r="H14" s="1203"/>
      <c r="I14" s="1203"/>
      <c r="J14" s="1203"/>
      <c r="K14" s="1203"/>
      <c r="L14" s="1203"/>
      <c r="M14" s="1203"/>
      <c r="N14" s="1203"/>
      <c r="O14" s="1203"/>
      <c r="P14" s="1203"/>
      <c r="Q14" s="1203"/>
      <c r="R14" s="1203"/>
      <c r="S14" s="1203"/>
      <c r="T14" s="1203"/>
      <c r="U14" s="1203"/>
      <c r="V14" s="1203"/>
      <c r="W14" s="1203"/>
      <c r="X14" s="1203"/>
      <c r="Y14" s="1203"/>
    </row>
    <row r="15" spans="1:25" s="100" customFormat="1" ht="14.25" customHeight="1">
      <c r="A15" s="1155" t="s">
        <v>275</v>
      </c>
      <c r="B15" s="429"/>
      <c r="C15" s="1202">
        <v>63</v>
      </c>
      <c r="D15" s="1203">
        <v>2</v>
      </c>
      <c r="E15" s="1203">
        <v>61</v>
      </c>
      <c r="F15" s="1203">
        <f>SUM(G15:I15)</f>
        <v>123</v>
      </c>
      <c r="G15" s="1203">
        <v>1</v>
      </c>
      <c r="H15" s="1203">
        <v>61</v>
      </c>
      <c r="I15" s="1203">
        <v>61</v>
      </c>
      <c r="J15" s="1203">
        <v>7</v>
      </c>
      <c r="K15" s="1203">
        <v>130</v>
      </c>
      <c r="L15" s="1203">
        <v>38</v>
      </c>
      <c r="M15" s="1203">
        <v>10600</v>
      </c>
      <c r="N15" s="1203">
        <v>64</v>
      </c>
      <c r="O15" s="1205">
        <v>29494</v>
      </c>
      <c r="P15" s="1203">
        <v>38</v>
      </c>
      <c r="Q15" s="1205">
        <v>792</v>
      </c>
      <c r="R15" s="1205">
        <v>11</v>
      </c>
      <c r="S15" s="1205">
        <v>355</v>
      </c>
      <c r="T15" s="1205">
        <v>7</v>
      </c>
      <c r="U15" s="1205">
        <v>89</v>
      </c>
      <c r="V15" s="1203" t="s">
        <v>627</v>
      </c>
      <c r="W15" s="1203" t="s">
        <v>627</v>
      </c>
      <c r="X15" s="1205">
        <v>74</v>
      </c>
      <c r="Y15" s="1205">
        <v>29662</v>
      </c>
    </row>
    <row r="16" spans="1:25" s="100" customFormat="1" ht="14.25" customHeight="1">
      <c r="A16" s="1155" t="s">
        <v>381</v>
      </c>
      <c r="B16" s="429"/>
      <c r="C16" s="1206" t="s">
        <v>627</v>
      </c>
      <c r="D16" s="1207" t="s">
        <v>627</v>
      </c>
      <c r="E16" s="1203" t="s">
        <v>627</v>
      </c>
      <c r="F16" s="1203" t="s">
        <v>627</v>
      </c>
      <c r="G16" s="1203" t="s">
        <v>627</v>
      </c>
      <c r="H16" s="1203" t="s">
        <v>627</v>
      </c>
      <c r="I16" s="1203" t="s">
        <v>627</v>
      </c>
      <c r="J16" s="1203" t="s">
        <v>627</v>
      </c>
      <c r="K16" s="1203" t="s">
        <v>627</v>
      </c>
      <c r="L16" s="1203">
        <v>9</v>
      </c>
      <c r="M16" s="1203">
        <v>941</v>
      </c>
      <c r="N16" s="1203">
        <v>9</v>
      </c>
      <c r="O16" s="1203">
        <v>1269</v>
      </c>
      <c r="P16" s="1203">
        <v>7</v>
      </c>
      <c r="Q16" s="1203">
        <v>59</v>
      </c>
      <c r="R16" s="1203" t="s">
        <v>627</v>
      </c>
      <c r="S16" s="1203" t="s">
        <v>627</v>
      </c>
      <c r="T16" s="1203" t="s">
        <v>627</v>
      </c>
      <c r="U16" s="1203" t="s">
        <v>627</v>
      </c>
      <c r="V16" s="1203" t="s">
        <v>627</v>
      </c>
      <c r="W16" s="1203" t="s">
        <v>627</v>
      </c>
      <c r="X16" s="1203">
        <v>14</v>
      </c>
      <c r="Y16" s="1203">
        <v>2878</v>
      </c>
    </row>
    <row r="17" spans="1:25" s="100" customFormat="1" ht="14.25" customHeight="1">
      <c r="A17" s="1155" t="s">
        <v>276</v>
      </c>
      <c r="B17" s="429"/>
      <c r="C17" s="1202">
        <f aca="true" t="shared" si="1" ref="C17:C25">SUM(D17:E17)</f>
        <v>35</v>
      </c>
      <c r="D17" s="1203">
        <v>1</v>
      </c>
      <c r="E17" s="1203">
        <v>34</v>
      </c>
      <c r="F17" s="1203">
        <f>SUM(G17:I17)</f>
        <v>16</v>
      </c>
      <c r="G17" s="1203">
        <v>7</v>
      </c>
      <c r="H17" s="1203">
        <v>9</v>
      </c>
      <c r="I17" s="1203" t="s">
        <v>627</v>
      </c>
      <c r="J17" s="1203" t="s">
        <v>627</v>
      </c>
      <c r="K17" s="1203" t="s">
        <v>627</v>
      </c>
      <c r="L17" s="1203">
        <v>82</v>
      </c>
      <c r="M17" s="1203">
        <v>3418</v>
      </c>
      <c r="N17" s="1203">
        <v>181</v>
      </c>
      <c r="O17" s="1205">
        <v>6544</v>
      </c>
      <c r="P17" s="1203">
        <v>24</v>
      </c>
      <c r="Q17" s="1205">
        <v>535</v>
      </c>
      <c r="R17" s="1205">
        <v>2</v>
      </c>
      <c r="S17" s="1205">
        <v>22</v>
      </c>
      <c r="T17" s="1203" t="s">
        <v>627</v>
      </c>
      <c r="U17" s="1203" t="s">
        <v>627</v>
      </c>
      <c r="V17" s="1203" t="s">
        <v>627</v>
      </c>
      <c r="W17" s="1203" t="s">
        <v>627</v>
      </c>
      <c r="X17" s="1205">
        <v>32</v>
      </c>
      <c r="Y17" s="1205">
        <v>7586</v>
      </c>
    </row>
    <row r="18" spans="1:25" s="100" customFormat="1" ht="14.25" customHeight="1">
      <c r="A18" s="1155" t="s">
        <v>277</v>
      </c>
      <c r="B18" s="429"/>
      <c r="C18" s="1202">
        <f t="shared" si="1"/>
        <v>19</v>
      </c>
      <c r="D18" s="1203">
        <v>1</v>
      </c>
      <c r="E18" s="1203">
        <v>18</v>
      </c>
      <c r="F18" s="1203" t="s">
        <v>627</v>
      </c>
      <c r="G18" s="1203" t="s">
        <v>627</v>
      </c>
      <c r="H18" s="1203" t="s">
        <v>627</v>
      </c>
      <c r="I18" s="1203" t="s">
        <v>627</v>
      </c>
      <c r="J18" s="1203" t="s">
        <v>627</v>
      </c>
      <c r="K18" s="1203" t="s">
        <v>627</v>
      </c>
      <c r="L18" s="1203">
        <v>4</v>
      </c>
      <c r="M18" s="1203">
        <v>245</v>
      </c>
      <c r="N18" s="1203">
        <v>15</v>
      </c>
      <c r="O18" s="1205">
        <v>251</v>
      </c>
      <c r="P18" s="1203">
        <v>14</v>
      </c>
      <c r="Q18" s="1205">
        <v>188</v>
      </c>
      <c r="R18" s="1205">
        <v>1</v>
      </c>
      <c r="S18" s="1205">
        <v>12</v>
      </c>
      <c r="T18" s="1203" t="s">
        <v>627</v>
      </c>
      <c r="U18" s="1203" t="s">
        <v>627</v>
      </c>
      <c r="V18" s="1203" t="s">
        <v>627</v>
      </c>
      <c r="W18" s="1203" t="s">
        <v>627</v>
      </c>
      <c r="X18" s="1205">
        <v>12</v>
      </c>
      <c r="Y18" s="1205">
        <v>1047</v>
      </c>
    </row>
    <row r="19" spans="1:25" s="100" customFormat="1" ht="14.25" customHeight="1">
      <c r="A19" s="1155" t="s">
        <v>278</v>
      </c>
      <c r="B19" s="429"/>
      <c r="C19" s="1202">
        <f t="shared" si="1"/>
        <v>10</v>
      </c>
      <c r="D19" s="1207" t="s">
        <v>627</v>
      </c>
      <c r="E19" s="1203">
        <v>10</v>
      </c>
      <c r="F19" s="1203">
        <f>SUM(G19:I19)</f>
        <v>10</v>
      </c>
      <c r="G19" s="1203" t="s">
        <v>627</v>
      </c>
      <c r="H19" s="1203">
        <v>10</v>
      </c>
      <c r="I19" s="1203" t="s">
        <v>627</v>
      </c>
      <c r="J19" s="1203">
        <v>10</v>
      </c>
      <c r="K19" s="1203">
        <v>93</v>
      </c>
      <c r="L19" s="1203">
        <v>13</v>
      </c>
      <c r="M19" s="1205">
        <v>1011</v>
      </c>
      <c r="N19" s="1203">
        <v>10</v>
      </c>
      <c r="O19" s="1203">
        <v>588</v>
      </c>
      <c r="P19" s="1203">
        <v>6</v>
      </c>
      <c r="Q19" s="1203">
        <v>82</v>
      </c>
      <c r="R19" s="1203">
        <v>1</v>
      </c>
      <c r="S19" s="1203">
        <v>11</v>
      </c>
      <c r="T19" s="1203" t="s">
        <v>627</v>
      </c>
      <c r="U19" s="1203" t="s">
        <v>627</v>
      </c>
      <c r="V19" s="1203" t="s">
        <v>627</v>
      </c>
      <c r="W19" s="1203" t="s">
        <v>627</v>
      </c>
      <c r="X19" s="1203">
        <v>11</v>
      </c>
      <c r="Y19" s="1203">
        <v>582</v>
      </c>
    </row>
    <row r="20" spans="1:25" s="100" customFormat="1" ht="14.25" customHeight="1">
      <c r="A20" s="1155" t="s">
        <v>279</v>
      </c>
      <c r="B20" s="429"/>
      <c r="C20" s="1202">
        <f t="shared" si="1"/>
        <v>22</v>
      </c>
      <c r="D20" s="1203">
        <v>1</v>
      </c>
      <c r="E20" s="1203">
        <v>21</v>
      </c>
      <c r="F20" s="1203" t="s">
        <v>627</v>
      </c>
      <c r="G20" s="1203" t="s">
        <v>627</v>
      </c>
      <c r="H20" s="1203" t="s">
        <v>627</v>
      </c>
      <c r="I20" s="1203" t="s">
        <v>627</v>
      </c>
      <c r="J20" s="1203" t="s">
        <v>627</v>
      </c>
      <c r="K20" s="1203" t="s">
        <v>627</v>
      </c>
      <c r="L20" s="1203">
        <v>12</v>
      </c>
      <c r="M20" s="1203">
        <v>798</v>
      </c>
      <c r="N20" s="1203">
        <v>72</v>
      </c>
      <c r="O20" s="1203">
        <v>1971</v>
      </c>
      <c r="P20" s="1203">
        <v>11</v>
      </c>
      <c r="Q20" s="1203">
        <v>187</v>
      </c>
      <c r="R20" s="1203">
        <v>1</v>
      </c>
      <c r="S20" s="1203">
        <v>25</v>
      </c>
      <c r="T20" s="1203">
        <v>1</v>
      </c>
      <c r="U20" s="1203">
        <v>8</v>
      </c>
      <c r="V20" s="1203" t="s">
        <v>627</v>
      </c>
      <c r="W20" s="1203" t="s">
        <v>627</v>
      </c>
      <c r="X20" s="1203">
        <v>23</v>
      </c>
      <c r="Y20" s="1203">
        <v>3851</v>
      </c>
    </row>
    <row r="21" spans="1:28" s="100" customFormat="1" ht="14.25" customHeight="1">
      <c r="A21" s="1155" t="s">
        <v>280</v>
      </c>
      <c r="B21" s="429"/>
      <c r="C21" s="1202">
        <f t="shared" si="1"/>
        <v>11</v>
      </c>
      <c r="D21" s="1207" t="s">
        <v>627</v>
      </c>
      <c r="E21" s="1203">
        <v>11</v>
      </c>
      <c r="F21" s="1203" t="s">
        <v>627</v>
      </c>
      <c r="G21" s="1203" t="s">
        <v>627</v>
      </c>
      <c r="H21" s="1203" t="s">
        <v>627</v>
      </c>
      <c r="I21" s="1203" t="s">
        <v>627</v>
      </c>
      <c r="J21" s="1203">
        <v>2</v>
      </c>
      <c r="K21" s="1203">
        <v>24</v>
      </c>
      <c r="L21" s="1203" t="s">
        <v>627</v>
      </c>
      <c r="M21" s="1203" t="s">
        <v>627</v>
      </c>
      <c r="N21" s="1203">
        <v>57</v>
      </c>
      <c r="O21" s="1205">
        <v>913</v>
      </c>
      <c r="P21" s="1203">
        <v>10</v>
      </c>
      <c r="Q21" s="1205">
        <v>110</v>
      </c>
      <c r="R21" s="1205">
        <v>1</v>
      </c>
      <c r="S21" s="1205">
        <v>2</v>
      </c>
      <c r="T21" s="1203" t="s">
        <v>627</v>
      </c>
      <c r="U21" s="1203" t="s">
        <v>627</v>
      </c>
      <c r="V21" s="1203" t="s">
        <v>627</v>
      </c>
      <c r="W21" s="1203" t="s">
        <v>627</v>
      </c>
      <c r="X21" s="1205">
        <v>8</v>
      </c>
      <c r="Y21" s="1205">
        <v>1126</v>
      </c>
      <c r="AB21" s="100" t="s">
        <v>1</v>
      </c>
    </row>
    <row r="22" spans="1:25" s="100" customFormat="1" ht="14.25" customHeight="1">
      <c r="A22" s="1155" t="s">
        <v>176</v>
      </c>
      <c r="B22" s="429"/>
      <c r="C22" s="1202">
        <f t="shared" si="1"/>
        <v>21</v>
      </c>
      <c r="D22" s="1207" t="s">
        <v>627</v>
      </c>
      <c r="E22" s="1203">
        <v>21</v>
      </c>
      <c r="F22" s="1203">
        <v>2</v>
      </c>
      <c r="G22" s="1203" t="s">
        <v>627</v>
      </c>
      <c r="H22" s="1203" t="s">
        <v>627</v>
      </c>
      <c r="I22" s="1203">
        <v>2</v>
      </c>
      <c r="J22" s="1203" t="s">
        <v>627</v>
      </c>
      <c r="K22" s="1203" t="s">
        <v>627</v>
      </c>
      <c r="L22" s="1203">
        <v>2</v>
      </c>
      <c r="M22" s="1203">
        <v>391</v>
      </c>
      <c r="N22" s="1203">
        <v>52</v>
      </c>
      <c r="O22" s="1203">
        <v>1788</v>
      </c>
      <c r="P22" s="1203">
        <v>30</v>
      </c>
      <c r="Q22" s="1203">
        <v>446</v>
      </c>
      <c r="R22" s="1203" t="s">
        <v>627</v>
      </c>
      <c r="S22" s="1203" t="s">
        <v>627</v>
      </c>
      <c r="T22" s="1203" t="s">
        <v>627</v>
      </c>
      <c r="U22" s="1203" t="s">
        <v>627</v>
      </c>
      <c r="V22" s="1203" t="s">
        <v>627</v>
      </c>
      <c r="W22" s="1203" t="s">
        <v>627</v>
      </c>
      <c r="X22" s="1203">
        <v>9</v>
      </c>
      <c r="Y22" s="1203">
        <v>3006</v>
      </c>
    </row>
    <row r="23" spans="1:26" s="100" customFormat="1" ht="14.25" customHeight="1">
      <c r="A23" s="1155" t="s">
        <v>284</v>
      </c>
      <c r="B23" s="429"/>
      <c r="C23" s="1202">
        <f t="shared" si="1"/>
        <v>28</v>
      </c>
      <c r="D23" s="1207" t="s">
        <v>627</v>
      </c>
      <c r="E23" s="1203">
        <v>28</v>
      </c>
      <c r="F23" s="1203">
        <f>SUM(G23:I23)</f>
        <v>59</v>
      </c>
      <c r="G23" s="1203" t="s">
        <v>627</v>
      </c>
      <c r="H23" s="1203">
        <v>28</v>
      </c>
      <c r="I23" s="1203">
        <v>31</v>
      </c>
      <c r="J23" s="1203">
        <v>1</v>
      </c>
      <c r="K23" s="1203">
        <v>132</v>
      </c>
      <c r="L23" s="1203">
        <v>5</v>
      </c>
      <c r="M23" s="1203">
        <v>269</v>
      </c>
      <c r="N23" s="1203">
        <v>7</v>
      </c>
      <c r="O23" s="1205">
        <v>5575</v>
      </c>
      <c r="P23" s="1203">
        <v>70</v>
      </c>
      <c r="Q23" s="1205">
        <v>1708</v>
      </c>
      <c r="R23" s="1205">
        <v>1</v>
      </c>
      <c r="S23" s="1205">
        <v>35</v>
      </c>
      <c r="T23" s="1203" t="s">
        <v>627</v>
      </c>
      <c r="U23" s="1203" t="s">
        <v>627</v>
      </c>
      <c r="V23" s="1203" t="s">
        <v>627</v>
      </c>
      <c r="W23" s="1203" t="s">
        <v>627</v>
      </c>
      <c r="X23" s="1205">
        <v>28</v>
      </c>
      <c r="Y23" s="1205">
        <v>8452</v>
      </c>
      <c r="Z23" s="101"/>
    </row>
    <row r="24" spans="1:26" s="100" customFormat="1" ht="14.25" customHeight="1">
      <c r="A24" s="1155" t="s">
        <v>285</v>
      </c>
      <c r="B24" s="429"/>
      <c r="C24" s="1202">
        <f t="shared" si="1"/>
        <v>4</v>
      </c>
      <c r="D24" s="1203">
        <v>1</v>
      </c>
      <c r="E24" s="1203">
        <v>3</v>
      </c>
      <c r="F24" s="1203" t="s">
        <v>627</v>
      </c>
      <c r="G24" s="1203" t="s">
        <v>627</v>
      </c>
      <c r="H24" s="1203" t="s">
        <v>627</v>
      </c>
      <c r="I24" s="1203" t="s">
        <v>627</v>
      </c>
      <c r="J24" s="1203" t="s">
        <v>694</v>
      </c>
      <c r="K24" s="1203" t="s">
        <v>627</v>
      </c>
      <c r="L24" s="1203">
        <v>3</v>
      </c>
      <c r="M24" s="1203">
        <v>1457</v>
      </c>
      <c r="N24" s="1203">
        <v>80</v>
      </c>
      <c r="O24" s="1203">
        <v>4285</v>
      </c>
      <c r="P24" s="1203">
        <v>44</v>
      </c>
      <c r="Q24" s="1203">
        <v>1011</v>
      </c>
      <c r="R24" s="1203">
        <v>1</v>
      </c>
      <c r="S24" s="1203">
        <v>18</v>
      </c>
      <c r="T24" s="1203" t="s">
        <v>627</v>
      </c>
      <c r="U24" s="1203" t="s">
        <v>627</v>
      </c>
      <c r="V24" s="1203" t="s">
        <v>627</v>
      </c>
      <c r="W24" s="1203" t="s">
        <v>627</v>
      </c>
      <c r="X24" s="1203">
        <v>11</v>
      </c>
      <c r="Y24" s="1203">
        <v>4451</v>
      </c>
      <c r="Z24" s="101"/>
    </row>
    <row r="25" spans="1:25" s="100" customFormat="1" ht="14.25" customHeight="1">
      <c r="A25" s="1155" t="s">
        <v>409</v>
      </c>
      <c r="B25" s="429"/>
      <c r="C25" s="1202">
        <f t="shared" si="1"/>
        <v>5</v>
      </c>
      <c r="D25" s="1203">
        <v>1</v>
      </c>
      <c r="E25" s="1203">
        <v>4</v>
      </c>
      <c r="F25" s="1203" t="s">
        <v>627</v>
      </c>
      <c r="G25" s="1203" t="s">
        <v>627</v>
      </c>
      <c r="H25" s="1203" t="s">
        <v>627</v>
      </c>
      <c r="I25" s="1203" t="s">
        <v>627</v>
      </c>
      <c r="J25" s="1203" t="s">
        <v>627</v>
      </c>
      <c r="K25" s="1203" t="s">
        <v>627</v>
      </c>
      <c r="L25" s="1203">
        <v>1</v>
      </c>
      <c r="M25" s="1203">
        <v>217</v>
      </c>
      <c r="N25" s="1203">
        <v>56</v>
      </c>
      <c r="O25" s="1203">
        <v>3419</v>
      </c>
      <c r="P25" s="1203">
        <v>17</v>
      </c>
      <c r="Q25" s="1203">
        <v>572</v>
      </c>
      <c r="R25" s="1203">
        <v>5</v>
      </c>
      <c r="S25" s="1203">
        <v>21</v>
      </c>
      <c r="T25" s="1203">
        <v>1</v>
      </c>
      <c r="U25" s="1203">
        <v>17</v>
      </c>
      <c r="V25" s="1203" t="s">
        <v>627</v>
      </c>
      <c r="W25" s="1203" t="s">
        <v>627</v>
      </c>
      <c r="X25" s="1203">
        <v>7</v>
      </c>
      <c r="Y25" s="1203">
        <v>4227</v>
      </c>
    </row>
    <row r="26" spans="1:25" s="55" customFormat="1" ht="14.25" customHeight="1">
      <c r="A26" s="435"/>
      <c r="B26" s="1208"/>
      <c r="C26" s="1202"/>
      <c r="D26" s="1209"/>
      <c r="E26" s="1203"/>
      <c r="F26" s="1203"/>
      <c r="G26" s="1203" t="s">
        <v>418</v>
      </c>
      <c r="H26" s="1203" t="s">
        <v>410</v>
      </c>
      <c r="I26" s="1203" t="s">
        <v>410</v>
      </c>
      <c r="J26" s="1203" t="s">
        <v>410</v>
      </c>
      <c r="K26" s="1203" t="s">
        <v>410</v>
      </c>
      <c r="L26" s="1203" t="s">
        <v>410</v>
      </c>
      <c r="M26" s="1203" t="s">
        <v>410</v>
      </c>
      <c r="N26" s="1203" t="s">
        <v>410</v>
      </c>
      <c r="O26" s="1209" t="s">
        <v>410</v>
      </c>
      <c r="P26" s="1203" t="s">
        <v>410</v>
      </c>
      <c r="Q26" s="1209" t="s">
        <v>410</v>
      </c>
      <c r="R26" s="1203" t="s">
        <v>410</v>
      </c>
      <c r="S26" s="1203" t="s">
        <v>410</v>
      </c>
      <c r="T26" s="1203" t="s">
        <v>410</v>
      </c>
      <c r="U26" s="1203" t="s">
        <v>410</v>
      </c>
      <c r="V26" s="1203" t="s">
        <v>427</v>
      </c>
      <c r="W26" s="1203" t="s">
        <v>427</v>
      </c>
      <c r="X26" s="1203" t="s">
        <v>410</v>
      </c>
      <c r="Y26" s="1203" t="s">
        <v>410</v>
      </c>
    </row>
    <row r="27" spans="1:25" s="100" customFormat="1" ht="14.25" customHeight="1">
      <c r="A27" s="1155" t="s">
        <v>158</v>
      </c>
      <c r="B27" s="429"/>
      <c r="C27" s="1202">
        <f>SUM(D27:E27)</f>
        <v>1</v>
      </c>
      <c r="D27" s="1203">
        <v>1</v>
      </c>
      <c r="E27" s="1203" t="s">
        <v>627</v>
      </c>
      <c r="F27" s="1203" t="s">
        <v>627</v>
      </c>
      <c r="G27" s="1203" t="s">
        <v>627</v>
      </c>
      <c r="H27" s="1203" t="s">
        <v>627</v>
      </c>
      <c r="I27" s="1203" t="s">
        <v>627</v>
      </c>
      <c r="J27" s="1203" t="s">
        <v>627</v>
      </c>
      <c r="K27" s="1203" t="s">
        <v>627</v>
      </c>
      <c r="L27" s="1203">
        <v>3</v>
      </c>
      <c r="M27" s="1203">
        <v>294</v>
      </c>
      <c r="N27" s="1203">
        <v>22</v>
      </c>
      <c r="O27" s="1203">
        <v>424</v>
      </c>
      <c r="P27" s="1203">
        <v>4</v>
      </c>
      <c r="Q27" s="1203">
        <v>53</v>
      </c>
      <c r="R27" s="1203">
        <v>1</v>
      </c>
      <c r="S27" s="1203">
        <v>50</v>
      </c>
      <c r="T27" s="1203" t="s">
        <v>627</v>
      </c>
      <c r="U27" s="1203" t="s">
        <v>627</v>
      </c>
      <c r="V27" s="1203" t="s">
        <v>627</v>
      </c>
      <c r="W27" s="1203" t="s">
        <v>627</v>
      </c>
      <c r="X27" s="1203">
        <v>4</v>
      </c>
      <c r="Y27" s="1203">
        <v>571</v>
      </c>
    </row>
    <row r="28" spans="1:25" ht="14.25" customHeight="1">
      <c r="A28" s="1210"/>
      <c r="B28" s="227" t="s">
        <v>159</v>
      </c>
      <c r="C28" s="1199">
        <f>SUM(D28:E28)</f>
        <v>1</v>
      </c>
      <c r="D28" s="1211">
        <v>1</v>
      </c>
      <c r="E28" s="1211" t="s">
        <v>627</v>
      </c>
      <c r="F28" s="215" t="s">
        <v>627</v>
      </c>
      <c r="G28" s="215" t="s">
        <v>627</v>
      </c>
      <c r="H28" s="215" t="s">
        <v>627</v>
      </c>
      <c r="I28" s="215" t="s">
        <v>627</v>
      </c>
      <c r="J28" s="215" t="s">
        <v>627</v>
      </c>
      <c r="K28" s="215" t="s">
        <v>627</v>
      </c>
      <c r="L28" s="1211">
        <v>3</v>
      </c>
      <c r="M28" s="1211">
        <v>294</v>
      </c>
      <c r="N28" s="1211">
        <v>22</v>
      </c>
      <c r="O28" s="215">
        <v>424</v>
      </c>
      <c r="P28" s="1211">
        <v>4</v>
      </c>
      <c r="Q28" s="215">
        <v>53</v>
      </c>
      <c r="R28" s="215">
        <v>1</v>
      </c>
      <c r="S28" s="215">
        <v>50</v>
      </c>
      <c r="T28" s="215" t="s">
        <v>627</v>
      </c>
      <c r="U28" s="215" t="s">
        <v>627</v>
      </c>
      <c r="V28" s="215" t="s">
        <v>627</v>
      </c>
      <c r="W28" s="215" t="s">
        <v>627</v>
      </c>
      <c r="X28" s="215">
        <v>4</v>
      </c>
      <c r="Y28" s="215">
        <v>571</v>
      </c>
    </row>
    <row r="29" spans="1:25" s="55" customFormat="1" ht="14.25" customHeight="1">
      <c r="A29" s="435"/>
      <c r="B29" s="1208"/>
      <c r="C29" s="1202"/>
      <c r="D29" s="1209"/>
      <c r="E29" s="1203"/>
      <c r="F29" s="1203"/>
      <c r="G29" s="1203" t="s">
        <v>410</v>
      </c>
      <c r="H29" s="1203" t="s">
        <v>410</v>
      </c>
      <c r="I29" s="1203" t="s">
        <v>410</v>
      </c>
      <c r="J29" s="1203" t="s">
        <v>410</v>
      </c>
      <c r="K29" s="1203" t="s">
        <v>410</v>
      </c>
      <c r="L29" s="1209" t="s">
        <v>410</v>
      </c>
      <c r="M29" s="1209" t="s">
        <v>410</v>
      </c>
      <c r="N29" s="1203"/>
      <c r="O29" s="1203" t="s">
        <v>410</v>
      </c>
      <c r="P29" s="1203" t="s">
        <v>410</v>
      </c>
      <c r="Q29" s="1203" t="s">
        <v>410</v>
      </c>
      <c r="R29" s="1203" t="s">
        <v>410</v>
      </c>
      <c r="S29" s="1203" t="s">
        <v>410</v>
      </c>
      <c r="T29" s="1203" t="s">
        <v>410</v>
      </c>
      <c r="U29" s="1203" t="s">
        <v>410</v>
      </c>
      <c r="V29" s="1203" t="s">
        <v>410</v>
      </c>
      <c r="W29" s="1203" t="s">
        <v>410</v>
      </c>
      <c r="X29" s="1203" t="s">
        <v>410</v>
      </c>
      <c r="Y29" s="1203" t="s">
        <v>410</v>
      </c>
    </row>
    <row r="30" spans="1:25" s="100" customFormat="1" ht="14.25" customHeight="1">
      <c r="A30" s="1155" t="s">
        <v>160</v>
      </c>
      <c r="B30" s="429"/>
      <c r="C30" s="1202">
        <f>SUM(D30:E30)</f>
        <v>28</v>
      </c>
      <c r="D30" s="1203" t="s">
        <v>627</v>
      </c>
      <c r="E30" s="1203">
        <v>28</v>
      </c>
      <c r="F30" s="1203">
        <f>SUM(G30:I30)</f>
        <v>26</v>
      </c>
      <c r="G30" s="1203" t="s">
        <v>627</v>
      </c>
      <c r="H30" s="1203">
        <v>25</v>
      </c>
      <c r="I30" s="1203">
        <v>1</v>
      </c>
      <c r="J30" s="1203">
        <v>15</v>
      </c>
      <c r="K30" s="1203">
        <v>380</v>
      </c>
      <c r="L30" s="1203">
        <v>21</v>
      </c>
      <c r="M30" s="1203">
        <v>1300</v>
      </c>
      <c r="N30" s="1203">
        <f>SUM(N31:N32)</f>
        <v>28</v>
      </c>
      <c r="O30" s="1203">
        <f aca="true" t="shared" si="2" ref="O30:Y30">SUM(O31:O32)</f>
        <v>3338</v>
      </c>
      <c r="P30" s="1203">
        <f t="shared" si="2"/>
        <v>29</v>
      </c>
      <c r="Q30" s="1203">
        <f t="shared" si="2"/>
        <v>509</v>
      </c>
      <c r="R30" s="1203">
        <f t="shared" si="2"/>
        <v>1</v>
      </c>
      <c r="S30" s="1203">
        <f t="shared" si="2"/>
        <v>51</v>
      </c>
      <c r="T30" s="1203" t="s">
        <v>627</v>
      </c>
      <c r="U30" s="1203" t="s">
        <v>627</v>
      </c>
      <c r="V30" s="1203">
        <f t="shared" si="2"/>
        <v>1</v>
      </c>
      <c r="W30" s="1203">
        <f t="shared" si="2"/>
        <v>5</v>
      </c>
      <c r="X30" s="1203">
        <f t="shared" si="2"/>
        <v>18</v>
      </c>
      <c r="Y30" s="1203">
        <f t="shared" si="2"/>
        <v>4495</v>
      </c>
    </row>
    <row r="31" spans="1:25" ht="14.25" customHeight="1">
      <c r="A31" s="1210"/>
      <c r="B31" s="227" t="s">
        <v>161</v>
      </c>
      <c r="C31" s="1199">
        <f>SUM(D31:E31)</f>
        <v>10</v>
      </c>
      <c r="D31" s="149" t="s">
        <v>627</v>
      </c>
      <c r="E31" s="1211">
        <v>10</v>
      </c>
      <c r="F31" s="215">
        <f>SUM(G31:I31)</f>
        <v>8</v>
      </c>
      <c r="G31" s="215" t="s">
        <v>627</v>
      </c>
      <c r="H31" s="215">
        <v>8</v>
      </c>
      <c r="I31" s="215" t="s">
        <v>627</v>
      </c>
      <c r="J31" s="215">
        <v>5</v>
      </c>
      <c r="K31" s="215">
        <v>200</v>
      </c>
      <c r="L31" s="215">
        <v>5</v>
      </c>
      <c r="M31" s="215">
        <v>300</v>
      </c>
      <c r="N31" s="215">
        <v>9</v>
      </c>
      <c r="O31" s="215">
        <v>2063</v>
      </c>
      <c r="P31" s="215">
        <v>9</v>
      </c>
      <c r="Q31" s="215">
        <v>91</v>
      </c>
      <c r="R31" s="215">
        <v>1</v>
      </c>
      <c r="S31" s="215">
        <v>51</v>
      </c>
      <c r="T31" s="215" t="s">
        <v>627</v>
      </c>
      <c r="U31" s="215" t="s">
        <v>627</v>
      </c>
      <c r="V31" s="215" t="s">
        <v>627</v>
      </c>
      <c r="W31" s="215" t="s">
        <v>627</v>
      </c>
      <c r="X31" s="215">
        <v>11</v>
      </c>
      <c r="Y31" s="215">
        <v>2605</v>
      </c>
    </row>
    <row r="32" spans="1:25" ht="14.25" customHeight="1">
      <c r="A32" s="1210"/>
      <c r="B32" s="227" t="s">
        <v>240</v>
      </c>
      <c r="C32" s="1199">
        <f>SUM(D32:E32)</f>
        <v>18</v>
      </c>
      <c r="D32" s="149" t="s">
        <v>627</v>
      </c>
      <c r="E32" s="215">
        <v>18</v>
      </c>
      <c r="F32" s="215">
        <f>SUM(G32:I32)</f>
        <v>18</v>
      </c>
      <c r="G32" s="215" t="s">
        <v>627</v>
      </c>
      <c r="H32" s="215">
        <v>17</v>
      </c>
      <c r="I32" s="215">
        <v>1</v>
      </c>
      <c r="J32" s="215">
        <v>10</v>
      </c>
      <c r="K32" s="215">
        <v>180</v>
      </c>
      <c r="L32" s="215">
        <v>16</v>
      </c>
      <c r="M32" s="215">
        <v>1000</v>
      </c>
      <c r="N32" s="215">
        <v>19</v>
      </c>
      <c r="O32" s="215">
        <v>1275</v>
      </c>
      <c r="P32" s="215">
        <v>20</v>
      </c>
      <c r="Q32" s="215">
        <v>418</v>
      </c>
      <c r="R32" s="215" t="s">
        <v>627</v>
      </c>
      <c r="S32" s="215" t="s">
        <v>627</v>
      </c>
      <c r="T32" s="215" t="s">
        <v>627</v>
      </c>
      <c r="U32" s="215" t="s">
        <v>627</v>
      </c>
      <c r="V32" s="215">
        <v>1</v>
      </c>
      <c r="W32" s="215">
        <v>5</v>
      </c>
      <c r="X32" s="215">
        <v>7</v>
      </c>
      <c r="Y32" s="215">
        <v>1890</v>
      </c>
    </row>
    <row r="33" spans="1:25" s="55" customFormat="1" ht="14.25" customHeight="1">
      <c r="A33" s="435"/>
      <c r="B33" s="1208"/>
      <c r="C33" s="1202"/>
      <c r="D33" s="1209"/>
      <c r="E33" s="1209"/>
      <c r="F33" s="1203"/>
      <c r="G33" s="1203" t="s">
        <v>410</v>
      </c>
      <c r="H33" s="1203" t="s">
        <v>410</v>
      </c>
      <c r="I33" s="1203" t="s">
        <v>410</v>
      </c>
      <c r="J33" s="1203" t="s">
        <v>410</v>
      </c>
      <c r="K33" s="1203" t="s">
        <v>410</v>
      </c>
      <c r="L33" s="1203" t="s">
        <v>410</v>
      </c>
      <c r="M33" s="1209" t="s">
        <v>410</v>
      </c>
      <c r="N33" s="1209" t="s">
        <v>410</v>
      </c>
      <c r="O33" s="1203" t="s">
        <v>410</v>
      </c>
      <c r="P33" s="1209" t="s">
        <v>410</v>
      </c>
      <c r="Q33" s="1203" t="s">
        <v>410</v>
      </c>
      <c r="R33" s="1203" t="s">
        <v>410</v>
      </c>
      <c r="S33" s="1203" t="s">
        <v>410</v>
      </c>
      <c r="T33" s="1203" t="s">
        <v>410</v>
      </c>
      <c r="U33" s="1203" t="s">
        <v>410</v>
      </c>
      <c r="V33" s="1203" t="s">
        <v>410</v>
      </c>
      <c r="W33" s="1203" t="s">
        <v>410</v>
      </c>
      <c r="X33" s="1203" t="s">
        <v>410</v>
      </c>
      <c r="Y33" s="1203" t="s">
        <v>410</v>
      </c>
    </row>
    <row r="34" spans="1:25" s="100" customFormat="1" ht="14.25" customHeight="1">
      <c r="A34" s="1155" t="s">
        <v>241</v>
      </c>
      <c r="B34" s="429"/>
      <c r="C34" s="1202">
        <f>SUM(D34:E34)</f>
        <v>18</v>
      </c>
      <c r="D34" s="1207">
        <v>1</v>
      </c>
      <c r="E34" s="1203">
        <v>17</v>
      </c>
      <c r="F34" s="1203" t="s">
        <v>627</v>
      </c>
      <c r="G34" s="1203" t="s">
        <v>627</v>
      </c>
      <c r="H34" s="1203" t="s">
        <v>627</v>
      </c>
      <c r="I34" s="1203" t="s">
        <v>627</v>
      </c>
      <c r="J34" s="1203" t="s">
        <v>627</v>
      </c>
      <c r="K34" s="1203" t="s">
        <v>627</v>
      </c>
      <c r="L34" s="1203">
        <f aca="true" t="shared" si="3" ref="L34:X34">SUM(L35:L36)</f>
        <v>7</v>
      </c>
      <c r="M34" s="1203">
        <f t="shared" si="3"/>
        <v>467</v>
      </c>
      <c r="N34" s="1203">
        <f t="shared" si="3"/>
        <v>32</v>
      </c>
      <c r="O34" s="1203">
        <f t="shared" si="3"/>
        <v>900</v>
      </c>
      <c r="P34" s="1203">
        <f t="shared" si="3"/>
        <v>5</v>
      </c>
      <c r="Q34" s="1203">
        <f t="shared" si="3"/>
        <v>176</v>
      </c>
      <c r="R34" s="1203" t="s">
        <v>627</v>
      </c>
      <c r="S34" s="1203" t="s">
        <v>627</v>
      </c>
      <c r="T34" s="1203">
        <f t="shared" si="3"/>
        <v>1</v>
      </c>
      <c r="U34" s="1203">
        <f t="shared" si="3"/>
        <v>4</v>
      </c>
      <c r="V34" s="1203" t="s">
        <v>627</v>
      </c>
      <c r="W34" s="1203" t="s">
        <v>627</v>
      </c>
      <c r="X34" s="1203">
        <f t="shared" si="3"/>
        <v>10</v>
      </c>
      <c r="Y34" s="1203">
        <f>SUM(Y35:Y36)</f>
        <v>1836</v>
      </c>
    </row>
    <row r="35" spans="1:25" ht="14.25" customHeight="1">
      <c r="A35" s="1210"/>
      <c r="B35" s="227" t="s">
        <v>242</v>
      </c>
      <c r="C35" s="1199">
        <f>SUM(D35:E35)</f>
        <v>17</v>
      </c>
      <c r="D35" s="149" t="s">
        <v>627</v>
      </c>
      <c r="E35" s="1211">
        <v>17</v>
      </c>
      <c r="F35" s="215" t="s">
        <v>627</v>
      </c>
      <c r="G35" s="215" t="s">
        <v>627</v>
      </c>
      <c r="H35" s="215" t="s">
        <v>627</v>
      </c>
      <c r="I35" s="215" t="s">
        <v>627</v>
      </c>
      <c r="J35" s="215" t="s">
        <v>627</v>
      </c>
      <c r="K35" s="215" t="s">
        <v>627</v>
      </c>
      <c r="L35" s="215">
        <v>6</v>
      </c>
      <c r="M35" s="215">
        <v>267</v>
      </c>
      <c r="N35" s="215" t="s">
        <v>627</v>
      </c>
      <c r="O35" s="215">
        <v>470</v>
      </c>
      <c r="P35" s="215">
        <v>1</v>
      </c>
      <c r="Q35" s="215">
        <v>124</v>
      </c>
      <c r="R35" s="215" t="s">
        <v>627</v>
      </c>
      <c r="S35" s="215" t="s">
        <v>627</v>
      </c>
      <c r="T35" s="215">
        <v>1</v>
      </c>
      <c r="U35" s="215">
        <v>4</v>
      </c>
      <c r="V35" s="215" t="s">
        <v>627</v>
      </c>
      <c r="W35" s="215" t="s">
        <v>627</v>
      </c>
      <c r="X35" s="215">
        <v>4</v>
      </c>
      <c r="Y35" s="215">
        <v>1144</v>
      </c>
    </row>
    <row r="36" spans="1:25" ht="14.25" customHeight="1">
      <c r="A36" s="1210"/>
      <c r="B36" s="227" t="s">
        <v>20</v>
      </c>
      <c r="C36" s="1199">
        <f>SUM(D36:E36)</f>
        <v>1</v>
      </c>
      <c r="D36" s="149">
        <v>1</v>
      </c>
      <c r="E36" s="149" t="s">
        <v>694</v>
      </c>
      <c r="F36" s="215" t="s">
        <v>627</v>
      </c>
      <c r="G36" s="215" t="s">
        <v>627</v>
      </c>
      <c r="H36" s="215" t="s">
        <v>627</v>
      </c>
      <c r="I36" s="215" t="s">
        <v>627</v>
      </c>
      <c r="J36" s="215" t="s">
        <v>627</v>
      </c>
      <c r="K36" s="215" t="s">
        <v>627</v>
      </c>
      <c r="L36" s="215">
        <v>1</v>
      </c>
      <c r="M36" s="215">
        <v>200</v>
      </c>
      <c r="N36" s="215">
        <v>32</v>
      </c>
      <c r="O36" s="215">
        <v>430</v>
      </c>
      <c r="P36" s="215">
        <v>4</v>
      </c>
      <c r="Q36" s="215">
        <v>52</v>
      </c>
      <c r="R36" s="215" t="s">
        <v>627</v>
      </c>
      <c r="S36" s="215" t="s">
        <v>627</v>
      </c>
      <c r="T36" s="215" t="s">
        <v>627</v>
      </c>
      <c r="U36" s="215" t="s">
        <v>627</v>
      </c>
      <c r="V36" s="215" t="s">
        <v>627</v>
      </c>
      <c r="W36" s="215" t="s">
        <v>627</v>
      </c>
      <c r="X36" s="215">
        <v>6</v>
      </c>
      <c r="Y36" s="215">
        <v>692</v>
      </c>
    </row>
    <row r="37" spans="1:25" s="55" customFormat="1" ht="14.25" customHeight="1">
      <c r="A37" s="1212"/>
      <c r="B37" s="1212"/>
      <c r="C37" s="1202"/>
      <c r="D37" s="1209"/>
      <c r="E37" s="1209"/>
      <c r="F37" s="1203"/>
      <c r="G37" s="1209" t="s">
        <v>410</v>
      </c>
      <c r="H37" s="1209" t="s">
        <v>419</v>
      </c>
      <c r="I37" s="1209" t="s">
        <v>410</v>
      </c>
      <c r="J37" s="1209" t="s">
        <v>410</v>
      </c>
      <c r="K37" s="1209" t="s">
        <v>410</v>
      </c>
      <c r="L37" s="1209" t="s">
        <v>410</v>
      </c>
      <c r="M37" s="1209" t="s">
        <v>410</v>
      </c>
      <c r="N37" s="1209" t="s">
        <v>410</v>
      </c>
      <c r="O37" s="1209" t="s">
        <v>410</v>
      </c>
      <c r="P37" s="1209" t="s">
        <v>410</v>
      </c>
      <c r="Q37" s="1209" t="s">
        <v>410</v>
      </c>
      <c r="R37" s="1209" t="s">
        <v>410</v>
      </c>
      <c r="S37" s="1209" t="s">
        <v>410</v>
      </c>
      <c r="T37" s="1209" t="s">
        <v>410</v>
      </c>
      <c r="U37" s="1209" t="s">
        <v>410</v>
      </c>
      <c r="V37" s="1209" t="s">
        <v>410</v>
      </c>
      <c r="W37" s="1209" t="s">
        <v>410</v>
      </c>
      <c r="X37" s="1209"/>
      <c r="Y37" s="1209" t="s">
        <v>410</v>
      </c>
    </row>
    <row r="38" spans="1:25" s="100" customFormat="1" ht="14.25" customHeight="1">
      <c r="A38" s="1155" t="s">
        <v>293</v>
      </c>
      <c r="B38" s="429"/>
      <c r="C38" s="1202">
        <f>SUM(D38:E38)</f>
        <v>3</v>
      </c>
      <c r="D38" s="1203" t="s">
        <v>627</v>
      </c>
      <c r="E38" s="1203">
        <v>3</v>
      </c>
      <c r="F38" s="1203" t="s">
        <v>627</v>
      </c>
      <c r="G38" s="1203" t="s">
        <v>627</v>
      </c>
      <c r="H38" s="1203" t="s">
        <v>627</v>
      </c>
      <c r="I38" s="1203" t="s">
        <v>627</v>
      </c>
      <c r="J38" s="1203" t="s">
        <v>627</v>
      </c>
      <c r="K38" s="1203" t="s">
        <v>627</v>
      </c>
      <c r="L38" s="1203">
        <v>18</v>
      </c>
      <c r="M38" s="1203">
        <v>654</v>
      </c>
      <c r="N38" s="1203">
        <v>43</v>
      </c>
      <c r="O38" s="1203">
        <v>770</v>
      </c>
      <c r="P38" s="1203">
        <v>20</v>
      </c>
      <c r="Q38" s="1203">
        <v>418</v>
      </c>
      <c r="R38" s="1203" t="s">
        <v>627</v>
      </c>
      <c r="S38" s="1203" t="s">
        <v>627</v>
      </c>
      <c r="T38" s="1203" t="s">
        <v>627</v>
      </c>
      <c r="U38" s="1203" t="s">
        <v>627</v>
      </c>
      <c r="V38" s="1203" t="s">
        <v>627</v>
      </c>
      <c r="W38" s="1203" t="s">
        <v>627</v>
      </c>
      <c r="X38" s="1203">
        <v>4</v>
      </c>
      <c r="Y38" s="1203">
        <v>1086</v>
      </c>
    </row>
    <row r="39" spans="1:25" ht="14.25" customHeight="1">
      <c r="A39" s="1210"/>
      <c r="B39" s="227" t="s">
        <v>89</v>
      </c>
      <c r="C39" s="1199">
        <f>SUM(D39:E39)</f>
        <v>3</v>
      </c>
      <c r="D39" s="149" t="s">
        <v>627</v>
      </c>
      <c r="E39" s="1211">
        <v>3</v>
      </c>
      <c r="F39" s="215" t="s">
        <v>627</v>
      </c>
      <c r="G39" s="215" t="s">
        <v>627</v>
      </c>
      <c r="H39" s="215" t="s">
        <v>627</v>
      </c>
      <c r="I39" s="215" t="s">
        <v>627</v>
      </c>
      <c r="J39" s="215" t="s">
        <v>627</v>
      </c>
      <c r="K39" s="215" t="s">
        <v>627</v>
      </c>
      <c r="L39" s="215">
        <v>18</v>
      </c>
      <c r="M39" s="1213">
        <v>654</v>
      </c>
      <c r="N39" s="215">
        <v>43</v>
      </c>
      <c r="O39" s="215">
        <v>770</v>
      </c>
      <c r="P39" s="215">
        <v>20</v>
      </c>
      <c r="Q39" s="215">
        <v>418</v>
      </c>
      <c r="R39" s="215" t="s">
        <v>627</v>
      </c>
      <c r="S39" s="215" t="s">
        <v>627</v>
      </c>
      <c r="T39" s="215" t="s">
        <v>627</v>
      </c>
      <c r="U39" s="215" t="s">
        <v>627</v>
      </c>
      <c r="V39" s="215" t="s">
        <v>627</v>
      </c>
      <c r="W39" s="215" t="s">
        <v>627</v>
      </c>
      <c r="X39" s="215">
        <v>4</v>
      </c>
      <c r="Y39" s="215">
        <v>1086</v>
      </c>
    </row>
    <row r="40" spans="1:25" s="55" customFormat="1" ht="14.25" customHeight="1">
      <c r="A40" s="435"/>
      <c r="B40" s="1208"/>
      <c r="C40" s="1202"/>
      <c r="D40" s="1209" t="s">
        <v>410</v>
      </c>
      <c r="E40" s="1209"/>
      <c r="F40" s="1203"/>
      <c r="G40" s="1209" t="s">
        <v>410</v>
      </c>
      <c r="H40" s="1209" t="s">
        <v>410</v>
      </c>
      <c r="I40" s="1209"/>
      <c r="J40" s="1209" t="s">
        <v>410</v>
      </c>
      <c r="K40" s="1209" t="s">
        <v>410</v>
      </c>
      <c r="L40" s="1209" t="s">
        <v>410</v>
      </c>
      <c r="M40" s="1209" t="s">
        <v>410</v>
      </c>
      <c r="N40" s="1209" t="s">
        <v>410</v>
      </c>
      <c r="O40" s="1209" t="s">
        <v>410</v>
      </c>
      <c r="P40" s="1209" t="s">
        <v>410</v>
      </c>
      <c r="Q40" s="1209"/>
      <c r="R40" s="1209" t="s">
        <v>410</v>
      </c>
      <c r="S40" s="1209" t="s">
        <v>410</v>
      </c>
      <c r="T40" s="1209" t="s">
        <v>410</v>
      </c>
      <c r="U40" s="1209" t="s">
        <v>410</v>
      </c>
      <c r="V40" s="1209" t="s">
        <v>410</v>
      </c>
      <c r="W40" s="1209" t="s">
        <v>410</v>
      </c>
      <c r="X40" s="1209" t="s">
        <v>410</v>
      </c>
      <c r="Y40" s="1209" t="s">
        <v>410</v>
      </c>
    </row>
    <row r="41" spans="1:27" s="100" customFormat="1" ht="14.25" customHeight="1">
      <c r="A41" s="1155" t="s">
        <v>90</v>
      </c>
      <c r="B41" s="429"/>
      <c r="C41" s="1202">
        <f>SUM(D41:E41)</f>
        <v>22</v>
      </c>
      <c r="D41" s="1203">
        <f>SUM(D42:D43)</f>
        <v>1</v>
      </c>
      <c r="E41" s="1203">
        <f>SUM(E42:E43)</f>
        <v>21</v>
      </c>
      <c r="F41" s="1203">
        <f>SUM(F42:F43)</f>
        <v>1</v>
      </c>
      <c r="G41" s="1203" t="s">
        <v>627</v>
      </c>
      <c r="H41" s="1203" t="s">
        <v>627</v>
      </c>
      <c r="I41" s="1203">
        <f>SUM(I42:I43)</f>
        <v>1</v>
      </c>
      <c r="J41" s="1203" t="s">
        <v>627</v>
      </c>
      <c r="K41" s="1203" t="s">
        <v>627</v>
      </c>
      <c r="L41" s="1203">
        <f>SUM(L42:L43)</f>
        <v>13</v>
      </c>
      <c r="M41" s="1203">
        <f>SUM(M42:M43)</f>
        <v>1281</v>
      </c>
      <c r="N41" s="215" t="s">
        <v>627</v>
      </c>
      <c r="O41" s="215" t="s">
        <v>627</v>
      </c>
      <c r="P41" s="1203">
        <f>SUM(P42:P43)</f>
        <v>25</v>
      </c>
      <c r="Q41" s="1203">
        <f>SUM(Q42:Q43)</f>
        <v>317</v>
      </c>
      <c r="R41" s="1203" t="s">
        <v>627</v>
      </c>
      <c r="S41" s="1203" t="s">
        <v>627</v>
      </c>
      <c r="T41" s="1203" t="s">
        <v>627</v>
      </c>
      <c r="U41" s="1203" t="s">
        <v>627</v>
      </c>
      <c r="V41" s="1203" t="s">
        <v>627</v>
      </c>
      <c r="W41" s="1203" t="s">
        <v>627</v>
      </c>
      <c r="X41" s="1203">
        <f>SUM(X42:X43)</f>
        <v>12</v>
      </c>
      <c r="Y41" s="1203">
        <f>SUM(Y42:Y43)</f>
        <v>1060</v>
      </c>
      <c r="AA41" s="101"/>
    </row>
    <row r="42" spans="1:27" ht="14.25" customHeight="1">
      <c r="A42" s="11"/>
      <c r="B42" s="227" t="s">
        <v>243</v>
      </c>
      <c r="C42" s="1199">
        <f>SUM(D42:E42)</f>
        <v>4</v>
      </c>
      <c r="D42" s="1211">
        <v>1</v>
      </c>
      <c r="E42" s="1211">
        <v>3</v>
      </c>
      <c r="F42" s="215">
        <v>1</v>
      </c>
      <c r="G42" s="215" t="s">
        <v>627</v>
      </c>
      <c r="H42" s="1214" t="s">
        <v>627</v>
      </c>
      <c r="I42" s="215">
        <v>1</v>
      </c>
      <c r="J42" s="215" t="s">
        <v>627</v>
      </c>
      <c r="K42" s="215" t="s">
        <v>627</v>
      </c>
      <c r="L42" s="215">
        <v>2</v>
      </c>
      <c r="M42" s="215">
        <v>235</v>
      </c>
      <c r="N42" s="215" t="s">
        <v>627</v>
      </c>
      <c r="O42" s="215" t="s">
        <v>627</v>
      </c>
      <c r="P42" s="215">
        <v>8</v>
      </c>
      <c r="Q42" s="215">
        <v>128</v>
      </c>
      <c r="R42" s="215" t="s">
        <v>627</v>
      </c>
      <c r="S42" s="215" t="s">
        <v>627</v>
      </c>
      <c r="T42" s="215" t="s">
        <v>627</v>
      </c>
      <c r="U42" s="215" t="s">
        <v>627</v>
      </c>
      <c r="V42" s="215" t="s">
        <v>627</v>
      </c>
      <c r="W42" s="215" t="s">
        <v>627</v>
      </c>
      <c r="X42" s="215">
        <v>3</v>
      </c>
      <c r="Y42" s="215">
        <v>363</v>
      </c>
      <c r="AA42" s="235"/>
    </row>
    <row r="43" spans="1:25" ht="14.25" customHeight="1">
      <c r="A43" s="1215"/>
      <c r="B43" s="732" t="s">
        <v>21</v>
      </c>
      <c r="C43" s="1216">
        <f>SUM(D43:E43)</f>
        <v>18</v>
      </c>
      <c r="D43" s="718" t="s">
        <v>627</v>
      </c>
      <c r="E43" s="1217">
        <v>18</v>
      </c>
      <c r="F43" s="1218" t="s">
        <v>627</v>
      </c>
      <c r="G43" s="1218" t="s">
        <v>627</v>
      </c>
      <c r="H43" s="1218" t="s">
        <v>627</v>
      </c>
      <c r="I43" s="1218" t="s">
        <v>627</v>
      </c>
      <c r="J43" s="1218" t="s">
        <v>627</v>
      </c>
      <c r="K43" s="1218" t="s">
        <v>627</v>
      </c>
      <c r="L43" s="1218">
        <v>11</v>
      </c>
      <c r="M43" s="1218">
        <v>1046</v>
      </c>
      <c r="N43" s="1218" t="s">
        <v>627</v>
      </c>
      <c r="O43" s="1218" t="s">
        <v>627</v>
      </c>
      <c r="P43" s="1218">
        <v>17</v>
      </c>
      <c r="Q43" s="1218">
        <v>189</v>
      </c>
      <c r="R43" s="1218" t="s">
        <v>627</v>
      </c>
      <c r="S43" s="1218" t="s">
        <v>627</v>
      </c>
      <c r="T43" s="1218" t="s">
        <v>627</v>
      </c>
      <c r="U43" s="1218" t="s">
        <v>627</v>
      </c>
      <c r="V43" s="1218" t="s">
        <v>627</v>
      </c>
      <c r="W43" s="1218" t="s">
        <v>627</v>
      </c>
      <c r="X43" s="1218">
        <v>9</v>
      </c>
      <c r="Y43" s="1218">
        <v>697</v>
      </c>
    </row>
    <row r="44" spans="1:25" ht="14.25" customHeight="1">
      <c r="A44" s="8" t="s">
        <v>76</v>
      </c>
      <c r="I44" s="675"/>
      <c r="J44" s="675"/>
      <c r="K44" s="675" t="s">
        <v>1</v>
      </c>
      <c r="L44" s="351"/>
      <c r="M44" s="675"/>
      <c r="N44" s="351"/>
      <c r="O44" s="675"/>
      <c r="P44" s="351"/>
      <c r="Q44" s="675"/>
      <c r="R44" s="351"/>
      <c r="S44" s="675"/>
      <c r="T44" s="351"/>
      <c r="U44" s="351"/>
      <c r="V44" s="351"/>
      <c r="W44" s="675"/>
      <c r="X44" s="351"/>
      <c r="Y44" s="675" t="s">
        <v>1</v>
      </c>
    </row>
    <row r="45" spans="1:8" ht="14.25">
      <c r="A45" s="8" t="s">
        <v>420</v>
      </c>
      <c r="C45" s="675"/>
      <c r="D45" s="675"/>
      <c r="E45" s="675"/>
      <c r="F45" s="675"/>
      <c r="G45" s="675"/>
      <c r="H45" s="675"/>
    </row>
  </sheetData>
  <sheetProtection/>
  <mergeCells count="41">
    <mergeCell ref="A3:Y3"/>
    <mergeCell ref="A5:B8"/>
    <mergeCell ref="C5:I5"/>
    <mergeCell ref="J5:K5"/>
    <mergeCell ref="L5:M5"/>
    <mergeCell ref="N5:Y5"/>
    <mergeCell ref="X6:X7"/>
    <mergeCell ref="Y6:Y7"/>
    <mergeCell ref="D7:D8"/>
    <mergeCell ref="E7:E8"/>
    <mergeCell ref="K6:K8"/>
    <mergeCell ref="L6:L8"/>
    <mergeCell ref="T6:U7"/>
    <mergeCell ref="V6:W7"/>
    <mergeCell ref="A9:B9"/>
    <mergeCell ref="A10:B10"/>
    <mergeCell ref="M6:M8"/>
    <mergeCell ref="N6:O7"/>
    <mergeCell ref="P6:Q7"/>
    <mergeCell ref="R6:S7"/>
    <mergeCell ref="F6:I7"/>
    <mergeCell ref="J6:J8"/>
    <mergeCell ref="A11:B11"/>
    <mergeCell ref="A12:B12"/>
    <mergeCell ref="A13:B13"/>
    <mergeCell ref="A15:B15"/>
    <mergeCell ref="A16:B16"/>
    <mergeCell ref="A17:B17"/>
    <mergeCell ref="A18:B18"/>
    <mergeCell ref="A19:B19"/>
    <mergeCell ref="A20:B20"/>
    <mergeCell ref="A21:B21"/>
    <mergeCell ref="A22:B22"/>
    <mergeCell ref="A23:B23"/>
    <mergeCell ref="A41:B41"/>
    <mergeCell ref="A24:B24"/>
    <mergeCell ref="A25:B25"/>
    <mergeCell ref="A27:B27"/>
    <mergeCell ref="A30:B30"/>
    <mergeCell ref="A34:B34"/>
    <mergeCell ref="A38:B38"/>
  </mergeCells>
  <printOptions horizontalCentered="1"/>
  <pageMargins left="0.5118110236220472" right="0.1968503937007874" top="0.984251968503937" bottom="0.984251968503937" header="0" footer="0"/>
  <pageSetup fitToHeight="1" fitToWidth="1"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L60"/>
  <sheetViews>
    <sheetView view="pageBreakPreview" zoomScale="70" zoomScaleSheetLayoutView="70" zoomScalePageLayoutView="0" workbookViewId="0" topLeftCell="A1">
      <pane xSplit="2" ySplit="6" topLeftCell="C35"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10.59765625" defaultRowHeight="15"/>
  <cols>
    <col min="1" max="1" width="2.59765625" style="8" customWidth="1"/>
    <col min="2" max="2" width="13.09765625" style="8" customWidth="1"/>
    <col min="3" max="5" width="7.59765625" style="8" customWidth="1"/>
    <col min="6" max="27" width="11.59765625" style="8" customWidth="1"/>
    <col min="28" max="16384" width="10.59765625" style="8" customWidth="1"/>
  </cols>
  <sheetData>
    <row r="1" spans="1:27" s="10" customFormat="1" ht="19.5" customHeight="1">
      <c r="A1" s="19" t="s">
        <v>423</v>
      </c>
      <c r="AA1" s="20" t="s">
        <v>424</v>
      </c>
    </row>
    <row r="2" spans="1:27" ht="19.5" customHeight="1">
      <c r="A2" s="146" t="s">
        <v>778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row>
    <row r="3" spans="1:27" ht="19.5" customHeight="1">
      <c r="A3" s="180" t="s">
        <v>614</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row>
    <row r="4" spans="2:27" ht="18" customHeight="1" thickBot="1">
      <c r="B4" s="49"/>
      <c r="C4" s="49"/>
      <c r="D4" s="49"/>
      <c r="E4" s="49"/>
      <c r="F4" s="49"/>
      <c r="G4" s="49"/>
      <c r="H4" s="49"/>
      <c r="I4" s="49"/>
      <c r="J4" s="49"/>
      <c r="K4" s="49"/>
      <c r="L4" s="49"/>
      <c r="M4" s="49"/>
      <c r="N4" s="49"/>
      <c r="O4" s="49"/>
      <c r="P4" s="49"/>
      <c r="Q4" s="49"/>
      <c r="R4" s="49"/>
      <c r="S4" s="49"/>
      <c r="T4" s="49"/>
      <c r="U4" s="49"/>
      <c r="V4" s="49"/>
      <c r="W4" s="49"/>
      <c r="X4" s="49"/>
      <c r="Y4" s="49"/>
      <c r="Z4" s="49"/>
      <c r="AA4" s="54" t="s">
        <v>154</v>
      </c>
    </row>
    <row r="5" spans="1:27" ht="15" customHeight="1">
      <c r="A5" s="150" t="s">
        <v>615</v>
      </c>
      <c r="B5" s="157"/>
      <c r="C5" s="166" t="s">
        <v>205</v>
      </c>
      <c r="D5" s="267"/>
      <c r="E5" s="268"/>
      <c r="F5" s="165" t="s">
        <v>616</v>
      </c>
      <c r="G5" s="166" t="s">
        <v>129</v>
      </c>
      <c r="H5" s="167"/>
      <c r="I5" s="168"/>
      <c r="J5" s="166" t="s">
        <v>449</v>
      </c>
      <c r="K5" s="167"/>
      <c r="L5" s="168"/>
      <c r="M5" s="166" t="s">
        <v>155</v>
      </c>
      <c r="N5" s="167"/>
      <c r="O5" s="168"/>
      <c r="P5" s="166" t="s">
        <v>156</v>
      </c>
      <c r="Q5" s="167"/>
      <c r="R5" s="168"/>
      <c r="S5" s="166" t="s">
        <v>157</v>
      </c>
      <c r="T5" s="167"/>
      <c r="U5" s="168"/>
      <c r="V5" s="166" t="s">
        <v>252</v>
      </c>
      <c r="W5" s="167"/>
      <c r="X5" s="168"/>
      <c r="Y5" s="166" t="s">
        <v>253</v>
      </c>
      <c r="Z5" s="167"/>
      <c r="AA5" s="167"/>
    </row>
    <row r="6" spans="1:27" ht="15" customHeight="1">
      <c r="A6" s="198"/>
      <c r="B6" s="199"/>
      <c r="C6" s="196" t="s">
        <v>304</v>
      </c>
      <c r="D6" s="196" t="s">
        <v>273</v>
      </c>
      <c r="E6" s="196" t="s">
        <v>274</v>
      </c>
      <c r="F6" s="346"/>
      <c r="G6" s="196" t="s">
        <v>304</v>
      </c>
      <c r="H6" s="196" t="s">
        <v>305</v>
      </c>
      <c r="I6" s="196" t="s">
        <v>306</v>
      </c>
      <c r="J6" s="196" t="s">
        <v>304</v>
      </c>
      <c r="K6" s="196" t="s">
        <v>305</v>
      </c>
      <c r="L6" s="196" t="s">
        <v>306</v>
      </c>
      <c r="M6" s="196" t="s">
        <v>304</v>
      </c>
      <c r="N6" s="196" t="s">
        <v>305</v>
      </c>
      <c r="O6" s="196" t="s">
        <v>306</v>
      </c>
      <c r="P6" s="196" t="s">
        <v>304</v>
      </c>
      <c r="Q6" s="196" t="s">
        <v>305</v>
      </c>
      <c r="R6" s="196" t="s">
        <v>306</v>
      </c>
      <c r="S6" s="196" t="s">
        <v>304</v>
      </c>
      <c r="T6" s="196" t="s">
        <v>305</v>
      </c>
      <c r="U6" s="196" t="s">
        <v>306</v>
      </c>
      <c r="V6" s="196" t="s">
        <v>304</v>
      </c>
      <c r="W6" s="196" t="s">
        <v>305</v>
      </c>
      <c r="X6" s="196" t="s">
        <v>306</v>
      </c>
      <c r="Y6" s="196" t="s">
        <v>304</v>
      </c>
      <c r="Z6" s="196" t="s">
        <v>305</v>
      </c>
      <c r="AA6" s="197" t="s">
        <v>306</v>
      </c>
    </row>
    <row r="7" spans="1:27" ht="15" customHeight="1">
      <c r="A7" s="347" t="s">
        <v>644</v>
      </c>
      <c r="B7" s="348"/>
      <c r="C7" s="349">
        <v>208</v>
      </c>
      <c r="D7" s="349">
        <v>205</v>
      </c>
      <c r="E7" s="349">
        <v>3</v>
      </c>
      <c r="F7" s="349">
        <v>2579</v>
      </c>
      <c r="G7" s="349">
        <v>59610</v>
      </c>
      <c r="H7" s="349">
        <v>30275</v>
      </c>
      <c r="I7" s="349">
        <v>29335</v>
      </c>
      <c r="J7" s="349">
        <v>9776</v>
      </c>
      <c r="K7" s="349">
        <v>5033</v>
      </c>
      <c r="L7" s="349">
        <v>4743</v>
      </c>
      <c r="M7" s="349">
        <v>9494</v>
      </c>
      <c r="N7" s="349">
        <v>4904</v>
      </c>
      <c r="O7" s="349">
        <v>4590</v>
      </c>
      <c r="P7" s="349">
        <v>9735</v>
      </c>
      <c r="Q7" s="349">
        <v>4941</v>
      </c>
      <c r="R7" s="349">
        <v>4794</v>
      </c>
      <c r="S7" s="349">
        <v>10067</v>
      </c>
      <c r="T7" s="349">
        <v>5026</v>
      </c>
      <c r="U7" s="349">
        <v>5041</v>
      </c>
      <c r="V7" s="349">
        <v>10393</v>
      </c>
      <c r="W7" s="349">
        <v>5249</v>
      </c>
      <c r="X7" s="349">
        <v>5144</v>
      </c>
      <c r="Y7" s="349">
        <v>10145</v>
      </c>
      <c r="Z7" s="349">
        <v>5122</v>
      </c>
      <c r="AA7" s="349">
        <v>5023</v>
      </c>
    </row>
    <row r="8" spans="1:27" ht="15" customHeight="1">
      <c r="A8" s="116" t="s">
        <v>711</v>
      </c>
      <c r="B8" s="117"/>
      <c r="C8" s="349">
        <v>204</v>
      </c>
      <c r="D8" s="349">
        <v>201</v>
      </c>
      <c r="E8" s="349">
        <v>3</v>
      </c>
      <c r="F8" s="349">
        <v>2559</v>
      </c>
      <c r="G8" s="349">
        <v>58793</v>
      </c>
      <c r="H8" s="349">
        <v>29849</v>
      </c>
      <c r="I8" s="349">
        <v>28944</v>
      </c>
      <c r="J8" s="349">
        <v>9409</v>
      </c>
      <c r="K8" s="349">
        <v>4724</v>
      </c>
      <c r="L8" s="349">
        <v>4685</v>
      </c>
      <c r="M8" s="349">
        <v>9766</v>
      </c>
      <c r="N8" s="349">
        <v>5020</v>
      </c>
      <c r="O8" s="349">
        <v>4746</v>
      </c>
      <c r="P8" s="349">
        <v>9481</v>
      </c>
      <c r="Q8" s="349">
        <v>4897</v>
      </c>
      <c r="R8" s="349">
        <v>4584</v>
      </c>
      <c r="S8" s="349">
        <v>9710</v>
      </c>
      <c r="T8" s="349">
        <v>4940</v>
      </c>
      <c r="U8" s="349">
        <v>4770</v>
      </c>
      <c r="V8" s="349">
        <v>10054</v>
      </c>
      <c r="W8" s="349">
        <v>5020</v>
      </c>
      <c r="X8" s="349">
        <v>5034</v>
      </c>
      <c r="Y8" s="349">
        <v>10373</v>
      </c>
      <c r="Z8" s="349">
        <v>5248</v>
      </c>
      <c r="AA8" s="349">
        <v>5125</v>
      </c>
    </row>
    <row r="9" spans="1:27" ht="15" customHeight="1">
      <c r="A9" s="223">
        <v>2</v>
      </c>
      <c r="B9" s="350"/>
      <c r="C9" s="349">
        <v>204</v>
      </c>
      <c r="D9" s="349">
        <v>201</v>
      </c>
      <c r="E9" s="349">
        <v>3</v>
      </c>
      <c r="F9" s="349">
        <v>2539</v>
      </c>
      <c r="G9" s="349">
        <v>57706</v>
      </c>
      <c r="H9" s="349">
        <v>29433</v>
      </c>
      <c r="I9" s="349">
        <v>28273</v>
      </c>
      <c r="J9" s="349">
        <v>9404</v>
      </c>
      <c r="K9" s="349">
        <v>4879</v>
      </c>
      <c r="L9" s="349">
        <v>4525</v>
      </c>
      <c r="M9" s="349">
        <v>9376</v>
      </c>
      <c r="N9" s="349">
        <v>4728</v>
      </c>
      <c r="O9" s="349">
        <v>4648</v>
      </c>
      <c r="P9" s="349">
        <v>9761</v>
      </c>
      <c r="Q9" s="349">
        <v>5013</v>
      </c>
      <c r="R9" s="349">
        <v>4748</v>
      </c>
      <c r="S9" s="349">
        <v>9434</v>
      </c>
      <c r="T9" s="349">
        <v>4873</v>
      </c>
      <c r="U9" s="349">
        <v>4561</v>
      </c>
      <c r="V9" s="349">
        <v>9682</v>
      </c>
      <c r="W9" s="349">
        <v>4924</v>
      </c>
      <c r="X9" s="349">
        <v>4758</v>
      </c>
      <c r="Y9" s="349">
        <v>10049</v>
      </c>
      <c r="Z9" s="349">
        <v>5016</v>
      </c>
      <c r="AA9" s="349">
        <v>5033</v>
      </c>
    </row>
    <row r="10" spans="1:27" ht="15" customHeight="1">
      <c r="A10" s="223">
        <v>3</v>
      </c>
      <c r="B10" s="350"/>
      <c r="C10" s="351">
        <v>203</v>
      </c>
      <c r="D10" s="351">
        <v>200</v>
      </c>
      <c r="E10" s="351">
        <v>3</v>
      </c>
      <c r="F10" s="351">
        <v>2525</v>
      </c>
      <c r="G10" s="351">
        <v>56620</v>
      </c>
      <c r="H10" s="351">
        <v>28935</v>
      </c>
      <c r="I10" s="351">
        <v>27685</v>
      </c>
      <c r="J10" s="351">
        <v>9095</v>
      </c>
      <c r="K10" s="351">
        <v>4594</v>
      </c>
      <c r="L10" s="351">
        <v>4501</v>
      </c>
      <c r="M10" s="351">
        <v>9386</v>
      </c>
      <c r="N10" s="351">
        <v>4875</v>
      </c>
      <c r="O10" s="351">
        <v>4511</v>
      </c>
      <c r="P10" s="351">
        <v>9349</v>
      </c>
      <c r="Q10" s="351">
        <v>4719</v>
      </c>
      <c r="R10" s="351">
        <v>4630</v>
      </c>
      <c r="S10" s="351">
        <v>9723</v>
      </c>
      <c r="T10" s="351">
        <v>4985</v>
      </c>
      <c r="U10" s="351">
        <v>4738</v>
      </c>
      <c r="V10" s="351">
        <v>9417</v>
      </c>
      <c r="W10" s="351">
        <v>4863</v>
      </c>
      <c r="X10" s="351">
        <v>4554</v>
      </c>
      <c r="Y10" s="351">
        <v>9650</v>
      </c>
      <c r="Z10" s="351">
        <v>4899</v>
      </c>
      <c r="AA10" s="351">
        <v>4751</v>
      </c>
    </row>
    <row r="11" spans="1:27" s="12" customFormat="1" ht="15" customHeight="1">
      <c r="A11" s="231">
        <v>4</v>
      </c>
      <c r="B11" s="352"/>
      <c r="C11" s="353">
        <f>SUM(C13:C15)</f>
        <v>202</v>
      </c>
      <c r="D11" s="353">
        <f aca="true" t="shared" si="0" ref="D11:K11">SUM(D13:D15)</f>
        <v>199</v>
      </c>
      <c r="E11" s="353">
        <f t="shared" si="0"/>
        <v>3</v>
      </c>
      <c r="F11" s="353">
        <f t="shared" si="0"/>
        <v>2524</v>
      </c>
      <c r="G11" s="353">
        <f t="shared" si="0"/>
        <v>55923</v>
      </c>
      <c r="H11" s="353">
        <f t="shared" si="0"/>
        <v>28634</v>
      </c>
      <c r="I11" s="353">
        <f t="shared" si="0"/>
        <v>27289</v>
      </c>
      <c r="J11" s="353">
        <f t="shared" si="0"/>
        <v>9005</v>
      </c>
      <c r="K11" s="353">
        <f t="shared" si="0"/>
        <v>4620</v>
      </c>
      <c r="L11" s="353">
        <f>SUM(L13:L15)</f>
        <v>4385</v>
      </c>
      <c r="M11" s="353">
        <f aca="true" t="shared" si="1" ref="M11:AA11">SUM(M13:M15)</f>
        <v>9085</v>
      </c>
      <c r="N11" s="353">
        <f t="shared" si="1"/>
        <v>4593</v>
      </c>
      <c r="O11" s="353">
        <f t="shared" si="1"/>
        <v>4492</v>
      </c>
      <c r="P11" s="353">
        <f t="shared" si="1"/>
        <v>9364</v>
      </c>
      <c r="Q11" s="353">
        <f t="shared" si="1"/>
        <v>4859</v>
      </c>
      <c r="R11" s="353">
        <f t="shared" si="1"/>
        <v>4505</v>
      </c>
      <c r="S11" s="353">
        <f t="shared" si="1"/>
        <v>9343</v>
      </c>
      <c r="T11" s="353">
        <f t="shared" si="1"/>
        <v>4717</v>
      </c>
      <c r="U11" s="353">
        <f t="shared" si="1"/>
        <v>4626</v>
      </c>
      <c r="V11" s="353">
        <f t="shared" si="1"/>
        <v>9727</v>
      </c>
      <c r="W11" s="353">
        <f t="shared" si="1"/>
        <v>4991</v>
      </c>
      <c r="X11" s="353">
        <f t="shared" si="1"/>
        <v>4736</v>
      </c>
      <c r="Y11" s="353">
        <f t="shared" si="1"/>
        <v>9399</v>
      </c>
      <c r="Z11" s="353">
        <f t="shared" si="1"/>
        <v>4854</v>
      </c>
      <c r="AA11" s="353">
        <f t="shared" si="1"/>
        <v>4545</v>
      </c>
    </row>
    <row r="12" spans="1:27" ht="15" customHeight="1">
      <c r="A12" s="354"/>
      <c r="B12" s="355"/>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row>
    <row r="13" spans="1:27" ht="15" customHeight="1">
      <c r="A13" s="113" t="s">
        <v>281</v>
      </c>
      <c r="B13" s="357"/>
      <c r="C13" s="353">
        <v>1</v>
      </c>
      <c r="D13" s="358">
        <v>1</v>
      </c>
      <c r="E13" s="230" t="s">
        <v>627</v>
      </c>
      <c r="F13" s="358">
        <v>21</v>
      </c>
      <c r="G13" s="353">
        <v>635</v>
      </c>
      <c r="H13" s="353">
        <v>315</v>
      </c>
      <c r="I13" s="353">
        <v>320</v>
      </c>
      <c r="J13" s="353">
        <v>90</v>
      </c>
      <c r="K13" s="358">
        <v>45</v>
      </c>
      <c r="L13" s="358">
        <v>45</v>
      </c>
      <c r="M13" s="353">
        <v>103</v>
      </c>
      <c r="N13" s="358">
        <v>51</v>
      </c>
      <c r="O13" s="358">
        <v>52</v>
      </c>
      <c r="P13" s="353">
        <v>114</v>
      </c>
      <c r="Q13" s="358">
        <v>57</v>
      </c>
      <c r="R13" s="358">
        <v>57</v>
      </c>
      <c r="S13" s="353">
        <v>114</v>
      </c>
      <c r="T13" s="358">
        <v>57</v>
      </c>
      <c r="U13" s="358">
        <v>57</v>
      </c>
      <c r="V13" s="353">
        <v>107</v>
      </c>
      <c r="W13" s="358">
        <v>50</v>
      </c>
      <c r="X13" s="358">
        <v>57</v>
      </c>
      <c r="Y13" s="353">
        <v>107</v>
      </c>
      <c r="Z13" s="358">
        <v>55</v>
      </c>
      <c r="AA13" s="358">
        <v>52</v>
      </c>
    </row>
    <row r="14" spans="1:27" ht="15" customHeight="1">
      <c r="A14" s="113" t="s">
        <v>282</v>
      </c>
      <c r="B14" s="357"/>
      <c r="C14" s="353">
        <v>200</v>
      </c>
      <c r="D14" s="358">
        <v>197</v>
      </c>
      <c r="E14" s="359">
        <v>3</v>
      </c>
      <c r="F14" s="358">
        <v>2497</v>
      </c>
      <c r="G14" s="353">
        <v>55172</v>
      </c>
      <c r="H14" s="353">
        <v>28267</v>
      </c>
      <c r="I14" s="353">
        <v>26905</v>
      </c>
      <c r="J14" s="353">
        <v>8894</v>
      </c>
      <c r="K14" s="358">
        <v>4562</v>
      </c>
      <c r="L14" s="358">
        <v>4332</v>
      </c>
      <c r="M14" s="353">
        <v>8964</v>
      </c>
      <c r="N14" s="358">
        <v>4534</v>
      </c>
      <c r="O14" s="358">
        <v>4430</v>
      </c>
      <c r="P14" s="353">
        <v>9231</v>
      </c>
      <c r="Q14" s="358">
        <v>4793</v>
      </c>
      <c r="R14" s="358">
        <v>4438</v>
      </c>
      <c r="S14" s="353">
        <v>9208</v>
      </c>
      <c r="T14" s="358">
        <v>4656</v>
      </c>
      <c r="U14" s="358">
        <v>4552</v>
      </c>
      <c r="V14" s="353">
        <v>9601</v>
      </c>
      <c r="W14" s="358">
        <v>4933</v>
      </c>
      <c r="X14" s="358">
        <v>4668</v>
      </c>
      <c r="Y14" s="353">
        <v>9274</v>
      </c>
      <c r="Z14" s="358">
        <v>4789</v>
      </c>
      <c r="AA14" s="358">
        <v>4485</v>
      </c>
    </row>
    <row r="15" spans="1:27" ht="15" customHeight="1">
      <c r="A15" s="113" t="s">
        <v>283</v>
      </c>
      <c r="B15" s="239"/>
      <c r="C15" s="353">
        <v>1</v>
      </c>
      <c r="D15" s="358">
        <v>1</v>
      </c>
      <c r="E15" s="230" t="s">
        <v>627</v>
      </c>
      <c r="F15" s="358">
        <v>6</v>
      </c>
      <c r="G15" s="353">
        <v>116</v>
      </c>
      <c r="H15" s="353">
        <v>52</v>
      </c>
      <c r="I15" s="353">
        <v>64</v>
      </c>
      <c r="J15" s="353">
        <v>21</v>
      </c>
      <c r="K15" s="358">
        <v>13</v>
      </c>
      <c r="L15" s="358">
        <v>8</v>
      </c>
      <c r="M15" s="353">
        <v>18</v>
      </c>
      <c r="N15" s="358">
        <v>8</v>
      </c>
      <c r="O15" s="358">
        <v>10</v>
      </c>
      <c r="P15" s="353">
        <v>19</v>
      </c>
      <c r="Q15" s="358">
        <v>9</v>
      </c>
      <c r="R15" s="358">
        <v>10</v>
      </c>
      <c r="S15" s="353">
        <v>21</v>
      </c>
      <c r="T15" s="358">
        <v>4</v>
      </c>
      <c r="U15" s="358">
        <v>17</v>
      </c>
      <c r="V15" s="353">
        <v>19</v>
      </c>
      <c r="W15" s="358">
        <v>8</v>
      </c>
      <c r="X15" s="358">
        <v>11</v>
      </c>
      <c r="Y15" s="353">
        <v>18</v>
      </c>
      <c r="Z15" s="358">
        <v>10</v>
      </c>
      <c r="AA15" s="358">
        <v>8</v>
      </c>
    </row>
    <row r="16" spans="1:27" ht="15" customHeight="1">
      <c r="A16" s="206"/>
      <c r="B16" s="360"/>
      <c r="C16" s="353"/>
      <c r="D16" s="106"/>
      <c r="E16" s="361"/>
      <c r="F16" s="106"/>
      <c r="G16" s="353"/>
      <c r="H16" s="353"/>
      <c r="I16" s="353"/>
      <c r="J16" s="353"/>
      <c r="K16" s="106"/>
      <c r="L16" s="106" t="s">
        <v>410</v>
      </c>
      <c r="M16" s="353"/>
      <c r="N16" s="106"/>
      <c r="O16" s="106"/>
      <c r="P16" s="353"/>
      <c r="Q16" s="106"/>
      <c r="R16" s="106"/>
      <c r="S16" s="353"/>
      <c r="T16" s="106"/>
      <c r="U16" s="106"/>
      <c r="V16" s="353"/>
      <c r="W16" s="106"/>
      <c r="X16" s="106"/>
      <c r="Y16" s="353"/>
      <c r="Z16" s="106"/>
      <c r="AA16" s="106"/>
    </row>
    <row r="17" spans="1:27" ht="15" customHeight="1">
      <c r="A17" s="113" t="s">
        <v>275</v>
      </c>
      <c r="B17" s="239"/>
      <c r="C17" s="353">
        <v>56</v>
      </c>
      <c r="D17" s="358">
        <v>55</v>
      </c>
      <c r="E17" s="359">
        <v>1</v>
      </c>
      <c r="F17" s="358">
        <v>919</v>
      </c>
      <c r="G17" s="353">
        <v>23147</v>
      </c>
      <c r="H17" s="353">
        <v>11849</v>
      </c>
      <c r="I17" s="353">
        <v>11298</v>
      </c>
      <c r="J17" s="353">
        <v>3765</v>
      </c>
      <c r="K17" s="358">
        <v>1929</v>
      </c>
      <c r="L17" s="358">
        <v>1836</v>
      </c>
      <c r="M17" s="353">
        <v>3741</v>
      </c>
      <c r="N17" s="358">
        <v>1884</v>
      </c>
      <c r="O17" s="358">
        <v>1857</v>
      </c>
      <c r="P17" s="353">
        <v>3895</v>
      </c>
      <c r="Q17" s="358">
        <v>2043</v>
      </c>
      <c r="R17" s="358">
        <v>1852</v>
      </c>
      <c r="S17" s="353">
        <v>3860</v>
      </c>
      <c r="T17" s="358">
        <v>1922</v>
      </c>
      <c r="U17" s="358">
        <v>1938</v>
      </c>
      <c r="V17" s="353">
        <v>4053</v>
      </c>
      <c r="W17" s="358">
        <v>2078</v>
      </c>
      <c r="X17" s="358">
        <v>1975</v>
      </c>
      <c r="Y17" s="353">
        <v>3833</v>
      </c>
      <c r="Z17" s="358">
        <v>1993</v>
      </c>
      <c r="AA17" s="358">
        <v>1840</v>
      </c>
    </row>
    <row r="18" spans="1:27" ht="15" customHeight="1">
      <c r="A18" s="113" t="s">
        <v>381</v>
      </c>
      <c r="B18" s="239"/>
      <c r="C18" s="353">
        <v>10</v>
      </c>
      <c r="D18" s="358">
        <v>10</v>
      </c>
      <c r="E18" s="230" t="s">
        <v>627</v>
      </c>
      <c r="F18" s="358">
        <v>100</v>
      </c>
      <c r="G18" s="353">
        <v>2046</v>
      </c>
      <c r="H18" s="353">
        <v>1061</v>
      </c>
      <c r="I18" s="353">
        <v>985</v>
      </c>
      <c r="J18" s="353">
        <v>327</v>
      </c>
      <c r="K18" s="358">
        <v>172</v>
      </c>
      <c r="L18" s="358">
        <v>155</v>
      </c>
      <c r="M18" s="353">
        <v>305</v>
      </c>
      <c r="N18" s="358">
        <v>152</v>
      </c>
      <c r="O18" s="358">
        <v>153</v>
      </c>
      <c r="P18" s="353">
        <v>358</v>
      </c>
      <c r="Q18" s="358">
        <v>188</v>
      </c>
      <c r="R18" s="358">
        <v>170</v>
      </c>
      <c r="S18" s="353">
        <v>337</v>
      </c>
      <c r="T18" s="358">
        <v>179</v>
      </c>
      <c r="U18" s="358">
        <v>158</v>
      </c>
      <c r="V18" s="353">
        <v>345</v>
      </c>
      <c r="W18" s="358">
        <v>180</v>
      </c>
      <c r="X18" s="358">
        <v>165</v>
      </c>
      <c r="Y18" s="353">
        <v>374</v>
      </c>
      <c r="Z18" s="358">
        <v>190</v>
      </c>
      <c r="AA18" s="358">
        <v>184</v>
      </c>
    </row>
    <row r="19" spans="1:27" ht="15" customHeight="1">
      <c r="A19" s="113" t="s">
        <v>276</v>
      </c>
      <c r="B19" s="239"/>
      <c r="C19" s="353">
        <v>22</v>
      </c>
      <c r="D19" s="358">
        <v>22</v>
      </c>
      <c r="E19" s="230" t="s">
        <v>627</v>
      </c>
      <c r="F19" s="358">
        <v>270</v>
      </c>
      <c r="G19" s="353">
        <v>5532</v>
      </c>
      <c r="H19" s="353">
        <v>2857</v>
      </c>
      <c r="I19" s="353">
        <v>2675</v>
      </c>
      <c r="J19" s="353">
        <v>930</v>
      </c>
      <c r="K19" s="358">
        <v>496</v>
      </c>
      <c r="L19" s="358">
        <v>434</v>
      </c>
      <c r="M19" s="353">
        <v>925</v>
      </c>
      <c r="N19" s="358">
        <v>482</v>
      </c>
      <c r="O19" s="358">
        <v>443</v>
      </c>
      <c r="P19" s="353">
        <v>859</v>
      </c>
      <c r="Q19" s="358">
        <v>446</v>
      </c>
      <c r="R19" s="358">
        <v>413</v>
      </c>
      <c r="S19" s="353">
        <v>929</v>
      </c>
      <c r="T19" s="358">
        <v>482</v>
      </c>
      <c r="U19" s="358">
        <v>447</v>
      </c>
      <c r="V19" s="353">
        <v>943</v>
      </c>
      <c r="W19" s="358">
        <v>466</v>
      </c>
      <c r="X19" s="358">
        <v>477</v>
      </c>
      <c r="Y19" s="353">
        <v>946</v>
      </c>
      <c r="Z19" s="358">
        <v>485</v>
      </c>
      <c r="AA19" s="358">
        <v>461</v>
      </c>
    </row>
    <row r="20" spans="1:27" ht="15" customHeight="1">
      <c r="A20" s="113" t="s">
        <v>277</v>
      </c>
      <c r="B20" s="239"/>
      <c r="C20" s="353">
        <v>10</v>
      </c>
      <c r="D20" s="358">
        <v>9</v>
      </c>
      <c r="E20" s="359">
        <v>1</v>
      </c>
      <c r="F20" s="358">
        <v>53</v>
      </c>
      <c r="G20" s="353">
        <v>717</v>
      </c>
      <c r="H20" s="353">
        <v>366</v>
      </c>
      <c r="I20" s="353">
        <v>351</v>
      </c>
      <c r="J20" s="353">
        <v>109</v>
      </c>
      <c r="K20" s="358">
        <v>56</v>
      </c>
      <c r="L20" s="358">
        <v>53</v>
      </c>
      <c r="M20" s="353">
        <v>112</v>
      </c>
      <c r="N20" s="358">
        <v>51</v>
      </c>
      <c r="O20" s="358">
        <v>61</v>
      </c>
      <c r="P20" s="353">
        <v>122</v>
      </c>
      <c r="Q20" s="358">
        <v>59</v>
      </c>
      <c r="R20" s="358">
        <v>63</v>
      </c>
      <c r="S20" s="353">
        <v>124</v>
      </c>
      <c r="T20" s="358">
        <v>65</v>
      </c>
      <c r="U20" s="358">
        <v>59</v>
      </c>
      <c r="V20" s="353">
        <v>129</v>
      </c>
      <c r="W20" s="358">
        <v>67</v>
      </c>
      <c r="X20" s="358">
        <v>62</v>
      </c>
      <c r="Y20" s="353">
        <v>121</v>
      </c>
      <c r="Z20" s="358">
        <v>68</v>
      </c>
      <c r="AA20" s="358">
        <v>53</v>
      </c>
    </row>
    <row r="21" spans="1:27" ht="15" customHeight="1">
      <c r="A21" s="113" t="s">
        <v>278</v>
      </c>
      <c r="B21" s="239"/>
      <c r="C21" s="353">
        <v>7</v>
      </c>
      <c r="D21" s="358">
        <v>7</v>
      </c>
      <c r="E21" s="230" t="s">
        <v>627</v>
      </c>
      <c r="F21" s="358">
        <v>36</v>
      </c>
      <c r="G21" s="353">
        <v>310</v>
      </c>
      <c r="H21" s="353">
        <v>151</v>
      </c>
      <c r="I21" s="353">
        <v>159</v>
      </c>
      <c r="J21" s="353">
        <v>58</v>
      </c>
      <c r="K21" s="358">
        <v>30</v>
      </c>
      <c r="L21" s="358">
        <v>28</v>
      </c>
      <c r="M21" s="353">
        <v>52</v>
      </c>
      <c r="N21" s="358">
        <v>23</v>
      </c>
      <c r="O21" s="358">
        <v>29</v>
      </c>
      <c r="P21" s="353">
        <v>49</v>
      </c>
      <c r="Q21" s="358">
        <v>22</v>
      </c>
      <c r="R21" s="358">
        <v>27</v>
      </c>
      <c r="S21" s="353">
        <v>51</v>
      </c>
      <c r="T21" s="358">
        <v>31</v>
      </c>
      <c r="U21" s="358">
        <v>20</v>
      </c>
      <c r="V21" s="353">
        <v>48</v>
      </c>
      <c r="W21" s="358">
        <v>24</v>
      </c>
      <c r="X21" s="358">
        <v>24</v>
      </c>
      <c r="Y21" s="353">
        <v>52</v>
      </c>
      <c r="Z21" s="358">
        <v>21</v>
      </c>
      <c r="AA21" s="358">
        <v>31</v>
      </c>
    </row>
    <row r="22" spans="1:27" ht="15" customHeight="1">
      <c r="A22" s="113" t="s">
        <v>279</v>
      </c>
      <c r="B22" s="239"/>
      <c r="C22" s="353">
        <v>17</v>
      </c>
      <c r="D22" s="358">
        <v>17</v>
      </c>
      <c r="E22" s="359" t="s">
        <v>627</v>
      </c>
      <c r="F22" s="358">
        <v>149</v>
      </c>
      <c r="G22" s="353">
        <v>2761</v>
      </c>
      <c r="H22" s="353">
        <v>1429</v>
      </c>
      <c r="I22" s="353">
        <v>1332</v>
      </c>
      <c r="J22" s="353">
        <v>412</v>
      </c>
      <c r="K22" s="358">
        <v>209</v>
      </c>
      <c r="L22" s="358">
        <v>203</v>
      </c>
      <c r="M22" s="353">
        <v>446</v>
      </c>
      <c r="N22" s="358">
        <v>226</v>
      </c>
      <c r="O22" s="358">
        <v>220</v>
      </c>
      <c r="P22" s="353">
        <v>469</v>
      </c>
      <c r="Q22" s="358">
        <v>249</v>
      </c>
      <c r="R22" s="358">
        <v>220</v>
      </c>
      <c r="S22" s="353">
        <v>476</v>
      </c>
      <c r="T22" s="358">
        <v>240</v>
      </c>
      <c r="U22" s="358">
        <v>236</v>
      </c>
      <c r="V22" s="353">
        <v>478</v>
      </c>
      <c r="W22" s="358">
        <v>255</v>
      </c>
      <c r="X22" s="358">
        <v>223</v>
      </c>
      <c r="Y22" s="353">
        <v>480</v>
      </c>
      <c r="Z22" s="358">
        <v>250</v>
      </c>
      <c r="AA22" s="358">
        <v>230</v>
      </c>
    </row>
    <row r="23" spans="1:27" ht="15" customHeight="1">
      <c r="A23" s="113" t="s">
        <v>280</v>
      </c>
      <c r="B23" s="239"/>
      <c r="C23" s="353">
        <v>6</v>
      </c>
      <c r="D23" s="358">
        <v>6</v>
      </c>
      <c r="E23" s="230" t="s">
        <v>627</v>
      </c>
      <c r="F23" s="358">
        <v>51</v>
      </c>
      <c r="G23" s="353">
        <v>790</v>
      </c>
      <c r="H23" s="353">
        <v>411</v>
      </c>
      <c r="I23" s="353">
        <v>379</v>
      </c>
      <c r="J23" s="353">
        <v>112</v>
      </c>
      <c r="K23" s="358">
        <v>51</v>
      </c>
      <c r="L23" s="358">
        <v>61</v>
      </c>
      <c r="M23" s="353">
        <v>130</v>
      </c>
      <c r="N23" s="358">
        <v>72</v>
      </c>
      <c r="O23" s="358">
        <v>58</v>
      </c>
      <c r="P23" s="353">
        <v>158</v>
      </c>
      <c r="Q23" s="358">
        <v>86</v>
      </c>
      <c r="R23" s="358">
        <v>72</v>
      </c>
      <c r="S23" s="353">
        <v>132</v>
      </c>
      <c r="T23" s="358">
        <v>70</v>
      </c>
      <c r="U23" s="358">
        <v>62</v>
      </c>
      <c r="V23" s="353">
        <v>128</v>
      </c>
      <c r="W23" s="358">
        <v>63</v>
      </c>
      <c r="X23" s="358">
        <v>65</v>
      </c>
      <c r="Y23" s="353">
        <v>130</v>
      </c>
      <c r="Z23" s="358">
        <v>69</v>
      </c>
      <c r="AA23" s="358">
        <v>61</v>
      </c>
    </row>
    <row r="24" spans="1:27" ht="15" customHeight="1">
      <c r="A24" s="113" t="s">
        <v>9</v>
      </c>
      <c r="B24" s="239"/>
      <c r="C24" s="353">
        <v>6</v>
      </c>
      <c r="D24" s="358">
        <v>6</v>
      </c>
      <c r="E24" s="230" t="s">
        <v>627</v>
      </c>
      <c r="F24" s="358">
        <v>86</v>
      </c>
      <c r="G24" s="353">
        <v>1928</v>
      </c>
      <c r="H24" s="353">
        <v>994</v>
      </c>
      <c r="I24" s="353">
        <v>934</v>
      </c>
      <c r="J24" s="353">
        <v>328</v>
      </c>
      <c r="K24" s="358">
        <v>167</v>
      </c>
      <c r="L24" s="358">
        <v>161</v>
      </c>
      <c r="M24" s="353">
        <v>328</v>
      </c>
      <c r="N24" s="358">
        <v>179</v>
      </c>
      <c r="O24" s="358">
        <v>149</v>
      </c>
      <c r="P24" s="353">
        <v>310</v>
      </c>
      <c r="Q24" s="358">
        <v>157</v>
      </c>
      <c r="R24" s="358">
        <v>153</v>
      </c>
      <c r="S24" s="353">
        <v>343</v>
      </c>
      <c r="T24" s="358">
        <v>170</v>
      </c>
      <c r="U24" s="358">
        <v>173</v>
      </c>
      <c r="V24" s="353">
        <v>332</v>
      </c>
      <c r="W24" s="358">
        <v>173</v>
      </c>
      <c r="X24" s="358">
        <v>159</v>
      </c>
      <c r="Y24" s="353">
        <v>287</v>
      </c>
      <c r="Z24" s="358">
        <v>148</v>
      </c>
      <c r="AA24" s="358">
        <v>139</v>
      </c>
    </row>
    <row r="25" spans="1:27" ht="15" customHeight="1">
      <c r="A25" s="113" t="s">
        <v>284</v>
      </c>
      <c r="B25" s="239"/>
      <c r="C25" s="353">
        <v>19</v>
      </c>
      <c r="D25" s="358">
        <v>19</v>
      </c>
      <c r="E25" s="230" t="s">
        <v>627</v>
      </c>
      <c r="F25" s="358">
        <v>273</v>
      </c>
      <c r="G25" s="353">
        <v>6134</v>
      </c>
      <c r="H25" s="353">
        <v>3080</v>
      </c>
      <c r="I25" s="353">
        <v>3054</v>
      </c>
      <c r="J25" s="353">
        <v>995</v>
      </c>
      <c r="K25" s="358">
        <v>509</v>
      </c>
      <c r="L25" s="358">
        <v>486</v>
      </c>
      <c r="M25" s="353">
        <v>1035</v>
      </c>
      <c r="N25" s="358">
        <v>534</v>
      </c>
      <c r="O25" s="358">
        <v>501</v>
      </c>
      <c r="P25" s="353">
        <v>981</v>
      </c>
      <c r="Q25" s="358">
        <v>469</v>
      </c>
      <c r="R25" s="358">
        <v>512</v>
      </c>
      <c r="S25" s="353">
        <v>1015</v>
      </c>
      <c r="T25" s="358">
        <v>483</v>
      </c>
      <c r="U25" s="358">
        <v>532</v>
      </c>
      <c r="V25" s="353">
        <v>1054</v>
      </c>
      <c r="W25" s="358">
        <v>540</v>
      </c>
      <c r="X25" s="358">
        <v>514</v>
      </c>
      <c r="Y25" s="353">
        <v>1054</v>
      </c>
      <c r="Z25" s="358">
        <v>545</v>
      </c>
      <c r="AA25" s="358">
        <v>509</v>
      </c>
    </row>
    <row r="26" spans="1:27" ht="15" customHeight="1">
      <c r="A26" s="113" t="s">
        <v>285</v>
      </c>
      <c r="B26" s="239"/>
      <c r="C26" s="353">
        <v>8</v>
      </c>
      <c r="D26" s="358">
        <v>8</v>
      </c>
      <c r="E26" s="230" t="s">
        <v>627</v>
      </c>
      <c r="F26" s="358">
        <v>119</v>
      </c>
      <c r="G26" s="353">
        <v>2776</v>
      </c>
      <c r="H26" s="353">
        <v>1414</v>
      </c>
      <c r="I26" s="353">
        <v>1362</v>
      </c>
      <c r="J26" s="353">
        <v>443</v>
      </c>
      <c r="K26" s="358">
        <v>222</v>
      </c>
      <c r="L26" s="358">
        <v>221</v>
      </c>
      <c r="M26" s="353">
        <v>427</v>
      </c>
      <c r="N26" s="358">
        <v>210</v>
      </c>
      <c r="O26" s="358">
        <v>217</v>
      </c>
      <c r="P26" s="353">
        <v>489</v>
      </c>
      <c r="Q26" s="358">
        <v>248</v>
      </c>
      <c r="R26" s="358">
        <v>241</v>
      </c>
      <c r="S26" s="353">
        <v>466</v>
      </c>
      <c r="T26" s="358">
        <v>237</v>
      </c>
      <c r="U26" s="358">
        <v>229</v>
      </c>
      <c r="V26" s="353">
        <v>464</v>
      </c>
      <c r="W26" s="358">
        <v>254</v>
      </c>
      <c r="X26" s="358">
        <v>210</v>
      </c>
      <c r="Y26" s="353">
        <v>487</v>
      </c>
      <c r="Z26" s="358">
        <v>243</v>
      </c>
      <c r="AA26" s="358">
        <v>244</v>
      </c>
    </row>
    <row r="27" spans="1:27" s="13" customFormat="1" ht="15" customHeight="1">
      <c r="A27" s="113" t="s">
        <v>409</v>
      </c>
      <c r="B27" s="239"/>
      <c r="C27" s="353">
        <v>5</v>
      </c>
      <c r="D27" s="358">
        <v>5</v>
      </c>
      <c r="E27" s="230" t="s">
        <v>627</v>
      </c>
      <c r="F27" s="358">
        <v>118</v>
      </c>
      <c r="G27" s="353">
        <v>3321</v>
      </c>
      <c r="H27" s="353">
        <v>1682</v>
      </c>
      <c r="I27" s="353">
        <v>1639</v>
      </c>
      <c r="J27" s="353">
        <v>566</v>
      </c>
      <c r="K27" s="358">
        <v>273</v>
      </c>
      <c r="L27" s="358">
        <v>293</v>
      </c>
      <c r="M27" s="353">
        <v>522</v>
      </c>
      <c r="N27" s="358">
        <v>255</v>
      </c>
      <c r="O27" s="358">
        <v>267</v>
      </c>
      <c r="P27" s="353">
        <v>557</v>
      </c>
      <c r="Q27" s="358">
        <v>296</v>
      </c>
      <c r="R27" s="358">
        <v>261</v>
      </c>
      <c r="S27" s="353">
        <v>567</v>
      </c>
      <c r="T27" s="358">
        <v>293</v>
      </c>
      <c r="U27" s="358">
        <v>274</v>
      </c>
      <c r="V27" s="353">
        <v>578</v>
      </c>
      <c r="W27" s="358">
        <v>292</v>
      </c>
      <c r="X27" s="358">
        <v>286</v>
      </c>
      <c r="Y27" s="353">
        <v>531</v>
      </c>
      <c r="Z27" s="358">
        <v>273</v>
      </c>
      <c r="AA27" s="358">
        <v>258</v>
      </c>
    </row>
    <row r="28" spans="1:27" ht="15" customHeight="1">
      <c r="A28" s="362"/>
      <c r="B28" s="360"/>
      <c r="C28" s="353" t="s">
        <v>410</v>
      </c>
      <c r="D28" s="358"/>
      <c r="E28" s="359"/>
      <c r="F28" s="358"/>
      <c r="G28" s="353"/>
      <c r="H28" s="353" t="s">
        <v>410</v>
      </c>
      <c r="I28" s="353" t="s">
        <v>410</v>
      </c>
      <c r="J28" s="353" t="s">
        <v>410</v>
      </c>
      <c r="K28" s="358"/>
      <c r="L28" s="358"/>
      <c r="M28" s="353" t="s">
        <v>410</v>
      </c>
      <c r="N28" s="358"/>
      <c r="O28" s="358"/>
      <c r="P28" s="353" t="s">
        <v>410</v>
      </c>
      <c r="Q28" s="358"/>
      <c r="R28" s="358"/>
      <c r="S28" s="353" t="s">
        <v>410</v>
      </c>
      <c r="T28" s="358"/>
      <c r="U28" s="358"/>
      <c r="V28" s="353" t="s">
        <v>410</v>
      </c>
      <c r="W28" s="358"/>
      <c r="X28" s="358"/>
      <c r="Y28" s="353" t="s">
        <v>410</v>
      </c>
      <c r="Z28" s="358"/>
      <c r="AA28" s="358"/>
    </row>
    <row r="29" spans="1:27" s="13" customFormat="1" ht="15" customHeight="1">
      <c r="A29" s="113" t="s">
        <v>158</v>
      </c>
      <c r="B29" s="239"/>
      <c r="C29" s="353">
        <f>C30</f>
        <v>3</v>
      </c>
      <c r="D29" s="353">
        <f aca="true" t="shared" si="2" ref="D29:AA29">D30</f>
        <v>3</v>
      </c>
      <c r="E29" s="363" t="str">
        <f t="shared" si="2"/>
        <v>***</v>
      </c>
      <c r="F29" s="353">
        <f t="shared" si="2"/>
        <v>27</v>
      </c>
      <c r="G29" s="353">
        <f t="shared" si="2"/>
        <v>423</v>
      </c>
      <c r="H29" s="353">
        <f t="shared" si="2"/>
        <v>220</v>
      </c>
      <c r="I29" s="353">
        <f t="shared" si="2"/>
        <v>203</v>
      </c>
      <c r="J29" s="353">
        <f t="shared" si="2"/>
        <v>58</v>
      </c>
      <c r="K29" s="353">
        <f t="shared" si="2"/>
        <v>23</v>
      </c>
      <c r="L29" s="353">
        <f t="shared" si="2"/>
        <v>35</v>
      </c>
      <c r="M29" s="353">
        <f t="shared" si="2"/>
        <v>80</v>
      </c>
      <c r="N29" s="353">
        <f t="shared" si="2"/>
        <v>42</v>
      </c>
      <c r="O29" s="353">
        <f t="shared" si="2"/>
        <v>38</v>
      </c>
      <c r="P29" s="353">
        <f t="shared" si="2"/>
        <v>68</v>
      </c>
      <c r="Q29" s="353">
        <f t="shared" si="2"/>
        <v>36</v>
      </c>
      <c r="R29" s="353">
        <f t="shared" si="2"/>
        <v>32</v>
      </c>
      <c r="S29" s="353">
        <f t="shared" si="2"/>
        <v>72</v>
      </c>
      <c r="T29" s="353">
        <f t="shared" si="2"/>
        <v>41</v>
      </c>
      <c r="U29" s="353">
        <f t="shared" si="2"/>
        <v>31</v>
      </c>
      <c r="V29" s="353">
        <f t="shared" si="2"/>
        <v>66</v>
      </c>
      <c r="W29" s="353">
        <f t="shared" si="2"/>
        <v>37</v>
      </c>
      <c r="X29" s="353">
        <f t="shared" si="2"/>
        <v>29</v>
      </c>
      <c r="Y29" s="353">
        <f t="shared" si="2"/>
        <v>79</v>
      </c>
      <c r="Z29" s="353">
        <f t="shared" si="2"/>
        <v>41</v>
      </c>
      <c r="AA29" s="353">
        <f t="shared" si="2"/>
        <v>38</v>
      </c>
    </row>
    <row r="30" spans="1:27" ht="15" customHeight="1">
      <c r="A30" s="148"/>
      <c r="B30" s="220" t="s">
        <v>159</v>
      </c>
      <c r="C30" s="351">
        <v>3</v>
      </c>
      <c r="D30" s="364">
        <v>3</v>
      </c>
      <c r="E30" s="365" t="s">
        <v>627</v>
      </c>
      <c r="F30" s="364">
        <v>27</v>
      </c>
      <c r="G30" s="351">
        <v>423</v>
      </c>
      <c r="H30" s="351">
        <v>220</v>
      </c>
      <c r="I30" s="351">
        <v>203</v>
      </c>
      <c r="J30" s="351">
        <v>58</v>
      </c>
      <c r="K30" s="364">
        <v>23</v>
      </c>
      <c r="L30" s="364">
        <v>35</v>
      </c>
      <c r="M30" s="351">
        <v>80</v>
      </c>
      <c r="N30" s="364">
        <v>42</v>
      </c>
      <c r="O30" s="364">
        <v>38</v>
      </c>
      <c r="P30" s="351">
        <v>68</v>
      </c>
      <c r="Q30" s="364">
        <v>36</v>
      </c>
      <c r="R30" s="364">
        <v>32</v>
      </c>
      <c r="S30" s="351">
        <v>72</v>
      </c>
      <c r="T30" s="364">
        <v>41</v>
      </c>
      <c r="U30" s="364">
        <v>31</v>
      </c>
      <c r="V30" s="351">
        <v>66</v>
      </c>
      <c r="W30" s="364">
        <v>37</v>
      </c>
      <c r="X30" s="364">
        <v>29</v>
      </c>
      <c r="Y30" s="351">
        <v>79</v>
      </c>
      <c r="Z30" s="364">
        <v>41</v>
      </c>
      <c r="AA30" s="364">
        <v>38</v>
      </c>
    </row>
    <row r="31" spans="1:27" ht="15" customHeight="1">
      <c r="A31" s="366"/>
      <c r="B31" s="367"/>
      <c r="C31" s="353"/>
      <c r="D31" s="358"/>
      <c r="E31" s="359"/>
      <c r="F31" s="358"/>
      <c r="G31" s="353"/>
      <c r="H31" s="353"/>
      <c r="I31" s="353"/>
      <c r="J31" s="353"/>
      <c r="K31" s="358"/>
      <c r="L31" s="358"/>
      <c r="M31" s="353"/>
      <c r="N31" s="358"/>
      <c r="O31" s="358"/>
      <c r="P31" s="353"/>
      <c r="Q31" s="358"/>
      <c r="R31" s="358"/>
      <c r="S31" s="353"/>
      <c r="T31" s="358"/>
      <c r="U31" s="358"/>
      <c r="V31" s="353"/>
      <c r="W31" s="358"/>
      <c r="X31" s="358"/>
      <c r="Y31" s="353"/>
      <c r="Z31" s="358"/>
      <c r="AA31" s="358"/>
    </row>
    <row r="32" spans="1:27" s="13" customFormat="1" ht="15" customHeight="1">
      <c r="A32" s="113" t="s">
        <v>160</v>
      </c>
      <c r="B32" s="239"/>
      <c r="C32" s="353">
        <f>SUM(C33:C34)</f>
        <v>16</v>
      </c>
      <c r="D32" s="353">
        <f aca="true" t="shared" si="3" ref="D32:AA32">SUM(D33:D34)</f>
        <v>15</v>
      </c>
      <c r="E32" s="353">
        <f t="shared" si="3"/>
        <v>1</v>
      </c>
      <c r="F32" s="353">
        <f t="shared" si="3"/>
        <v>169</v>
      </c>
      <c r="G32" s="353">
        <f t="shared" si="3"/>
        <v>3477</v>
      </c>
      <c r="H32" s="353">
        <f t="shared" si="3"/>
        <v>1808</v>
      </c>
      <c r="I32" s="353">
        <f t="shared" si="3"/>
        <v>1669</v>
      </c>
      <c r="J32" s="353">
        <f t="shared" si="3"/>
        <v>539</v>
      </c>
      <c r="K32" s="353">
        <f t="shared" si="3"/>
        <v>283</v>
      </c>
      <c r="L32" s="353">
        <f t="shared" si="3"/>
        <v>256</v>
      </c>
      <c r="M32" s="353">
        <f t="shared" si="3"/>
        <v>561</v>
      </c>
      <c r="N32" s="353">
        <f t="shared" si="3"/>
        <v>269</v>
      </c>
      <c r="O32" s="353">
        <f t="shared" si="3"/>
        <v>292</v>
      </c>
      <c r="P32" s="353">
        <f t="shared" si="3"/>
        <v>614</v>
      </c>
      <c r="Q32" s="353">
        <f t="shared" si="3"/>
        <v>334</v>
      </c>
      <c r="R32" s="353">
        <f t="shared" si="3"/>
        <v>280</v>
      </c>
      <c r="S32" s="353">
        <f t="shared" si="3"/>
        <v>553</v>
      </c>
      <c r="T32" s="353">
        <f t="shared" si="3"/>
        <v>287</v>
      </c>
      <c r="U32" s="353">
        <f t="shared" si="3"/>
        <v>266</v>
      </c>
      <c r="V32" s="353">
        <f t="shared" si="3"/>
        <v>621</v>
      </c>
      <c r="W32" s="353">
        <f t="shared" si="3"/>
        <v>314</v>
      </c>
      <c r="X32" s="353">
        <f t="shared" si="3"/>
        <v>307</v>
      </c>
      <c r="Y32" s="353">
        <f t="shared" si="3"/>
        <v>589</v>
      </c>
      <c r="Z32" s="353">
        <f t="shared" si="3"/>
        <v>321</v>
      </c>
      <c r="AA32" s="353">
        <f t="shared" si="3"/>
        <v>268</v>
      </c>
    </row>
    <row r="33" spans="1:27" ht="15" customHeight="1">
      <c r="A33" s="148"/>
      <c r="B33" s="220" t="s">
        <v>161</v>
      </c>
      <c r="C33" s="351">
        <v>9</v>
      </c>
      <c r="D33" s="364">
        <v>9</v>
      </c>
      <c r="E33" s="365" t="s">
        <v>627</v>
      </c>
      <c r="F33" s="364">
        <v>98</v>
      </c>
      <c r="G33" s="351">
        <v>2065</v>
      </c>
      <c r="H33" s="351">
        <v>1062</v>
      </c>
      <c r="I33" s="351">
        <v>1003</v>
      </c>
      <c r="J33" s="351">
        <v>329</v>
      </c>
      <c r="K33" s="364">
        <v>171</v>
      </c>
      <c r="L33" s="364">
        <v>158</v>
      </c>
      <c r="M33" s="351">
        <v>323</v>
      </c>
      <c r="N33" s="364">
        <v>160</v>
      </c>
      <c r="O33" s="364">
        <v>163</v>
      </c>
      <c r="P33" s="351">
        <v>356</v>
      </c>
      <c r="Q33" s="364">
        <v>179</v>
      </c>
      <c r="R33" s="364">
        <v>177</v>
      </c>
      <c r="S33" s="351">
        <v>326</v>
      </c>
      <c r="T33" s="364">
        <v>179</v>
      </c>
      <c r="U33" s="364">
        <v>147</v>
      </c>
      <c r="V33" s="351">
        <v>379</v>
      </c>
      <c r="W33" s="364">
        <v>190</v>
      </c>
      <c r="X33" s="364">
        <v>189</v>
      </c>
      <c r="Y33" s="351">
        <v>352</v>
      </c>
      <c r="Z33" s="364">
        <v>183</v>
      </c>
      <c r="AA33" s="364">
        <v>169</v>
      </c>
    </row>
    <row r="34" spans="1:27" ht="15" customHeight="1">
      <c r="A34" s="148"/>
      <c r="B34" s="220" t="s">
        <v>240</v>
      </c>
      <c r="C34" s="351">
        <v>7</v>
      </c>
      <c r="D34" s="364">
        <v>6</v>
      </c>
      <c r="E34" s="365">
        <v>1</v>
      </c>
      <c r="F34" s="364">
        <v>71</v>
      </c>
      <c r="G34" s="351">
        <v>1412</v>
      </c>
      <c r="H34" s="351">
        <v>746</v>
      </c>
      <c r="I34" s="351">
        <v>666</v>
      </c>
      <c r="J34" s="351">
        <v>210</v>
      </c>
      <c r="K34" s="364">
        <v>112</v>
      </c>
      <c r="L34" s="364">
        <v>98</v>
      </c>
      <c r="M34" s="351">
        <v>238</v>
      </c>
      <c r="N34" s="364">
        <v>109</v>
      </c>
      <c r="O34" s="364">
        <v>129</v>
      </c>
      <c r="P34" s="351">
        <v>258</v>
      </c>
      <c r="Q34" s="364">
        <v>155</v>
      </c>
      <c r="R34" s="364">
        <v>103</v>
      </c>
      <c r="S34" s="351">
        <v>227</v>
      </c>
      <c r="T34" s="364">
        <v>108</v>
      </c>
      <c r="U34" s="364">
        <v>119</v>
      </c>
      <c r="V34" s="351">
        <v>242</v>
      </c>
      <c r="W34" s="364">
        <v>124</v>
      </c>
      <c r="X34" s="364">
        <v>118</v>
      </c>
      <c r="Y34" s="351">
        <v>237</v>
      </c>
      <c r="Z34" s="364">
        <v>138</v>
      </c>
      <c r="AA34" s="364">
        <v>99</v>
      </c>
    </row>
    <row r="35" spans="1:27" s="13" customFormat="1" ht="15" customHeight="1">
      <c r="A35" s="113"/>
      <c r="B35" s="239"/>
      <c r="C35" s="353"/>
      <c r="D35" s="358"/>
      <c r="E35" s="359"/>
      <c r="F35" s="358"/>
      <c r="G35" s="353"/>
      <c r="H35" s="353"/>
      <c r="I35" s="353"/>
      <c r="J35" s="353"/>
      <c r="K35" s="358"/>
      <c r="L35" s="358"/>
      <c r="M35" s="353"/>
      <c r="N35" s="358"/>
      <c r="O35" s="358"/>
      <c r="P35" s="353"/>
      <c r="Q35" s="358"/>
      <c r="R35" s="358"/>
      <c r="S35" s="353"/>
      <c r="T35" s="358"/>
      <c r="U35" s="358"/>
      <c r="V35" s="353"/>
      <c r="W35" s="358"/>
      <c r="X35" s="358"/>
      <c r="Y35" s="353"/>
      <c r="Z35" s="358"/>
      <c r="AA35" s="358"/>
    </row>
    <row r="36" spans="1:27" ht="15" customHeight="1">
      <c r="A36" s="113" t="s">
        <v>241</v>
      </c>
      <c r="B36" s="368"/>
      <c r="C36" s="353">
        <f>SUM(C37:C38)</f>
        <v>7</v>
      </c>
      <c r="D36" s="353">
        <f aca="true" t="shared" si="4" ref="D36:AA36">SUM(D37:D38)</f>
        <v>7</v>
      </c>
      <c r="E36" s="363" t="s">
        <v>627</v>
      </c>
      <c r="F36" s="353">
        <f t="shared" si="4"/>
        <v>66</v>
      </c>
      <c r="G36" s="353">
        <f t="shared" si="4"/>
        <v>1104</v>
      </c>
      <c r="H36" s="353">
        <f t="shared" si="4"/>
        <v>558</v>
      </c>
      <c r="I36" s="353">
        <f t="shared" si="4"/>
        <v>546</v>
      </c>
      <c r="J36" s="353">
        <f t="shared" si="4"/>
        <v>141</v>
      </c>
      <c r="K36" s="353">
        <f t="shared" si="4"/>
        <v>79</v>
      </c>
      <c r="L36" s="353">
        <f t="shared" si="4"/>
        <v>62</v>
      </c>
      <c r="M36" s="353">
        <f t="shared" si="4"/>
        <v>201</v>
      </c>
      <c r="N36" s="353">
        <f t="shared" si="4"/>
        <v>107</v>
      </c>
      <c r="O36" s="353">
        <f t="shared" si="4"/>
        <v>94</v>
      </c>
      <c r="P36" s="353">
        <f t="shared" si="4"/>
        <v>190</v>
      </c>
      <c r="Q36" s="353">
        <f t="shared" si="4"/>
        <v>90</v>
      </c>
      <c r="R36" s="353">
        <f t="shared" si="4"/>
        <v>100</v>
      </c>
      <c r="S36" s="353">
        <f t="shared" si="4"/>
        <v>166</v>
      </c>
      <c r="T36" s="353">
        <f t="shared" si="4"/>
        <v>89</v>
      </c>
      <c r="U36" s="353">
        <f t="shared" si="4"/>
        <v>77</v>
      </c>
      <c r="V36" s="353">
        <f t="shared" si="4"/>
        <v>227</v>
      </c>
      <c r="W36" s="353">
        <f t="shared" si="4"/>
        <v>106</v>
      </c>
      <c r="X36" s="353">
        <f t="shared" si="4"/>
        <v>121</v>
      </c>
      <c r="Y36" s="353">
        <f t="shared" si="4"/>
        <v>179</v>
      </c>
      <c r="Z36" s="353">
        <f t="shared" si="4"/>
        <v>87</v>
      </c>
      <c r="AA36" s="353">
        <f t="shared" si="4"/>
        <v>92</v>
      </c>
    </row>
    <row r="37" spans="2:27" ht="15" customHeight="1">
      <c r="B37" s="220" t="s">
        <v>242</v>
      </c>
      <c r="C37" s="351">
        <v>2</v>
      </c>
      <c r="D37" s="364">
        <v>2</v>
      </c>
      <c r="E37" s="365" t="s">
        <v>627</v>
      </c>
      <c r="F37" s="364">
        <v>29</v>
      </c>
      <c r="G37" s="351">
        <v>672</v>
      </c>
      <c r="H37" s="351">
        <v>338</v>
      </c>
      <c r="I37" s="351">
        <v>334</v>
      </c>
      <c r="J37" s="351">
        <v>84</v>
      </c>
      <c r="K37" s="364">
        <v>47</v>
      </c>
      <c r="L37" s="364">
        <v>37</v>
      </c>
      <c r="M37" s="351">
        <v>124</v>
      </c>
      <c r="N37" s="364">
        <v>63</v>
      </c>
      <c r="O37" s="364">
        <v>61</v>
      </c>
      <c r="P37" s="351">
        <v>118</v>
      </c>
      <c r="Q37" s="364">
        <v>60</v>
      </c>
      <c r="R37" s="364">
        <v>58</v>
      </c>
      <c r="S37" s="351">
        <v>101</v>
      </c>
      <c r="T37" s="364">
        <v>57</v>
      </c>
      <c r="U37" s="364">
        <v>44</v>
      </c>
      <c r="V37" s="351">
        <v>140</v>
      </c>
      <c r="W37" s="364">
        <v>61</v>
      </c>
      <c r="X37" s="364">
        <v>79</v>
      </c>
      <c r="Y37" s="351">
        <v>105</v>
      </c>
      <c r="Z37" s="364">
        <v>50</v>
      </c>
      <c r="AA37" s="364">
        <v>55</v>
      </c>
    </row>
    <row r="38" spans="1:27" ht="15" customHeight="1">
      <c r="A38" s="369"/>
      <c r="B38" s="220" t="s">
        <v>286</v>
      </c>
      <c r="C38" s="351">
        <v>5</v>
      </c>
      <c r="D38" s="364">
        <v>5</v>
      </c>
      <c r="E38" s="365" t="s">
        <v>627</v>
      </c>
      <c r="F38" s="364">
        <v>37</v>
      </c>
      <c r="G38" s="351">
        <v>432</v>
      </c>
      <c r="H38" s="351">
        <v>220</v>
      </c>
      <c r="I38" s="351">
        <v>212</v>
      </c>
      <c r="J38" s="351">
        <v>57</v>
      </c>
      <c r="K38" s="364">
        <v>32</v>
      </c>
      <c r="L38" s="364">
        <v>25</v>
      </c>
      <c r="M38" s="351">
        <v>77</v>
      </c>
      <c r="N38" s="364">
        <v>44</v>
      </c>
      <c r="O38" s="364">
        <v>33</v>
      </c>
      <c r="P38" s="351">
        <v>72</v>
      </c>
      <c r="Q38" s="364">
        <v>30</v>
      </c>
      <c r="R38" s="364">
        <v>42</v>
      </c>
      <c r="S38" s="351">
        <v>65</v>
      </c>
      <c r="T38" s="364">
        <v>32</v>
      </c>
      <c r="U38" s="364">
        <v>33</v>
      </c>
      <c r="V38" s="351">
        <v>87</v>
      </c>
      <c r="W38" s="364">
        <v>45</v>
      </c>
      <c r="X38" s="364">
        <v>42</v>
      </c>
      <c r="Y38" s="351">
        <v>74</v>
      </c>
      <c r="Z38" s="364">
        <v>37</v>
      </c>
      <c r="AA38" s="364">
        <v>37</v>
      </c>
    </row>
    <row r="39" spans="1:27" s="13" customFormat="1" ht="15" customHeight="1">
      <c r="A39" s="113"/>
      <c r="B39" s="368"/>
      <c r="C39" s="353"/>
      <c r="D39" s="358"/>
      <c r="E39" s="359"/>
      <c r="F39" s="358"/>
      <c r="G39" s="353"/>
      <c r="H39" s="353"/>
      <c r="I39" s="353"/>
      <c r="J39" s="353"/>
      <c r="K39" s="358"/>
      <c r="L39" s="358"/>
      <c r="M39" s="353"/>
      <c r="N39" s="358"/>
      <c r="O39" s="358"/>
      <c r="P39" s="353"/>
      <c r="Q39" s="358"/>
      <c r="R39" s="358"/>
      <c r="S39" s="353"/>
      <c r="T39" s="358"/>
      <c r="U39" s="358"/>
      <c r="V39" s="353"/>
      <c r="W39" s="358"/>
      <c r="X39" s="358"/>
      <c r="Y39" s="353"/>
      <c r="Z39" s="358"/>
      <c r="AA39" s="358"/>
    </row>
    <row r="40" spans="1:27" ht="15" customHeight="1">
      <c r="A40" s="113" t="s">
        <v>130</v>
      </c>
      <c r="B40" s="370"/>
      <c r="C40" s="353">
        <f>C41</f>
        <v>3</v>
      </c>
      <c r="D40" s="353">
        <f aca="true" t="shared" si="5" ref="D40:AA40">D41</f>
        <v>3</v>
      </c>
      <c r="E40" s="363" t="str">
        <f t="shared" si="5"/>
        <v>***</v>
      </c>
      <c r="F40" s="353">
        <f t="shared" si="5"/>
        <v>39</v>
      </c>
      <c r="G40" s="353">
        <f t="shared" si="5"/>
        <v>795</v>
      </c>
      <c r="H40" s="353">
        <f t="shared" si="5"/>
        <v>424</v>
      </c>
      <c r="I40" s="353">
        <f t="shared" si="5"/>
        <v>371</v>
      </c>
      <c r="J40" s="353">
        <f t="shared" si="5"/>
        <v>117</v>
      </c>
      <c r="K40" s="353">
        <f t="shared" si="5"/>
        <v>60</v>
      </c>
      <c r="L40" s="353">
        <f t="shared" si="5"/>
        <v>57</v>
      </c>
      <c r="M40" s="353">
        <f t="shared" si="5"/>
        <v>127</v>
      </c>
      <c r="N40" s="353">
        <f t="shared" si="5"/>
        <v>62</v>
      </c>
      <c r="O40" s="353">
        <f t="shared" si="5"/>
        <v>65</v>
      </c>
      <c r="P40" s="353">
        <f t="shared" si="5"/>
        <v>142</v>
      </c>
      <c r="Q40" s="353">
        <f t="shared" si="5"/>
        <v>84</v>
      </c>
      <c r="R40" s="353">
        <f t="shared" si="5"/>
        <v>58</v>
      </c>
      <c r="S40" s="353">
        <f t="shared" si="5"/>
        <v>129</v>
      </c>
      <c r="T40" s="353">
        <f t="shared" si="5"/>
        <v>66</v>
      </c>
      <c r="U40" s="353">
        <f t="shared" si="5"/>
        <v>63</v>
      </c>
      <c r="V40" s="353">
        <f t="shared" si="5"/>
        <v>138</v>
      </c>
      <c r="W40" s="353">
        <f t="shared" si="5"/>
        <v>85</v>
      </c>
      <c r="X40" s="353">
        <f t="shared" si="5"/>
        <v>53</v>
      </c>
      <c r="Y40" s="353">
        <f t="shared" si="5"/>
        <v>142</v>
      </c>
      <c r="Z40" s="353">
        <f t="shared" si="5"/>
        <v>67</v>
      </c>
      <c r="AA40" s="353">
        <f t="shared" si="5"/>
        <v>75</v>
      </c>
    </row>
    <row r="41" spans="1:27" ht="15" customHeight="1">
      <c r="A41" s="148"/>
      <c r="B41" s="220" t="s">
        <v>287</v>
      </c>
      <c r="C41" s="351">
        <v>3</v>
      </c>
      <c r="D41" s="364">
        <v>3</v>
      </c>
      <c r="E41" s="365" t="s">
        <v>627</v>
      </c>
      <c r="F41" s="364">
        <v>39</v>
      </c>
      <c r="G41" s="351">
        <v>795</v>
      </c>
      <c r="H41" s="351">
        <v>424</v>
      </c>
      <c r="I41" s="351">
        <v>371</v>
      </c>
      <c r="J41" s="351">
        <v>117</v>
      </c>
      <c r="K41" s="364">
        <v>60</v>
      </c>
      <c r="L41" s="364">
        <v>57</v>
      </c>
      <c r="M41" s="351">
        <v>127</v>
      </c>
      <c r="N41" s="364">
        <v>62</v>
      </c>
      <c r="O41" s="364">
        <v>65</v>
      </c>
      <c r="P41" s="351">
        <v>142</v>
      </c>
      <c r="Q41" s="364">
        <v>84</v>
      </c>
      <c r="R41" s="364">
        <v>58</v>
      </c>
      <c r="S41" s="351">
        <v>129</v>
      </c>
      <c r="T41" s="364">
        <v>66</v>
      </c>
      <c r="U41" s="364">
        <v>63</v>
      </c>
      <c r="V41" s="351">
        <v>138</v>
      </c>
      <c r="W41" s="364">
        <v>85</v>
      </c>
      <c r="X41" s="364">
        <v>53</v>
      </c>
      <c r="Y41" s="351">
        <v>142</v>
      </c>
      <c r="Z41" s="364">
        <v>67</v>
      </c>
      <c r="AA41" s="364">
        <v>75</v>
      </c>
    </row>
    <row r="42" spans="1:27" ht="15" customHeight="1">
      <c r="A42" s="369"/>
      <c r="B42" s="220"/>
      <c r="C42" s="353"/>
      <c r="D42" s="358"/>
      <c r="E42" s="359"/>
      <c r="F42" s="358"/>
      <c r="G42" s="353"/>
      <c r="H42" s="353"/>
      <c r="I42" s="353"/>
      <c r="J42" s="353"/>
      <c r="K42" s="358"/>
      <c r="L42" s="358"/>
      <c r="M42" s="353"/>
      <c r="N42" s="358"/>
      <c r="O42" s="358"/>
      <c r="P42" s="353"/>
      <c r="Q42" s="358"/>
      <c r="R42" s="358"/>
      <c r="S42" s="353"/>
      <c r="T42" s="358"/>
      <c r="U42" s="358"/>
      <c r="V42" s="353"/>
      <c r="W42" s="358"/>
      <c r="X42" s="358"/>
      <c r="Y42" s="353"/>
      <c r="Z42" s="358"/>
      <c r="AA42" s="358"/>
    </row>
    <row r="43" spans="1:27" ht="15" customHeight="1">
      <c r="A43" s="113" t="s">
        <v>288</v>
      </c>
      <c r="B43" s="368"/>
      <c r="C43" s="353">
        <f>SUM(C44:C45)</f>
        <v>7</v>
      </c>
      <c r="D43" s="353">
        <f aca="true" t="shared" si="6" ref="D43:AA43">SUM(D44:D45)</f>
        <v>7</v>
      </c>
      <c r="E43" s="363" t="s">
        <v>627</v>
      </c>
      <c r="F43" s="353">
        <f t="shared" si="6"/>
        <v>49</v>
      </c>
      <c r="G43" s="353">
        <f t="shared" si="6"/>
        <v>662</v>
      </c>
      <c r="H43" s="353">
        <f t="shared" si="6"/>
        <v>330</v>
      </c>
      <c r="I43" s="353">
        <f t="shared" si="6"/>
        <v>332</v>
      </c>
      <c r="J43" s="353">
        <f t="shared" si="6"/>
        <v>105</v>
      </c>
      <c r="K43" s="353">
        <f t="shared" si="6"/>
        <v>61</v>
      </c>
      <c r="L43" s="353">
        <f t="shared" si="6"/>
        <v>44</v>
      </c>
      <c r="M43" s="353">
        <f t="shared" si="6"/>
        <v>93</v>
      </c>
      <c r="N43" s="353">
        <f t="shared" si="6"/>
        <v>45</v>
      </c>
      <c r="O43" s="353">
        <f t="shared" si="6"/>
        <v>48</v>
      </c>
      <c r="P43" s="353">
        <f t="shared" si="6"/>
        <v>103</v>
      </c>
      <c r="Q43" s="353">
        <f t="shared" si="6"/>
        <v>52</v>
      </c>
      <c r="R43" s="353">
        <f t="shared" si="6"/>
        <v>51</v>
      </c>
      <c r="S43" s="353">
        <f t="shared" si="6"/>
        <v>123</v>
      </c>
      <c r="T43" s="353">
        <f t="shared" si="6"/>
        <v>62</v>
      </c>
      <c r="U43" s="353">
        <f t="shared" si="6"/>
        <v>61</v>
      </c>
      <c r="V43" s="353">
        <f t="shared" si="6"/>
        <v>123</v>
      </c>
      <c r="W43" s="353">
        <f t="shared" si="6"/>
        <v>57</v>
      </c>
      <c r="X43" s="353">
        <f t="shared" si="6"/>
        <v>66</v>
      </c>
      <c r="Y43" s="353">
        <f t="shared" si="6"/>
        <v>115</v>
      </c>
      <c r="Z43" s="353">
        <f t="shared" si="6"/>
        <v>53</v>
      </c>
      <c r="AA43" s="353">
        <f t="shared" si="6"/>
        <v>62</v>
      </c>
    </row>
    <row r="44" spans="1:27" s="13" customFormat="1" ht="15" customHeight="1">
      <c r="A44" s="148"/>
      <c r="B44" s="220" t="s">
        <v>243</v>
      </c>
      <c r="C44" s="351">
        <v>2</v>
      </c>
      <c r="D44" s="364">
        <v>2</v>
      </c>
      <c r="E44" s="365" t="s">
        <v>627</v>
      </c>
      <c r="F44" s="364">
        <v>12</v>
      </c>
      <c r="G44" s="351">
        <v>204</v>
      </c>
      <c r="H44" s="351">
        <v>114</v>
      </c>
      <c r="I44" s="351">
        <v>90</v>
      </c>
      <c r="J44" s="351">
        <v>34</v>
      </c>
      <c r="K44" s="364">
        <v>18</v>
      </c>
      <c r="L44" s="364">
        <v>16</v>
      </c>
      <c r="M44" s="351">
        <v>31</v>
      </c>
      <c r="N44" s="364">
        <v>22</v>
      </c>
      <c r="O44" s="364">
        <v>9</v>
      </c>
      <c r="P44" s="351">
        <v>24</v>
      </c>
      <c r="Q44" s="364">
        <v>15</v>
      </c>
      <c r="R44" s="364">
        <v>9</v>
      </c>
      <c r="S44" s="351">
        <v>43</v>
      </c>
      <c r="T44" s="364">
        <v>21</v>
      </c>
      <c r="U44" s="364">
        <v>22</v>
      </c>
      <c r="V44" s="351">
        <v>41</v>
      </c>
      <c r="W44" s="364">
        <v>23</v>
      </c>
      <c r="X44" s="364">
        <v>18</v>
      </c>
      <c r="Y44" s="351">
        <v>31</v>
      </c>
      <c r="Z44" s="364">
        <v>15</v>
      </c>
      <c r="AA44" s="364">
        <v>16</v>
      </c>
    </row>
    <row r="45" spans="1:37" ht="15" customHeight="1">
      <c r="A45" s="371"/>
      <c r="B45" s="372" t="s">
        <v>368</v>
      </c>
      <c r="C45" s="351">
        <v>5</v>
      </c>
      <c r="D45" s="373">
        <v>5</v>
      </c>
      <c r="E45" s="365" t="s">
        <v>627</v>
      </c>
      <c r="F45" s="373">
        <v>37</v>
      </c>
      <c r="G45" s="351">
        <v>458</v>
      </c>
      <c r="H45" s="351">
        <v>216</v>
      </c>
      <c r="I45" s="351">
        <v>242</v>
      </c>
      <c r="J45" s="351">
        <v>71</v>
      </c>
      <c r="K45" s="364">
        <v>43</v>
      </c>
      <c r="L45" s="364">
        <v>28</v>
      </c>
      <c r="M45" s="351">
        <v>62</v>
      </c>
      <c r="N45" s="364">
        <v>23</v>
      </c>
      <c r="O45" s="364">
        <v>39</v>
      </c>
      <c r="P45" s="351">
        <v>79</v>
      </c>
      <c r="Q45" s="364">
        <v>37</v>
      </c>
      <c r="R45" s="364">
        <v>42</v>
      </c>
      <c r="S45" s="351">
        <v>80</v>
      </c>
      <c r="T45" s="364">
        <v>41</v>
      </c>
      <c r="U45" s="364">
        <v>39</v>
      </c>
      <c r="V45" s="351">
        <v>82</v>
      </c>
      <c r="W45" s="364">
        <v>34</v>
      </c>
      <c r="X45" s="364">
        <v>48</v>
      </c>
      <c r="Y45" s="351">
        <v>84</v>
      </c>
      <c r="Z45" s="364">
        <v>38</v>
      </c>
      <c r="AA45" s="364">
        <v>46</v>
      </c>
      <c r="AB45" s="6"/>
      <c r="AC45" s="6"/>
      <c r="AD45" s="6"/>
      <c r="AE45" s="6"/>
      <c r="AF45" s="6"/>
      <c r="AG45" s="6"/>
      <c r="AH45" s="6"/>
      <c r="AI45" s="6"/>
      <c r="AJ45" s="6"/>
      <c r="AK45" s="6"/>
    </row>
    <row r="46" spans="1:27" ht="15" customHeight="1">
      <c r="A46" s="345" t="s">
        <v>337</v>
      </c>
      <c r="B46" s="6"/>
      <c r="C46" s="374"/>
      <c r="D46" s="374"/>
      <c r="E46" s="374"/>
      <c r="F46" s="374"/>
      <c r="G46" s="375" t="s">
        <v>1</v>
      </c>
      <c r="H46" s="375"/>
      <c r="I46" s="375"/>
      <c r="J46" s="375"/>
      <c r="K46" s="375"/>
      <c r="L46" s="375"/>
      <c r="M46" s="375"/>
      <c r="N46" s="375"/>
      <c r="O46" s="375"/>
      <c r="P46" s="375"/>
      <c r="Q46" s="375"/>
      <c r="R46" s="375"/>
      <c r="S46" s="375"/>
      <c r="T46" s="375"/>
      <c r="U46" s="375"/>
      <c r="V46" s="375"/>
      <c r="W46" s="375"/>
      <c r="X46" s="375"/>
      <c r="Y46" s="375"/>
      <c r="Z46" s="375" t="s">
        <v>1</v>
      </c>
      <c r="AA46" s="375"/>
    </row>
    <row r="47" spans="1:27" s="13" customFormat="1" ht="15" customHeight="1">
      <c r="A47" s="148"/>
      <c r="B47" s="15"/>
      <c r="C47" s="376"/>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row>
    <row r="48" spans="1:27" ht="15" customHeight="1">
      <c r="A48" s="148"/>
      <c r="B48" s="15"/>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row>
    <row r="49" spans="1:27" ht="15" customHeight="1">
      <c r="A49" s="148"/>
      <c r="B49" s="15"/>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row>
    <row r="50" spans="2:27" ht="15" customHeight="1">
      <c r="B50" s="15"/>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row>
    <row r="51" spans="1:27" ht="15" customHeight="1">
      <c r="A51" s="148"/>
      <c r="B51" s="148"/>
      <c r="C51" s="377"/>
      <c r="D51" s="377"/>
      <c r="E51" s="378"/>
      <c r="F51" s="378"/>
      <c r="G51" s="14"/>
      <c r="H51" s="378"/>
      <c r="I51" s="378"/>
      <c r="J51" s="378"/>
      <c r="K51" s="378"/>
      <c r="L51" s="378"/>
      <c r="M51" s="378"/>
      <c r="N51" s="378"/>
      <c r="O51" s="378"/>
      <c r="P51" s="378"/>
      <c r="Q51" s="378"/>
      <c r="R51" s="378"/>
      <c r="S51" s="378"/>
      <c r="T51" s="378"/>
      <c r="U51" s="378"/>
      <c r="V51" s="378"/>
      <c r="W51" s="378"/>
      <c r="X51" s="378"/>
      <c r="Y51" s="378"/>
      <c r="Z51" s="378"/>
      <c r="AA51" s="378"/>
    </row>
    <row r="52" spans="1:27" s="13" customFormat="1" ht="15" customHeight="1">
      <c r="A52" s="113"/>
      <c r="B52" s="113"/>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ustomHeight="1">
      <c r="A53" s="6"/>
      <c r="B53" s="15"/>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row>
    <row r="54" spans="1:38" ht="15" customHeight="1">
      <c r="A54" s="345"/>
      <c r="B54" s="6"/>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6"/>
      <c r="AC54" s="6"/>
      <c r="AD54" s="6"/>
      <c r="AE54" s="6"/>
      <c r="AF54" s="6"/>
      <c r="AG54" s="6"/>
      <c r="AH54" s="6"/>
      <c r="AI54" s="6"/>
      <c r="AJ54" s="6"/>
      <c r="AK54" s="6"/>
      <c r="AL54" s="6"/>
    </row>
    <row r="55" spans="1:27" ht="15" customHeight="1">
      <c r="A55" s="6"/>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row>
    <row r="56" spans="3:27" ht="14.25">
      <c r="C56" s="379"/>
      <c r="D56" s="379"/>
      <c r="E56" s="377"/>
      <c r="F56" s="377"/>
      <c r="G56" s="377"/>
      <c r="H56" s="377"/>
      <c r="I56" s="377"/>
      <c r="J56" s="377"/>
      <c r="K56" s="377"/>
      <c r="L56" s="377"/>
      <c r="M56" s="377"/>
      <c r="N56" s="377"/>
      <c r="O56" s="377"/>
      <c r="P56" s="377"/>
      <c r="Q56" s="377"/>
      <c r="R56" s="377"/>
      <c r="S56" s="377"/>
      <c r="T56" s="377"/>
      <c r="U56" s="377"/>
      <c r="V56" s="377"/>
      <c r="W56" s="377"/>
      <c r="X56" s="377"/>
      <c r="Y56" s="377"/>
      <c r="Z56" s="377"/>
      <c r="AA56" s="377"/>
    </row>
    <row r="57" spans="3:27" ht="14.25">
      <c r="C57" s="16"/>
      <c r="D57" s="16"/>
      <c r="E57" s="14"/>
      <c r="F57" s="17"/>
      <c r="G57" s="14"/>
      <c r="H57" s="17"/>
      <c r="I57" s="17"/>
      <c r="J57" s="17"/>
      <c r="K57" s="17"/>
      <c r="L57" s="17"/>
      <c r="M57" s="17"/>
      <c r="N57" s="17"/>
      <c r="O57" s="17"/>
      <c r="P57" s="17"/>
      <c r="Q57" s="17"/>
      <c r="R57" s="17"/>
      <c r="S57" s="17"/>
      <c r="T57" s="17"/>
      <c r="U57" s="17"/>
      <c r="V57" s="17"/>
      <c r="W57" s="17"/>
      <c r="X57" s="17"/>
      <c r="Y57" s="17"/>
      <c r="Z57" s="17"/>
      <c r="AA57" s="17"/>
    </row>
    <row r="58" spans="2:27" ht="14.25">
      <c r="B58" s="6"/>
      <c r="C58" s="377"/>
      <c r="D58" s="377"/>
      <c r="E58" s="377"/>
      <c r="F58" s="18"/>
      <c r="G58" s="377"/>
      <c r="H58" s="18"/>
      <c r="I58" s="18"/>
      <c r="J58" s="18"/>
      <c r="K58" s="18"/>
      <c r="L58" s="18"/>
      <c r="M58" s="18"/>
      <c r="N58" s="18"/>
      <c r="O58" s="18"/>
      <c r="P58" s="18"/>
      <c r="Q58" s="18"/>
      <c r="R58" s="18"/>
      <c r="S58" s="18"/>
      <c r="T58" s="18"/>
      <c r="U58" s="18"/>
      <c r="V58" s="18"/>
      <c r="W58" s="18"/>
      <c r="X58" s="18"/>
      <c r="Y58" s="18"/>
      <c r="Z58" s="18"/>
      <c r="AA58" s="18"/>
    </row>
    <row r="59" spans="3:27" ht="14.25">
      <c r="C59" s="6"/>
      <c r="D59" s="6"/>
      <c r="E59" s="377"/>
      <c r="F59" s="377"/>
      <c r="G59" s="377"/>
      <c r="H59" s="377"/>
      <c r="I59" s="377"/>
      <c r="J59" s="377"/>
      <c r="K59" s="377"/>
      <c r="L59" s="377"/>
      <c r="M59" s="377"/>
      <c r="N59" s="377"/>
      <c r="O59" s="377"/>
      <c r="P59" s="377"/>
      <c r="Q59" s="377"/>
      <c r="R59" s="377"/>
      <c r="S59" s="377"/>
      <c r="T59" s="377"/>
      <c r="U59" s="377"/>
      <c r="V59" s="377"/>
      <c r="W59" s="377"/>
      <c r="X59" s="377"/>
      <c r="Y59" s="377"/>
      <c r="Z59" s="377"/>
      <c r="AA59" s="377"/>
    </row>
    <row r="60" spans="3:27" ht="14.25">
      <c r="C60" s="6"/>
      <c r="D60" s="6"/>
      <c r="E60" s="6"/>
      <c r="F60" s="6"/>
      <c r="G60" s="6"/>
      <c r="H60" s="6"/>
      <c r="I60" s="6"/>
      <c r="J60" s="6"/>
      <c r="K60" s="6"/>
      <c r="L60" s="6"/>
      <c r="M60" s="6"/>
      <c r="N60" s="6"/>
      <c r="O60" s="6"/>
      <c r="P60" s="6"/>
      <c r="Q60" s="6"/>
      <c r="R60" s="6"/>
      <c r="S60" s="6"/>
      <c r="T60" s="6"/>
      <c r="U60" s="6"/>
      <c r="V60" s="6"/>
      <c r="W60" s="6"/>
      <c r="X60" s="6"/>
      <c r="Y60" s="6"/>
      <c r="Z60" s="6"/>
      <c r="AA60" s="6"/>
    </row>
  </sheetData>
  <sheetProtection/>
  <mergeCells count="39">
    <mergeCell ref="A2:AA2"/>
    <mergeCell ref="A3:AA3"/>
    <mergeCell ref="A5:B6"/>
    <mergeCell ref="C5:E5"/>
    <mergeCell ref="F5:F6"/>
    <mergeCell ref="G5:I5"/>
    <mergeCell ref="J5:L5"/>
    <mergeCell ref="M5:O5"/>
    <mergeCell ref="P5:R5"/>
    <mergeCell ref="S5:U5"/>
    <mergeCell ref="V5:X5"/>
    <mergeCell ref="Y5:AA5"/>
    <mergeCell ref="A7:B7"/>
    <mergeCell ref="A8:B8"/>
    <mergeCell ref="A9:B9"/>
    <mergeCell ref="A10:B10"/>
    <mergeCell ref="A11:B11"/>
    <mergeCell ref="A13:B13"/>
    <mergeCell ref="A14:B14"/>
    <mergeCell ref="A15:B15"/>
    <mergeCell ref="A17:B17"/>
    <mergeCell ref="A18:B18"/>
    <mergeCell ref="A35:B35"/>
    <mergeCell ref="A19:B19"/>
    <mergeCell ref="A20:B20"/>
    <mergeCell ref="A21:B21"/>
    <mergeCell ref="A22:B22"/>
    <mergeCell ref="A23:B23"/>
    <mergeCell ref="A24:B24"/>
    <mergeCell ref="A36:B36"/>
    <mergeCell ref="A39:B39"/>
    <mergeCell ref="A40:B40"/>
    <mergeCell ref="A43:B43"/>
    <mergeCell ref="A52:B52"/>
    <mergeCell ref="A25:B25"/>
    <mergeCell ref="A26:B26"/>
    <mergeCell ref="A27:B27"/>
    <mergeCell ref="A29:B29"/>
    <mergeCell ref="A32:B32"/>
  </mergeCells>
  <conditionalFormatting sqref="E13">
    <cfRule type="cellIs" priority="1" dxfId="53" operator="equal" stopIfTrue="1">
      <formula>0</formula>
    </cfRule>
  </conditionalFormatting>
  <conditionalFormatting sqref="E15">
    <cfRule type="cellIs" priority="2" dxfId="53" operator="equal" stopIfTrue="1">
      <formula>0</formula>
    </cfRule>
  </conditionalFormatting>
  <conditionalFormatting sqref="E18:E19">
    <cfRule type="cellIs" priority="3" dxfId="53" operator="equal" stopIfTrue="1">
      <formula>0</formula>
    </cfRule>
  </conditionalFormatting>
  <conditionalFormatting sqref="E21">
    <cfRule type="cellIs" priority="4" dxfId="53" operator="equal" stopIfTrue="1">
      <formula>0</formula>
    </cfRule>
  </conditionalFormatting>
  <conditionalFormatting sqref="E23:E27">
    <cfRule type="cellIs" priority="5" dxfId="53" operator="equal" stopIfTrue="1">
      <formula>0</formula>
    </cfRule>
  </conditionalFormatting>
  <printOptions horizontalCentered="1" verticalCentered="1"/>
  <pageMargins left="0.6692913385826772" right="0.3937007874015748" top="0.7874015748031497" bottom="0.7874015748031497" header="0" footer="0"/>
  <pageSetup fitToHeight="1" fitToWidth="1" horizontalDpi="600" verticalDpi="600" orientation="landscape" paperSize="8" scale="60" r:id="rId1"/>
</worksheet>
</file>

<file path=xl/worksheets/sheet3.xml><?xml version="1.0" encoding="utf-8"?>
<worksheet xmlns="http://schemas.openxmlformats.org/spreadsheetml/2006/main" xmlns:r="http://schemas.openxmlformats.org/officeDocument/2006/relationships">
  <sheetPr>
    <pageSetUpPr fitToPage="1"/>
  </sheetPr>
  <dimension ref="A1:CO133"/>
  <sheetViews>
    <sheetView zoomScale="90" zoomScaleNormal="90" zoomScalePageLayoutView="0" workbookViewId="0" topLeftCell="A31">
      <selection activeCell="A31" sqref="A1:IV16384"/>
    </sheetView>
  </sheetViews>
  <sheetFormatPr defaultColWidth="10.59765625" defaultRowHeight="15"/>
  <cols>
    <col min="1" max="1" width="2.59765625" style="8" customWidth="1"/>
    <col min="2" max="2" width="12.59765625" style="8" customWidth="1"/>
    <col min="3" max="3" width="7.09765625" style="8" customWidth="1"/>
    <col min="4" max="6" width="7.59765625" style="8" customWidth="1"/>
    <col min="7" max="9" width="6.59765625" style="8" customWidth="1"/>
    <col min="10" max="10" width="7.09765625" style="8" customWidth="1"/>
    <col min="11" max="17" width="6.59765625" style="8" customWidth="1"/>
    <col min="18" max="19" width="7.59765625" style="8" customWidth="1"/>
    <col min="20" max="20" width="9" style="8" customWidth="1"/>
    <col min="21" max="21" width="4.8984375" style="8" customWidth="1"/>
    <col min="22" max="22" width="5" style="8" customWidth="1"/>
    <col min="23" max="23" width="6.59765625" style="8" customWidth="1"/>
    <col min="24" max="24" width="7.59765625" style="8" customWidth="1"/>
    <col min="25" max="26" width="6.59765625" style="8" customWidth="1"/>
    <col min="27" max="27" width="7.09765625" style="8" customWidth="1"/>
    <col min="28" max="28" width="6.59765625" style="8" customWidth="1"/>
    <col min="29" max="29" width="7.09765625" style="8" customWidth="1"/>
    <col min="30" max="30" width="8.59765625" style="8" customWidth="1"/>
    <col min="31" max="31" width="2.59765625" style="8" customWidth="1"/>
    <col min="32" max="32" width="13.59765625" style="8" customWidth="1"/>
    <col min="33" max="35" width="6.59765625" style="8" customWidth="1"/>
    <col min="36" max="36" width="7.59765625" style="8" customWidth="1"/>
    <col min="37" max="40" width="8.59765625" style="8" customWidth="1"/>
    <col min="41" max="42" width="7.59765625" style="8" customWidth="1"/>
    <col min="43" max="43" width="8.59765625" style="8" customWidth="1"/>
    <col min="44" max="45" width="7.59765625" style="8" customWidth="1"/>
    <col min="46" max="46" width="8.59765625" style="8" customWidth="1"/>
    <col min="47" max="48" width="7.59765625" style="8" customWidth="1"/>
    <col min="49" max="16384" width="10.59765625" style="8" customWidth="1"/>
  </cols>
  <sheetData>
    <row r="1" spans="1:48" s="10" customFormat="1" ht="19.5" customHeight="1">
      <c r="A1" s="19" t="s">
        <v>450</v>
      </c>
      <c r="AV1" s="20" t="s">
        <v>451</v>
      </c>
    </row>
    <row r="2" spans="1:48" ht="19.5" customHeight="1">
      <c r="A2" s="140" t="s">
        <v>779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E2" s="380" t="s">
        <v>780</v>
      </c>
      <c r="AF2" s="380"/>
      <c r="AG2" s="380"/>
      <c r="AH2" s="380"/>
      <c r="AI2" s="380"/>
      <c r="AJ2" s="380"/>
      <c r="AK2" s="380"/>
      <c r="AL2" s="380"/>
      <c r="AM2" s="380"/>
      <c r="AN2" s="380"/>
      <c r="AO2" s="380"/>
      <c r="AP2" s="380"/>
      <c r="AQ2" s="380"/>
      <c r="AR2" s="380"/>
      <c r="AS2" s="380"/>
      <c r="AT2" s="380"/>
      <c r="AU2" s="380"/>
      <c r="AV2" s="380"/>
    </row>
    <row r="3" spans="1:48" ht="19.5" customHeight="1">
      <c r="A3" s="224" t="s">
        <v>6</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E3" s="224" t="s">
        <v>7</v>
      </c>
      <c r="AF3" s="224"/>
      <c r="AG3" s="224"/>
      <c r="AH3" s="224"/>
      <c r="AI3" s="224"/>
      <c r="AJ3" s="224"/>
      <c r="AK3" s="224"/>
      <c r="AL3" s="224"/>
      <c r="AM3" s="224"/>
      <c r="AN3" s="224"/>
      <c r="AO3" s="224"/>
      <c r="AP3" s="224"/>
      <c r="AQ3" s="224"/>
      <c r="AR3" s="224"/>
      <c r="AS3" s="224"/>
      <c r="AT3" s="224"/>
      <c r="AU3" s="224"/>
      <c r="AV3" s="224"/>
    </row>
    <row r="4" spans="29:48" ht="18" customHeight="1" thickBot="1">
      <c r="AC4" s="344" t="s">
        <v>196</v>
      </c>
      <c r="AV4" s="149" t="s">
        <v>197</v>
      </c>
    </row>
    <row r="5" spans="1:48" ht="15.75" customHeight="1">
      <c r="A5" s="381"/>
      <c r="B5" s="382"/>
      <c r="C5" s="383" t="s">
        <v>452</v>
      </c>
      <c r="D5" s="267"/>
      <c r="E5" s="267"/>
      <c r="F5" s="267"/>
      <c r="G5" s="267"/>
      <c r="H5" s="267"/>
      <c r="I5" s="267"/>
      <c r="J5" s="267"/>
      <c r="K5" s="267"/>
      <c r="L5" s="267"/>
      <c r="M5" s="267"/>
      <c r="N5" s="267"/>
      <c r="O5" s="267"/>
      <c r="P5" s="267"/>
      <c r="Q5" s="267"/>
      <c r="R5" s="267"/>
      <c r="S5" s="267"/>
      <c r="T5" s="267"/>
      <c r="U5" s="267"/>
      <c r="V5" s="267"/>
      <c r="W5" s="267"/>
      <c r="X5" s="267"/>
      <c r="Y5" s="267"/>
      <c r="Z5" s="384"/>
      <c r="AA5" s="385" t="s">
        <v>198</v>
      </c>
      <c r="AB5" s="151"/>
      <c r="AC5" s="151"/>
      <c r="AE5" s="151" t="s">
        <v>39</v>
      </c>
      <c r="AF5" s="152"/>
      <c r="AG5" s="383" t="s">
        <v>199</v>
      </c>
      <c r="AH5" s="267"/>
      <c r="AI5" s="268"/>
      <c r="AJ5" s="161" t="s">
        <v>200</v>
      </c>
      <c r="AK5" s="383" t="s">
        <v>453</v>
      </c>
      <c r="AL5" s="267"/>
      <c r="AM5" s="268"/>
      <c r="AN5" s="383" t="s">
        <v>454</v>
      </c>
      <c r="AO5" s="267"/>
      <c r="AP5" s="268"/>
      <c r="AQ5" s="383" t="s">
        <v>455</v>
      </c>
      <c r="AR5" s="267"/>
      <c r="AS5" s="268"/>
      <c r="AT5" s="383" t="s">
        <v>145</v>
      </c>
      <c r="AU5" s="267"/>
      <c r="AV5" s="267"/>
    </row>
    <row r="6" spans="1:48" ht="15.75" customHeight="1">
      <c r="A6" s="228" t="s">
        <v>201</v>
      </c>
      <c r="B6" s="225"/>
      <c r="C6" s="386" t="s">
        <v>456</v>
      </c>
      <c r="D6" s="271"/>
      <c r="E6" s="271"/>
      <c r="F6" s="271"/>
      <c r="G6" s="271"/>
      <c r="H6" s="271"/>
      <c r="I6" s="271"/>
      <c r="J6" s="271"/>
      <c r="K6" s="271"/>
      <c r="L6" s="271"/>
      <c r="M6" s="271"/>
      <c r="N6" s="271"/>
      <c r="O6" s="271"/>
      <c r="P6" s="271"/>
      <c r="Q6" s="271"/>
      <c r="R6" s="271"/>
      <c r="S6" s="271"/>
      <c r="T6" s="271"/>
      <c r="U6" s="271"/>
      <c r="V6" s="271"/>
      <c r="W6" s="271"/>
      <c r="X6" s="272"/>
      <c r="Y6" s="34"/>
      <c r="Z6" s="387"/>
      <c r="AA6" s="388"/>
      <c r="AB6" s="170"/>
      <c r="AC6" s="170"/>
      <c r="AE6" s="191"/>
      <c r="AF6" s="192"/>
      <c r="AG6" s="389" t="s">
        <v>304</v>
      </c>
      <c r="AH6" s="389" t="s">
        <v>457</v>
      </c>
      <c r="AI6" s="389" t="s">
        <v>458</v>
      </c>
      <c r="AJ6" s="195"/>
      <c r="AK6" s="389" t="s">
        <v>304</v>
      </c>
      <c r="AL6" s="389" t="s">
        <v>305</v>
      </c>
      <c r="AM6" s="389" t="s">
        <v>306</v>
      </c>
      <c r="AN6" s="389" t="s">
        <v>304</v>
      </c>
      <c r="AO6" s="389" t="s">
        <v>305</v>
      </c>
      <c r="AP6" s="389" t="s">
        <v>306</v>
      </c>
      <c r="AQ6" s="389" t="s">
        <v>304</v>
      </c>
      <c r="AR6" s="389" t="s">
        <v>305</v>
      </c>
      <c r="AS6" s="389" t="s">
        <v>306</v>
      </c>
      <c r="AT6" s="389" t="s">
        <v>304</v>
      </c>
      <c r="AU6" s="389" t="s">
        <v>305</v>
      </c>
      <c r="AV6" s="390" t="s">
        <v>306</v>
      </c>
    </row>
    <row r="7" spans="1:48" ht="15.75" customHeight="1">
      <c r="A7" s="6"/>
      <c r="B7" s="391"/>
      <c r="C7" s="392" t="s">
        <v>142</v>
      </c>
      <c r="D7" s="212"/>
      <c r="E7" s="213"/>
      <c r="F7" s="392" t="s">
        <v>459</v>
      </c>
      <c r="G7" s="213"/>
      <c r="H7" s="392" t="s">
        <v>202</v>
      </c>
      <c r="I7" s="213"/>
      <c r="J7" s="392" t="s">
        <v>460</v>
      </c>
      <c r="K7" s="213"/>
      <c r="L7" s="392" t="s">
        <v>203</v>
      </c>
      <c r="M7" s="213"/>
      <c r="N7" s="392" t="s">
        <v>204</v>
      </c>
      <c r="O7" s="213"/>
      <c r="P7" s="392" t="s">
        <v>385</v>
      </c>
      <c r="Q7" s="213"/>
      <c r="R7" s="393" t="s">
        <v>326</v>
      </c>
      <c r="S7" s="394"/>
      <c r="T7" s="395" t="s">
        <v>327</v>
      </c>
      <c r="U7" s="396" t="s">
        <v>289</v>
      </c>
      <c r="V7" s="397"/>
      <c r="W7" s="392" t="s">
        <v>290</v>
      </c>
      <c r="X7" s="213"/>
      <c r="Y7" s="398" t="s">
        <v>461</v>
      </c>
      <c r="Z7" s="399"/>
      <c r="AA7" s="388"/>
      <c r="AB7" s="170"/>
      <c r="AC7" s="170"/>
      <c r="AE7" s="347" t="s">
        <v>698</v>
      </c>
      <c r="AF7" s="400"/>
      <c r="AG7" s="214">
        <v>89</v>
      </c>
      <c r="AH7" s="214">
        <v>86</v>
      </c>
      <c r="AI7" s="214">
        <v>3</v>
      </c>
      <c r="AJ7" s="214">
        <v>1063</v>
      </c>
      <c r="AK7" s="214">
        <v>30699</v>
      </c>
      <c r="AL7" s="214">
        <v>15627</v>
      </c>
      <c r="AM7" s="214">
        <v>15072</v>
      </c>
      <c r="AN7" s="214">
        <v>9856</v>
      </c>
      <c r="AO7" s="214">
        <v>5009</v>
      </c>
      <c r="AP7" s="214">
        <v>4847</v>
      </c>
      <c r="AQ7" s="214">
        <v>10162</v>
      </c>
      <c r="AR7" s="214">
        <v>5119</v>
      </c>
      <c r="AS7" s="214">
        <v>5043</v>
      </c>
      <c r="AT7" s="214">
        <v>10681</v>
      </c>
      <c r="AU7" s="214">
        <v>5499</v>
      </c>
      <c r="AV7" s="214">
        <v>5182</v>
      </c>
    </row>
    <row r="8" spans="1:48" ht="15.75" customHeight="1">
      <c r="A8" s="228" t="s">
        <v>613</v>
      </c>
      <c r="B8" s="225"/>
      <c r="C8" s="183"/>
      <c r="D8" s="184"/>
      <c r="E8" s="185"/>
      <c r="F8" s="183"/>
      <c r="G8" s="185"/>
      <c r="H8" s="183"/>
      <c r="I8" s="185"/>
      <c r="J8" s="183"/>
      <c r="K8" s="185"/>
      <c r="L8" s="183"/>
      <c r="M8" s="185"/>
      <c r="N8" s="183"/>
      <c r="O8" s="185"/>
      <c r="P8" s="183"/>
      <c r="Q8" s="185"/>
      <c r="R8" s="190"/>
      <c r="S8" s="192"/>
      <c r="T8" s="401"/>
      <c r="U8" s="402"/>
      <c r="V8" s="403"/>
      <c r="W8" s="183"/>
      <c r="X8" s="185"/>
      <c r="Y8" s="404"/>
      <c r="Z8" s="405"/>
      <c r="AA8" s="406"/>
      <c r="AB8" s="191"/>
      <c r="AC8" s="191"/>
      <c r="AE8" s="116" t="s">
        <v>711</v>
      </c>
      <c r="AF8" s="117"/>
      <c r="AG8" s="214">
        <v>89</v>
      </c>
      <c r="AH8" s="214">
        <v>86</v>
      </c>
      <c r="AI8" s="214">
        <v>3</v>
      </c>
      <c r="AJ8" s="214">
        <v>1042</v>
      </c>
      <c r="AK8" s="214">
        <v>30109</v>
      </c>
      <c r="AL8" s="214">
        <v>15224</v>
      </c>
      <c r="AM8" s="214">
        <v>14885</v>
      </c>
      <c r="AN8" s="214">
        <v>10108</v>
      </c>
      <c r="AO8" s="214">
        <v>5110</v>
      </c>
      <c r="AP8" s="214">
        <v>4998</v>
      </c>
      <c r="AQ8" s="214">
        <v>9846</v>
      </c>
      <c r="AR8" s="214">
        <v>4995</v>
      </c>
      <c r="AS8" s="214">
        <v>4851</v>
      </c>
      <c r="AT8" s="214">
        <v>10155</v>
      </c>
      <c r="AU8" s="214">
        <v>5119</v>
      </c>
      <c r="AV8" s="214">
        <v>5036</v>
      </c>
    </row>
    <row r="9" spans="1:48" ht="15.75" customHeight="1">
      <c r="A9" s="407"/>
      <c r="B9" s="408"/>
      <c r="C9" s="389" t="s">
        <v>304</v>
      </c>
      <c r="D9" s="389" t="s">
        <v>305</v>
      </c>
      <c r="E9" s="389" t="s">
        <v>306</v>
      </c>
      <c r="F9" s="389" t="s">
        <v>305</v>
      </c>
      <c r="G9" s="389" t="s">
        <v>306</v>
      </c>
      <c r="H9" s="389" t="s">
        <v>462</v>
      </c>
      <c r="I9" s="389" t="s">
        <v>306</v>
      </c>
      <c r="J9" s="389" t="s">
        <v>305</v>
      </c>
      <c r="K9" s="389" t="s">
        <v>306</v>
      </c>
      <c r="L9" s="389" t="s">
        <v>305</v>
      </c>
      <c r="M9" s="389" t="s">
        <v>306</v>
      </c>
      <c r="N9" s="389" t="s">
        <v>305</v>
      </c>
      <c r="O9" s="389" t="s">
        <v>306</v>
      </c>
      <c r="P9" s="389" t="s">
        <v>305</v>
      </c>
      <c r="Q9" s="389" t="s">
        <v>306</v>
      </c>
      <c r="R9" s="389" t="s">
        <v>305</v>
      </c>
      <c r="S9" s="389" t="s">
        <v>306</v>
      </c>
      <c r="T9" s="389" t="s">
        <v>306</v>
      </c>
      <c r="U9" s="389" t="s">
        <v>291</v>
      </c>
      <c r="V9" s="389" t="s">
        <v>292</v>
      </c>
      <c r="W9" s="389" t="s">
        <v>305</v>
      </c>
      <c r="X9" s="389" t="s">
        <v>306</v>
      </c>
      <c r="Y9" s="389" t="s">
        <v>305</v>
      </c>
      <c r="Z9" s="409" t="s">
        <v>306</v>
      </c>
      <c r="AA9" s="410" t="s">
        <v>304</v>
      </c>
      <c r="AB9" s="389" t="s">
        <v>305</v>
      </c>
      <c r="AC9" s="390" t="s">
        <v>306</v>
      </c>
      <c r="AE9" s="116">
        <v>2</v>
      </c>
      <c r="AF9" s="117"/>
      <c r="AG9" s="214">
        <v>89</v>
      </c>
      <c r="AH9" s="214">
        <v>86</v>
      </c>
      <c r="AI9" s="214">
        <v>3</v>
      </c>
      <c r="AJ9" s="214">
        <v>1055</v>
      </c>
      <c r="AK9" s="214">
        <v>30259</v>
      </c>
      <c r="AL9" s="214">
        <v>15319</v>
      </c>
      <c r="AM9" s="214">
        <v>14940</v>
      </c>
      <c r="AN9" s="214">
        <v>10332</v>
      </c>
      <c r="AO9" s="214">
        <v>5225</v>
      </c>
      <c r="AP9" s="214">
        <v>5107</v>
      </c>
      <c r="AQ9" s="214">
        <v>10097</v>
      </c>
      <c r="AR9" s="214">
        <v>5108</v>
      </c>
      <c r="AS9" s="214">
        <v>4989</v>
      </c>
      <c r="AT9" s="214">
        <v>9830</v>
      </c>
      <c r="AU9" s="214">
        <v>4986</v>
      </c>
      <c r="AV9" s="214">
        <v>4844</v>
      </c>
    </row>
    <row r="10" spans="1:48" ht="15.75" customHeight="1">
      <c r="A10" s="347" t="s">
        <v>698</v>
      </c>
      <c r="B10" s="400"/>
      <c r="C10" s="214">
        <v>4085</v>
      </c>
      <c r="D10" s="214">
        <v>1397</v>
      </c>
      <c r="E10" s="214">
        <v>2688</v>
      </c>
      <c r="F10" s="265">
        <v>127</v>
      </c>
      <c r="G10" s="265">
        <v>72</v>
      </c>
      <c r="H10" s="43" t="s">
        <v>627</v>
      </c>
      <c r="I10" s="43" t="s">
        <v>627</v>
      </c>
      <c r="J10" s="265">
        <v>117</v>
      </c>
      <c r="K10" s="265">
        <v>89</v>
      </c>
      <c r="L10" s="43">
        <v>25</v>
      </c>
      <c r="M10" s="43">
        <v>10</v>
      </c>
      <c r="N10" s="43" t="s">
        <v>627</v>
      </c>
      <c r="O10" s="43">
        <v>9</v>
      </c>
      <c r="P10" s="265">
        <v>989</v>
      </c>
      <c r="Q10" s="265">
        <v>1962</v>
      </c>
      <c r="R10" s="43" t="s">
        <v>627</v>
      </c>
      <c r="S10" s="43" t="s">
        <v>627</v>
      </c>
      <c r="T10" s="265">
        <v>225</v>
      </c>
      <c r="U10" s="43" t="s">
        <v>627</v>
      </c>
      <c r="V10" s="43">
        <v>48</v>
      </c>
      <c r="W10" s="265">
        <v>139</v>
      </c>
      <c r="X10" s="265">
        <v>273</v>
      </c>
      <c r="Y10" s="265">
        <v>127</v>
      </c>
      <c r="Z10" s="265">
        <v>195</v>
      </c>
      <c r="AA10" s="265">
        <v>981</v>
      </c>
      <c r="AB10" s="265">
        <v>119</v>
      </c>
      <c r="AC10" s="265">
        <v>862</v>
      </c>
      <c r="AE10" s="116">
        <v>3</v>
      </c>
      <c r="AF10" s="117"/>
      <c r="AG10" s="247">
        <v>88</v>
      </c>
      <c r="AH10" s="245">
        <v>85</v>
      </c>
      <c r="AI10" s="245">
        <v>3</v>
      </c>
      <c r="AJ10" s="245">
        <v>1062</v>
      </c>
      <c r="AK10" s="248">
        <v>30336</v>
      </c>
      <c r="AL10" s="248">
        <v>15284</v>
      </c>
      <c r="AM10" s="248">
        <v>15052</v>
      </c>
      <c r="AN10" s="248">
        <v>9977</v>
      </c>
      <c r="AO10" s="245">
        <v>4977</v>
      </c>
      <c r="AP10" s="245">
        <v>5000</v>
      </c>
      <c r="AQ10" s="248">
        <v>10297</v>
      </c>
      <c r="AR10" s="245">
        <v>5217</v>
      </c>
      <c r="AS10" s="245">
        <v>5080</v>
      </c>
      <c r="AT10" s="248">
        <v>10062</v>
      </c>
      <c r="AU10" s="245">
        <v>5090</v>
      </c>
      <c r="AV10" s="245">
        <v>4972</v>
      </c>
    </row>
    <row r="11" spans="1:48" ht="15.75" customHeight="1">
      <c r="A11" s="116" t="s">
        <v>711</v>
      </c>
      <c r="B11" s="117"/>
      <c r="C11" s="214">
        <v>4077</v>
      </c>
      <c r="D11" s="214">
        <v>1403</v>
      </c>
      <c r="E11" s="214">
        <v>2674</v>
      </c>
      <c r="F11" s="265">
        <v>122</v>
      </c>
      <c r="G11" s="265">
        <v>73</v>
      </c>
      <c r="H11" s="43" t="s">
        <v>627</v>
      </c>
      <c r="I11" s="43" t="s">
        <v>627</v>
      </c>
      <c r="J11" s="265">
        <v>110</v>
      </c>
      <c r="K11" s="265">
        <v>92</v>
      </c>
      <c r="L11" s="43">
        <v>25</v>
      </c>
      <c r="M11" s="43">
        <v>10</v>
      </c>
      <c r="N11" s="43">
        <v>1</v>
      </c>
      <c r="O11" s="43">
        <v>7</v>
      </c>
      <c r="P11" s="265">
        <v>992</v>
      </c>
      <c r="Q11" s="265">
        <v>1941</v>
      </c>
      <c r="R11" s="43" t="s">
        <v>627</v>
      </c>
      <c r="S11" s="43" t="s">
        <v>627</v>
      </c>
      <c r="T11" s="265">
        <v>231</v>
      </c>
      <c r="U11" s="43" t="s">
        <v>627</v>
      </c>
      <c r="V11" s="43">
        <v>47</v>
      </c>
      <c r="W11" s="265">
        <v>153</v>
      </c>
      <c r="X11" s="265">
        <v>273</v>
      </c>
      <c r="Y11" s="265">
        <v>151</v>
      </c>
      <c r="Z11" s="265">
        <v>195</v>
      </c>
      <c r="AA11" s="265">
        <v>966</v>
      </c>
      <c r="AB11" s="265">
        <v>130</v>
      </c>
      <c r="AC11" s="265">
        <v>836</v>
      </c>
      <c r="AE11" s="411">
        <v>4</v>
      </c>
      <c r="AF11" s="357"/>
      <c r="AG11" s="240">
        <f>SUM(AG13:AG15)</f>
        <v>89</v>
      </c>
      <c r="AH11" s="21">
        <f>SUM(AH13:AH15)</f>
        <v>86</v>
      </c>
      <c r="AI11" s="21">
        <f aca="true" t="shared" si="0" ref="AI11:AV11">SUM(AI13:AI15)</f>
        <v>3</v>
      </c>
      <c r="AJ11" s="21">
        <f t="shared" si="0"/>
        <v>1065</v>
      </c>
      <c r="AK11" s="21">
        <f t="shared" si="0"/>
        <v>29950</v>
      </c>
      <c r="AL11" s="21">
        <f t="shared" si="0"/>
        <v>15119</v>
      </c>
      <c r="AM11" s="21">
        <f t="shared" si="0"/>
        <v>14831</v>
      </c>
      <c r="AN11" s="21">
        <f t="shared" si="0"/>
        <v>9684</v>
      </c>
      <c r="AO11" s="21">
        <f>SUM(AO13:AO15)</f>
        <v>4927</v>
      </c>
      <c r="AP11" s="21">
        <f t="shared" si="0"/>
        <v>4757</v>
      </c>
      <c r="AQ11" s="21">
        <f t="shared" si="0"/>
        <v>9975</v>
      </c>
      <c r="AR11" s="21">
        <f t="shared" si="0"/>
        <v>4979</v>
      </c>
      <c r="AS11" s="21">
        <f t="shared" si="0"/>
        <v>4996</v>
      </c>
      <c r="AT11" s="21">
        <f t="shared" si="0"/>
        <v>10291</v>
      </c>
      <c r="AU11" s="21">
        <f t="shared" si="0"/>
        <v>5213</v>
      </c>
      <c r="AV11" s="21">
        <f t="shared" si="0"/>
        <v>5078</v>
      </c>
    </row>
    <row r="12" spans="1:48" ht="15.75" customHeight="1">
      <c r="A12" s="116">
        <v>2</v>
      </c>
      <c r="B12" s="117"/>
      <c r="C12" s="412">
        <v>4062</v>
      </c>
      <c r="D12" s="245">
        <v>1386</v>
      </c>
      <c r="E12" s="245">
        <v>2676</v>
      </c>
      <c r="F12" s="245">
        <v>113</v>
      </c>
      <c r="G12" s="245">
        <v>82</v>
      </c>
      <c r="H12" s="248" t="s">
        <v>627</v>
      </c>
      <c r="I12" s="248" t="s">
        <v>627</v>
      </c>
      <c r="J12" s="245">
        <v>98</v>
      </c>
      <c r="K12" s="245">
        <v>104</v>
      </c>
      <c r="L12" s="245">
        <v>25</v>
      </c>
      <c r="M12" s="245">
        <v>11</v>
      </c>
      <c r="N12" s="245">
        <v>1</v>
      </c>
      <c r="O12" s="245">
        <v>6</v>
      </c>
      <c r="P12" s="245">
        <v>1005</v>
      </c>
      <c r="Q12" s="245">
        <v>1911</v>
      </c>
      <c r="R12" s="43" t="s">
        <v>627</v>
      </c>
      <c r="S12" s="43" t="s">
        <v>627</v>
      </c>
      <c r="T12" s="245">
        <v>227</v>
      </c>
      <c r="U12" s="43" t="s">
        <v>627</v>
      </c>
      <c r="V12" s="245">
        <v>50</v>
      </c>
      <c r="W12" s="245">
        <v>144</v>
      </c>
      <c r="X12" s="245">
        <v>285</v>
      </c>
      <c r="Y12" s="245">
        <v>146</v>
      </c>
      <c r="Z12" s="245">
        <v>220</v>
      </c>
      <c r="AA12" s="245">
        <v>969</v>
      </c>
      <c r="AB12" s="245">
        <v>137</v>
      </c>
      <c r="AC12" s="245">
        <v>832</v>
      </c>
      <c r="AE12" s="413"/>
      <c r="AF12" s="414"/>
      <c r="AG12" s="415"/>
      <c r="AH12" s="416"/>
      <c r="AI12" s="416"/>
      <c r="AJ12" s="416"/>
      <c r="AK12" s="417"/>
      <c r="AL12" s="417"/>
      <c r="AM12" s="417"/>
      <c r="AN12" s="417"/>
      <c r="AO12" s="416"/>
      <c r="AP12" s="416"/>
      <c r="AQ12" s="417"/>
      <c r="AR12" s="416"/>
      <c r="AS12" s="416"/>
      <c r="AT12" s="417"/>
      <c r="AU12" s="416"/>
      <c r="AV12" s="416"/>
    </row>
    <row r="13" spans="1:48" ht="15.75" customHeight="1">
      <c r="A13" s="116">
        <v>3</v>
      </c>
      <c r="B13" s="117"/>
      <c r="C13" s="418">
        <v>4032</v>
      </c>
      <c r="D13" s="419">
        <v>1373</v>
      </c>
      <c r="E13" s="419">
        <v>2659</v>
      </c>
      <c r="F13" s="419">
        <v>108</v>
      </c>
      <c r="G13" s="419">
        <v>86</v>
      </c>
      <c r="H13" s="419" t="s">
        <v>627</v>
      </c>
      <c r="I13" s="419" t="s">
        <v>627</v>
      </c>
      <c r="J13" s="419">
        <v>98</v>
      </c>
      <c r="K13" s="419">
        <v>100</v>
      </c>
      <c r="L13" s="419">
        <v>24</v>
      </c>
      <c r="M13" s="419">
        <v>14</v>
      </c>
      <c r="N13" s="419" t="s">
        <v>627</v>
      </c>
      <c r="O13" s="419">
        <v>4</v>
      </c>
      <c r="P13" s="419">
        <v>990</v>
      </c>
      <c r="Q13" s="419">
        <v>1882</v>
      </c>
      <c r="R13" s="43" t="s">
        <v>627</v>
      </c>
      <c r="S13" s="43" t="s">
        <v>627</v>
      </c>
      <c r="T13" s="248">
        <v>220</v>
      </c>
      <c r="U13" s="43" t="s">
        <v>627</v>
      </c>
      <c r="V13" s="248">
        <v>50</v>
      </c>
      <c r="W13" s="248">
        <v>153</v>
      </c>
      <c r="X13" s="248">
        <v>303</v>
      </c>
      <c r="Y13" s="248">
        <v>162</v>
      </c>
      <c r="Z13" s="248">
        <v>238</v>
      </c>
      <c r="AA13" s="248">
        <v>913</v>
      </c>
      <c r="AB13" s="248">
        <v>121</v>
      </c>
      <c r="AC13" s="248">
        <v>792</v>
      </c>
      <c r="AD13" s="6"/>
      <c r="AE13" s="420" t="s">
        <v>379</v>
      </c>
      <c r="AF13" s="421"/>
      <c r="AG13" s="240">
        <v>1</v>
      </c>
      <c r="AH13" s="21">
        <v>1</v>
      </c>
      <c r="AI13" s="5" t="s">
        <v>627</v>
      </c>
      <c r="AJ13" s="21">
        <v>12</v>
      </c>
      <c r="AK13" s="21">
        <f>AN13+AQ13+AT13</f>
        <v>472</v>
      </c>
      <c r="AL13" s="21">
        <f>AO13+AR13+AU13</f>
        <v>236</v>
      </c>
      <c r="AM13" s="21">
        <f>AP13+AS13+AV13</f>
        <v>236</v>
      </c>
      <c r="AN13" s="21">
        <f>SUM(AO13:AP13)</f>
        <v>159</v>
      </c>
      <c r="AO13" s="21">
        <v>80</v>
      </c>
      <c r="AP13" s="21">
        <v>79</v>
      </c>
      <c r="AQ13" s="21">
        <f>SUM(AR13:AS13)</f>
        <v>159</v>
      </c>
      <c r="AR13" s="21">
        <v>79</v>
      </c>
      <c r="AS13" s="21">
        <v>80</v>
      </c>
      <c r="AT13" s="21">
        <f>SUM(AU13:AV13)</f>
        <v>154</v>
      </c>
      <c r="AU13" s="21">
        <v>77</v>
      </c>
      <c r="AV13" s="21">
        <v>77</v>
      </c>
    </row>
    <row r="14" spans="1:48" ht="15.75" customHeight="1">
      <c r="A14" s="411">
        <v>4</v>
      </c>
      <c r="B14" s="357"/>
      <c r="C14" s="422">
        <f>SUM(C16:C18)</f>
        <v>3999</v>
      </c>
      <c r="D14" s="288">
        <f>SUM(D16:D18)</f>
        <v>1342</v>
      </c>
      <c r="E14" s="288">
        <f aca="true" t="shared" si="1" ref="E14:AC14">SUM(E16:E18)</f>
        <v>2657</v>
      </c>
      <c r="F14" s="288">
        <f t="shared" si="1"/>
        <v>94</v>
      </c>
      <c r="G14" s="288">
        <f t="shared" si="1"/>
        <v>99</v>
      </c>
      <c r="H14" s="288" t="s">
        <v>627</v>
      </c>
      <c r="I14" s="288" t="s">
        <v>627</v>
      </c>
      <c r="J14" s="288">
        <f t="shared" si="1"/>
        <v>96</v>
      </c>
      <c r="K14" s="288">
        <f t="shared" si="1"/>
        <v>100</v>
      </c>
      <c r="L14" s="288">
        <f t="shared" si="1"/>
        <v>22</v>
      </c>
      <c r="M14" s="288">
        <f t="shared" si="1"/>
        <v>17</v>
      </c>
      <c r="N14" s="288" t="s">
        <v>627</v>
      </c>
      <c r="O14" s="288">
        <f t="shared" si="1"/>
        <v>2</v>
      </c>
      <c r="P14" s="288">
        <f t="shared" si="1"/>
        <v>997</v>
      </c>
      <c r="Q14" s="288">
        <f t="shared" si="1"/>
        <v>1880</v>
      </c>
      <c r="R14" s="5" t="s">
        <v>627</v>
      </c>
      <c r="S14" s="5" t="s">
        <v>627</v>
      </c>
      <c r="T14" s="288">
        <f t="shared" si="1"/>
        <v>215</v>
      </c>
      <c r="U14" s="208" t="s">
        <v>627</v>
      </c>
      <c r="V14" s="288">
        <f t="shared" si="1"/>
        <v>50</v>
      </c>
      <c r="W14" s="288">
        <f t="shared" si="1"/>
        <v>133</v>
      </c>
      <c r="X14" s="288">
        <f t="shared" si="1"/>
        <v>294</v>
      </c>
      <c r="Y14" s="288">
        <f t="shared" si="1"/>
        <v>178</v>
      </c>
      <c r="Z14" s="288">
        <f t="shared" si="1"/>
        <v>266</v>
      </c>
      <c r="AA14" s="288">
        <f t="shared" si="1"/>
        <v>929</v>
      </c>
      <c r="AB14" s="288">
        <f t="shared" si="1"/>
        <v>118</v>
      </c>
      <c r="AC14" s="288">
        <f t="shared" si="1"/>
        <v>811</v>
      </c>
      <c r="AD14" s="6"/>
      <c r="AE14" s="420" t="s">
        <v>380</v>
      </c>
      <c r="AF14" s="421"/>
      <c r="AG14" s="240">
        <v>84</v>
      </c>
      <c r="AH14" s="21">
        <v>81</v>
      </c>
      <c r="AI14" s="21">
        <v>3</v>
      </c>
      <c r="AJ14" s="21">
        <v>1037</v>
      </c>
      <c r="AK14" s="21">
        <f aca="true" t="shared" si="2" ref="AK14:AM45">AN14+AQ14+AT14</f>
        <v>28943</v>
      </c>
      <c r="AL14" s="21">
        <f t="shared" si="2"/>
        <v>14574</v>
      </c>
      <c r="AM14" s="21">
        <f t="shared" si="2"/>
        <v>14369</v>
      </c>
      <c r="AN14" s="21">
        <f>SUM(AO14:AP14)</f>
        <v>9254</v>
      </c>
      <c r="AO14" s="21">
        <v>4681</v>
      </c>
      <c r="AP14" s="21">
        <v>4573</v>
      </c>
      <c r="AQ14" s="21">
        <f>SUM(AR14:AS14)</f>
        <v>9672</v>
      </c>
      <c r="AR14" s="21">
        <v>4823</v>
      </c>
      <c r="AS14" s="21">
        <v>4849</v>
      </c>
      <c r="AT14" s="21">
        <f>SUM(AU14:AV14)</f>
        <v>10017</v>
      </c>
      <c r="AU14" s="21">
        <v>5070</v>
      </c>
      <c r="AV14" s="21">
        <v>4947</v>
      </c>
    </row>
    <row r="15" spans="1:48" ht="15.75" customHeight="1">
      <c r="A15" s="423"/>
      <c r="B15" s="424"/>
      <c r="C15" s="425"/>
      <c r="D15" s="426"/>
      <c r="E15" s="426"/>
      <c r="F15" s="426"/>
      <c r="G15" s="426"/>
      <c r="H15" s="427"/>
      <c r="I15" s="427"/>
      <c r="J15" s="426"/>
      <c r="K15" s="426"/>
      <c r="L15" s="426"/>
      <c r="M15" s="426"/>
      <c r="N15" s="426"/>
      <c r="O15" s="426"/>
      <c r="P15" s="426"/>
      <c r="Q15" s="426"/>
      <c r="R15" s="416"/>
      <c r="S15" s="416"/>
      <c r="T15" s="417"/>
      <c r="U15" s="417"/>
      <c r="V15" s="417"/>
      <c r="W15" s="417"/>
      <c r="X15" s="417"/>
      <c r="Y15" s="417"/>
      <c r="Z15" s="417"/>
      <c r="AA15" s="417"/>
      <c r="AB15" s="417"/>
      <c r="AC15" s="417"/>
      <c r="AD15" s="6"/>
      <c r="AE15" s="420" t="s">
        <v>331</v>
      </c>
      <c r="AF15" s="421"/>
      <c r="AG15" s="240">
        <v>4</v>
      </c>
      <c r="AH15" s="21">
        <v>4</v>
      </c>
      <c r="AI15" s="208" t="s">
        <v>627</v>
      </c>
      <c r="AJ15" s="21">
        <v>16</v>
      </c>
      <c r="AK15" s="21">
        <f t="shared" si="2"/>
        <v>535</v>
      </c>
      <c r="AL15" s="21">
        <f t="shared" si="2"/>
        <v>309</v>
      </c>
      <c r="AM15" s="21">
        <f t="shared" si="2"/>
        <v>226</v>
      </c>
      <c r="AN15" s="21">
        <f>SUM(AO15:AP15)</f>
        <v>271</v>
      </c>
      <c r="AO15" s="21">
        <v>166</v>
      </c>
      <c r="AP15" s="21">
        <v>105</v>
      </c>
      <c r="AQ15" s="21">
        <f>SUM(AR15:AS15)</f>
        <v>144</v>
      </c>
      <c r="AR15" s="21">
        <v>77</v>
      </c>
      <c r="AS15" s="21">
        <v>67</v>
      </c>
      <c r="AT15" s="21">
        <f>SUM(AU15:AV15)</f>
        <v>120</v>
      </c>
      <c r="AU15" s="21">
        <v>66</v>
      </c>
      <c r="AV15" s="21">
        <v>54</v>
      </c>
    </row>
    <row r="16" spans="1:48" ht="15.75" customHeight="1">
      <c r="A16" s="420" t="s">
        <v>379</v>
      </c>
      <c r="B16" s="421"/>
      <c r="C16" s="422">
        <v>28</v>
      </c>
      <c r="D16" s="288">
        <v>13</v>
      </c>
      <c r="E16" s="288">
        <v>15</v>
      </c>
      <c r="F16" s="288">
        <v>1</v>
      </c>
      <c r="G16" s="288" t="s">
        <v>627</v>
      </c>
      <c r="H16" s="288" t="s">
        <v>627</v>
      </c>
      <c r="I16" s="288" t="s">
        <v>627</v>
      </c>
      <c r="J16" s="288" t="s">
        <v>627</v>
      </c>
      <c r="K16" s="288">
        <v>1</v>
      </c>
      <c r="L16" s="288">
        <v>1</v>
      </c>
      <c r="M16" s="288" t="s">
        <v>627</v>
      </c>
      <c r="N16" s="288" t="s">
        <v>627</v>
      </c>
      <c r="O16" s="288" t="s">
        <v>627</v>
      </c>
      <c r="P16" s="288">
        <v>11</v>
      </c>
      <c r="Q16" s="288">
        <v>13</v>
      </c>
      <c r="R16" s="208" t="s">
        <v>627</v>
      </c>
      <c r="S16" s="208" t="s">
        <v>627</v>
      </c>
      <c r="T16" s="208">
        <v>1</v>
      </c>
      <c r="U16" s="208" t="s">
        <v>627</v>
      </c>
      <c r="V16" s="208" t="s">
        <v>627</v>
      </c>
      <c r="W16" s="208" t="s">
        <v>627</v>
      </c>
      <c r="X16" s="208" t="s">
        <v>627</v>
      </c>
      <c r="Y16" s="208">
        <v>2</v>
      </c>
      <c r="Z16" s="208">
        <v>6</v>
      </c>
      <c r="AA16" s="208">
        <v>2</v>
      </c>
      <c r="AB16" s="208" t="s">
        <v>627</v>
      </c>
      <c r="AC16" s="208">
        <v>2</v>
      </c>
      <c r="AD16" s="6"/>
      <c r="AE16" s="100"/>
      <c r="AF16" s="428"/>
      <c r="AG16" s="240"/>
      <c r="AH16" s="21"/>
      <c r="AI16" s="21"/>
      <c r="AJ16" s="21"/>
      <c r="AK16" s="21"/>
      <c r="AL16" s="21"/>
      <c r="AM16" s="21"/>
      <c r="AN16" s="21"/>
      <c r="AO16" s="21"/>
      <c r="AP16" s="21"/>
      <c r="AQ16" s="21"/>
      <c r="AR16" s="21"/>
      <c r="AS16" s="21"/>
      <c r="AT16" s="21"/>
      <c r="AU16" s="21"/>
      <c r="AV16" s="21"/>
    </row>
    <row r="17" spans="1:48" ht="15.75" customHeight="1">
      <c r="A17" s="420" t="s">
        <v>380</v>
      </c>
      <c r="B17" s="421"/>
      <c r="C17" s="422">
        <v>3962</v>
      </c>
      <c r="D17" s="288">
        <v>1326</v>
      </c>
      <c r="E17" s="288">
        <v>2636</v>
      </c>
      <c r="F17" s="288">
        <v>93</v>
      </c>
      <c r="G17" s="288">
        <v>99</v>
      </c>
      <c r="H17" s="288" t="s">
        <v>627</v>
      </c>
      <c r="I17" s="288" t="s">
        <v>627</v>
      </c>
      <c r="J17" s="288">
        <v>95</v>
      </c>
      <c r="K17" s="288">
        <v>99</v>
      </c>
      <c r="L17" s="288">
        <v>21</v>
      </c>
      <c r="M17" s="288">
        <v>17</v>
      </c>
      <c r="N17" s="288" t="s">
        <v>627</v>
      </c>
      <c r="O17" s="288">
        <v>2</v>
      </c>
      <c r="P17" s="288">
        <v>984</v>
      </c>
      <c r="Q17" s="288">
        <v>1862</v>
      </c>
      <c r="R17" s="208" t="s">
        <v>627</v>
      </c>
      <c r="S17" s="208" t="s">
        <v>627</v>
      </c>
      <c r="T17" s="208">
        <v>213</v>
      </c>
      <c r="U17" s="208" t="s">
        <v>627</v>
      </c>
      <c r="V17" s="208">
        <v>50</v>
      </c>
      <c r="W17" s="208">
        <v>133</v>
      </c>
      <c r="X17" s="208">
        <v>294</v>
      </c>
      <c r="Y17" s="208">
        <v>174</v>
      </c>
      <c r="Z17" s="208">
        <v>254</v>
      </c>
      <c r="AA17" s="208">
        <v>926</v>
      </c>
      <c r="AB17" s="208">
        <v>118</v>
      </c>
      <c r="AC17" s="208">
        <v>808</v>
      </c>
      <c r="AD17" s="6"/>
      <c r="AE17" s="420" t="s">
        <v>275</v>
      </c>
      <c r="AF17" s="421"/>
      <c r="AG17" s="240">
        <v>30</v>
      </c>
      <c r="AH17" s="21">
        <v>29</v>
      </c>
      <c r="AI17" s="21">
        <v>1</v>
      </c>
      <c r="AJ17" s="21">
        <v>417</v>
      </c>
      <c r="AK17" s="21">
        <f t="shared" si="2"/>
        <v>12496</v>
      </c>
      <c r="AL17" s="21">
        <f t="shared" si="2"/>
        <v>6270</v>
      </c>
      <c r="AM17" s="21">
        <f t="shared" si="2"/>
        <v>6226</v>
      </c>
      <c r="AN17" s="21">
        <f>SUM(AO17:AP17)</f>
        <v>4160</v>
      </c>
      <c r="AO17" s="21">
        <v>2122</v>
      </c>
      <c r="AP17" s="21">
        <v>2038</v>
      </c>
      <c r="AQ17" s="21">
        <f>SUM(AR17:AS17)</f>
        <v>4160</v>
      </c>
      <c r="AR17" s="21">
        <v>2025</v>
      </c>
      <c r="AS17" s="21">
        <v>2135</v>
      </c>
      <c r="AT17" s="21">
        <f>SUM(AU17:AV17)</f>
        <v>4176</v>
      </c>
      <c r="AU17" s="21">
        <v>2123</v>
      </c>
      <c r="AV17" s="21">
        <v>2053</v>
      </c>
    </row>
    <row r="18" spans="1:48" ht="15.75" customHeight="1">
      <c r="A18" s="420" t="s">
        <v>331</v>
      </c>
      <c r="B18" s="421"/>
      <c r="C18" s="422">
        <v>9</v>
      </c>
      <c r="D18" s="288">
        <v>3</v>
      </c>
      <c r="E18" s="288">
        <v>6</v>
      </c>
      <c r="F18" s="288" t="s">
        <v>627</v>
      </c>
      <c r="G18" s="288" t="s">
        <v>627</v>
      </c>
      <c r="H18" s="288" t="s">
        <v>627</v>
      </c>
      <c r="I18" s="288" t="s">
        <v>627</v>
      </c>
      <c r="J18" s="288">
        <v>1</v>
      </c>
      <c r="K18" s="288" t="s">
        <v>627</v>
      </c>
      <c r="L18" s="288" t="s">
        <v>627</v>
      </c>
      <c r="M18" s="288" t="s">
        <v>627</v>
      </c>
      <c r="N18" s="288" t="s">
        <v>627</v>
      </c>
      <c r="O18" s="288" t="s">
        <v>627</v>
      </c>
      <c r="P18" s="288">
        <v>2</v>
      </c>
      <c r="Q18" s="288">
        <v>5</v>
      </c>
      <c r="R18" s="208" t="s">
        <v>627</v>
      </c>
      <c r="S18" s="208" t="s">
        <v>627</v>
      </c>
      <c r="T18" s="208">
        <v>1</v>
      </c>
      <c r="U18" s="208" t="s">
        <v>627</v>
      </c>
      <c r="V18" s="208" t="s">
        <v>627</v>
      </c>
      <c r="W18" s="208" t="s">
        <v>627</v>
      </c>
      <c r="X18" s="288" t="s">
        <v>627</v>
      </c>
      <c r="Y18" s="208">
        <v>2</v>
      </c>
      <c r="Z18" s="208">
        <v>6</v>
      </c>
      <c r="AA18" s="208">
        <v>1</v>
      </c>
      <c r="AB18" s="208" t="s">
        <v>627</v>
      </c>
      <c r="AC18" s="208">
        <v>1</v>
      </c>
      <c r="AD18" s="6"/>
      <c r="AE18" s="420" t="s">
        <v>381</v>
      </c>
      <c r="AF18" s="421"/>
      <c r="AG18" s="240">
        <v>4</v>
      </c>
      <c r="AH18" s="21">
        <v>4</v>
      </c>
      <c r="AI18" s="208" t="s">
        <v>627</v>
      </c>
      <c r="AJ18" s="21">
        <v>43</v>
      </c>
      <c r="AK18" s="21">
        <f t="shared" si="2"/>
        <v>1151</v>
      </c>
      <c r="AL18" s="21">
        <f t="shared" si="2"/>
        <v>594</v>
      </c>
      <c r="AM18" s="21">
        <f t="shared" si="2"/>
        <v>557</v>
      </c>
      <c r="AN18" s="21">
        <f aca="true" t="shared" si="3" ref="AN18:AN27">SUM(AO18:AP18)</f>
        <v>361</v>
      </c>
      <c r="AO18" s="21">
        <v>188</v>
      </c>
      <c r="AP18" s="21">
        <v>173</v>
      </c>
      <c r="AQ18" s="21">
        <f aca="true" t="shared" si="4" ref="AQ18:AQ27">SUM(AR18:AS18)</f>
        <v>368</v>
      </c>
      <c r="AR18" s="21">
        <v>189</v>
      </c>
      <c r="AS18" s="21">
        <v>179</v>
      </c>
      <c r="AT18" s="21">
        <f aca="true" t="shared" si="5" ref="AT18:AT27">SUM(AU18:AV18)</f>
        <v>422</v>
      </c>
      <c r="AU18" s="21">
        <v>217</v>
      </c>
      <c r="AV18" s="21">
        <v>205</v>
      </c>
    </row>
    <row r="19" spans="1:48" ht="15.75" customHeight="1">
      <c r="A19" s="64"/>
      <c r="B19" s="428"/>
      <c r="C19" s="422"/>
      <c r="D19" s="288"/>
      <c r="E19" s="288"/>
      <c r="F19" s="288"/>
      <c r="G19" s="288"/>
      <c r="H19" s="288"/>
      <c r="I19" s="288"/>
      <c r="J19" s="288"/>
      <c r="K19" s="288"/>
      <c r="L19" s="288"/>
      <c r="M19" s="288"/>
      <c r="N19" s="288"/>
      <c r="O19" s="288"/>
      <c r="P19" s="288"/>
      <c r="Q19" s="288"/>
      <c r="R19" s="208"/>
      <c r="S19" s="208"/>
      <c r="T19" s="208"/>
      <c r="U19" s="208"/>
      <c r="V19" s="208"/>
      <c r="W19" s="208"/>
      <c r="X19" s="208"/>
      <c r="Y19" s="208"/>
      <c r="Z19" s="208"/>
      <c r="AA19" s="208"/>
      <c r="AB19" s="208"/>
      <c r="AC19" s="208"/>
      <c r="AD19" s="6"/>
      <c r="AE19" s="420" t="s">
        <v>276</v>
      </c>
      <c r="AF19" s="421"/>
      <c r="AG19" s="240">
        <v>9</v>
      </c>
      <c r="AH19" s="21">
        <v>9</v>
      </c>
      <c r="AI19" s="208" t="s">
        <v>627</v>
      </c>
      <c r="AJ19" s="21">
        <v>104</v>
      </c>
      <c r="AK19" s="21">
        <f t="shared" si="2"/>
        <v>2827</v>
      </c>
      <c r="AL19" s="21">
        <f t="shared" si="2"/>
        <v>1405</v>
      </c>
      <c r="AM19" s="21">
        <f t="shared" si="2"/>
        <v>1422</v>
      </c>
      <c r="AN19" s="21">
        <f t="shared" si="3"/>
        <v>889</v>
      </c>
      <c r="AO19" s="21">
        <v>445</v>
      </c>
      <c r="AP19" s="21">
        <v>444</v>
      </c>
      <c r="AQ19" s="21">
        <f t="shared" si="4"/>
        <v>949</v>
      </c>
      <c r="AR19" s="21">
        <v>445</v>
      </c>
      <c r="AS19" s="21">
        <v>504</v>
      </c>
      <c r="AT19" s="21">
        <f t="shared" si="5"/>
        <v>989</v>
      </c>
      <c r="AU19" s="21">
        <v>515</v>
      </c>
      <c r="AV19" s="21">
        <v>474</v>
      </c>
    </row>
    <row r="20" spans="1:48" ht="15.75" customHeight="1">
      <c r="A20" s="420" t="s">
        <v>275</v>
      </c>
      <c r="B20" s="421"/>
      <c r="C20" s="422">
        <v>1413</v>
      </c>
      <c r="D20" s="288">
        <v>483</v>
      </c>
      <c r="E20" s="288">
        <v>930</v>
      </c>
      <c r="F20" s="288">
        <v>30</v>
      </c>
      <c r="G20" s="288">
        <v>21</v>
      </c>
      <c r="H20" s="288" t="s">
        <v>627</v>
      </c>
      <c r="I20" s="288" t="s">
        <v>627</v>
      </c>
      <c r="J20" s="288">
        <v>33</v>
      </c>
      <c r="K20" s="288">
        <v>22</v>
      </c>
      <c r="L20" s="288">
        <v>13</v>
      </c>
      <c r="M20" s="288">
        <v>6</v>
      </c>
      <c r="N20" s="288" t="s">
        <v>627</v>
      </c>
      <c r="O20" s="288" t="s">
        <v>627</v>
      </c>
      <c r="P20" s="288">
        <v>358</v>
      </c>
      <c r="Q20" s="288">
        <v>705</v>
      </c>
      <c r="R20" s="208" t="s">
        <v>627</v>
      </c>
      <c r="S20" s="208" t="s">
        <v>627</v>
      </c>
      <c r="T20" s="208">
        <v>58</v>
      </c>
      <c r="U20" s="208" t="s">
        <v>627</v>
      </c>
      <c r="V20" s="208">
        <v>17</v>
      </c>
      <c r="W20" s="208">
        <v>49</v>
      </c>
      <c r="X20" s="208">
        <v>101</v>
      </c>
      <c r="Y20" s="208">
        <v>49</v>
      </c>
      <c r="Z20" s="208">
        <v>79</v>
      </c>
      <c r="AA20" s="208">
        <v>122</v>
      </c>
      <c r="AB20" s="208">
        <v>32</v>
      </c>
      <c r="AC20" s="208">
        <v>90</v>
      </c>
      <c r="AD20" s="6"/>
      <c r="AE20" s="420" t="s">
        <v>277</v>
      </c>
      <c r="AF20" s="421"/>
      <c r="AG20" s="240">
        <v>4</v>
      </c>
      <c r="AH20" s="21">
        <v>3</v>
      </c>
      <c r="AI20" s="21">
        <v>1</v>
      </c>
      <c r="AJ20" s="21">
        <v>22</v>
      </c>
      <c r="AK20" s="21">
        <f t="shared" si="2"/>
        <v>432</v>
      </c>
      <c r="AL20" s="21">
        <f t="shared" si="2"/>
        <v>218</v>
      </c>
      <c r="AM20" s="21">
        <f t="shared" si="2"/>
        <v>214</v>
      </c>
      <c r="AN20" s="21">
        <f t="shared" si="3"/>
        <v>138</v>
      </c>
      <c r="AO20" s="21">
        <v>71</v>
      </c>
      <c r="AP20" s="21">
        <v>67</v>
      </c>
      <c r="AQ20" s="21">
        <f t="shared" si="4"/>
        <v>148</v>
      </c>
      <c r="AR20" s="21">
        <v>74</v>
      </c>
      <c r="AS20" s="21">
        <v>74</v>
      </c>
      <c r="AT20" s="21">
        <f t="shared" si="5"/>
        <v>146</v>
      </c>
      <c r="AU20" s="21">
        <v>73</v>
      </c>
      <c r="AV20" s="21">
        <v>73</v>
      </c>
    </row>
    <row r="21" spans="1:48" ht="15.75" customHeight="1">
      <c r="A21" s="420" t="s">
        <v>381</v>
      </c>
      <c r="B21" s="421"/>
      <c r="C21" s="240">
        <v>171</v>
      </c>
      <c r="D21" s="208">
        <v>57</v>
      </c>
      <c r="E21" s="208">
        <v>114</v>
      </c>
      <c r="F21" s="208">
        <v>4</v>
      </c>
      <c r="G21" s="208">
        <v>6</v>
      </c>
      <c r="H21" s="208" t="s">
        <v>627</v>
      </c>
      <c r="I21" s="208" t="s">
        <v>627</v>
      </c>
      <c r="J21" s="208">
        <v>6</v>
      </c>
      <c r="K21" s="208">
        <v>4</v>
      </c>
      <c r="L21" s="288" t="s">
        <v>627</v>
      </c>
      <c r="M21" s="288" t="s">
        <v>627</v>
      </c>
      <c r="N21" s="208" t="s">
        <v>627</v>
      </c>
      <c r="O21" s="208" t="s">
        <v>627</v>
      </c>
      <c r="P21" s="208">
        <v>39</v>
      </c>
      <c r="Q21" s="208">
        <v>79</v>
      </c>
      <c r="R21" s="208" t="s">
        <v>627</v>
      </c>
      <c r="S21" s="208" t="s">
        <v>627</v>
      </c>
      <c r="T21" s="208">
        <v>10</v>
      </c>
      <c r="U21" s="208" t="s">
        <v>627</v>
      </c>
      <c r="V21" s="208">
        <v>3</v>
      </c>
      <c r="W21" s="208">
        <v>8</v>
      </c>
      <c r="X21" s="208">
        <v>12</v>
      </c>
      <c r="Y21" s="208">
        <v>6</v>
      </c>
      <c r="Z21" s="208">
        <v>16</v>
      </c>
      <c r="AA21" s="208">
        <v>58</v>
      </c>
      <c r="AB21" s="208">
        <v>5</v>
      </c>
      <c r="AC21" s="208">
        <v>53</v>
      </c>
      <c r="AD21" s="6"/>
      <c r="AE21" s="420" t="s">
        <v>278</v>
      </c>
      <c r="AF21" s="421"/>
      <c r="AG21" s="240">
        <v>2</v>
      </c>
      <c r="AH21" s="21">
        <v>2</v>
      </c>
      <c r="AI21" s="208" t="s">
        <v>627</v>
      </c>
      <c r="AJ21" s="21">
        <v>11</v>
      </c>
      <c r="AK21" s="21">
        <f t="shared" si="2"/>
        <v>183</v>
      </c>
      <c r="AL21" s="21">
        <f t="shared" si="2"/>
        <v>86</v>
      </c>
      <c r="AM21" s="21">
        <f t="shared" si="2"/>
        <v>97</v>
      </c>
      <c r="AN21" s="21">
        <f t="shared" si="3"/>
        <v>66</v>
      </c>
      <c r="AO21" s="21">
        <v>36</v>
      </c>
      <c r="AP21" s="21">
        <v>30</v>
      </c>
      <c r="AQ21" s="21">
        <f t="shared" si="4"/>
        <v>48</v>
      </c>
      <c r="AR21" s="21">
        <v>25</v>
      </c>
      <c r="AS21" s="21">
        <v>23</v>
      </c>
      <c r="AT21" s="21">
        <f t="shared" si="5"/>
        <v>69</v>
      </c>
      <c r="AU21" s="21">
        <v>25</v>
      </c>
      <c r="AV21" s="21">
        <v>44</v>
      </c>
    </row>
    <row r="22" spans="1:48" ht="15.75" customHeight="1">
      <c r="A22" s="420" t="s">
        <v>276</v>
      </c>
      <c r="B22" s="421"/>
      <c r="C22" s="240">
        <v>422</v>
      </c>
      <c r="D22" s="208">
        <v>128</v>
      </c>
      <c r="E22" s="208">
        <v>294</v>
      </c>
      <c r="F22" s="208">
        <v>5</v>
      </c>
      <c r="G22" s="208">
        <v>17</v>
      </c>
      <c r="H22" s="208" t="s">
        <v>627</v>
      </c>
      <c r="I22" s="208" t="s">
        <v>627</v>
      </c>
      <c r="J22" s="208">
        <v>12</v>
      </c>
      <c r="K22" s="208">
        <v>10</v>
      </c>
      <c r="L22" s="208">
        <v>1</v>
      </c>
      <c r="M22" s="208">
        <v>2</v>
      </c>
      <c r="N22" s="208" t="s">
        <v>627</v>
      </c>
      <c r="O22" s="208">
        <v>1</v>
      </c>
      <c r="P22" s="208">
        <v>94</v>
      </c>
      <c r="Q22" s="208">
        <v>198</v>
      </c>
      <c r="R22" s="208" t="s">
        <v>627</v>
      </c>
      <c r="S22" s="208" t="s">
        <v>627</v>
      </c>
      <c r="T22" s="208">
        <v>25</v>
      </c>
      <c r="U22" s="208" t="s">
        <v>627</v>
      </c>
      <c r="V22" s="208">
        <v>5</v>
      </c>
      <c r="W22" s="208">
        <v>16</v>
      </c>
      <c r="X22" s="208">
        <v>36</v>
      </c>
      <c r="Y22" s="208">
        <v>17</v>
      </c>
      <c r="Z22" s="208">
        <v>24</v>
      </c>
      <c r="AA22" s="208">
        <v>82</v>
      </c>
      <c r="AB22" s="208">
        <v>7</v>
      </c>
      <c r="AC22" s="208">
        <v>75</v>
      </c>
      <c r="AD22" s="6"/>
      <c r="AE22" s="420" t="s">
        <v>279</v>
      </c>
      <c r="AF22" s="421"/>
      <c r="AG22" s="240">
        <v>6</v>
      </c>
      <c r="AH22" s="21">
        <v>6</v>
      </c>
      <c r="AI22" s="208" t="s">
        <v>627</v>
      </c>
      <c r="AJ22" s="21">
        <v>60</v>
      </c>
      <c r="AK22" s="21">
        <f t="shared" si="2"/>
        <v>1575</v>
      </c>
      <c r="AL22" s="21">
        <f t="shared" si="2"/>
        <v>799</v>
      </c>
      <c r="AM22" s="21">
        <f t="shared" si="2"/>
        <v>776</v>
      </c>
      <c r="AN22" s="21">
        <f t="shared" si="3"/>
        <v>511</v>
      </c>
      <c r="AO22" s="21">
        <v>256</v>
      </c>
      <c r="AP22" s="21">
        <v>255</v>
      </c>
      <c r="AQ22" s="21">
        <f t="shared" si="4"/>
        <v>531</v>
      </c>
      <c r="AR22" s="21">
        <v>268</v>
      </c>
      <c r="AS22" s="21">
        <v>263</v>
      </c>
      <c r="AT22" s="21">
        <f t="shared" si="5"/>
        <v>533</v>
      </c>
      <c r="AU22" s="21">
        <v>275</v>
      </c>
      <c r="AV22" s="21">
        <v>258</v>
      </c>
    </row>
    <row r="23" spans="1:48" ht="15.75" customHeight="1">
      <c r="A23" s="420" t="s">
        <v>277</v>
      </c>
      <c r="B23" s="421"/>
      <c r="C23" s="240">
        <v>94</v>
      </c>
      <c r="D23" s="208">
        <v>33</v>
      </c>
      <c r="E23" s="208">
        <v>61</v>
      </c>
      <c r="F23" s="208">
        <v>5</v>
      </c>
      <c r="G23" s="208">
        <v>4</v>
      </c>
      <c r="H23" s="208" t="s">
        <v>627</v>
      </c>
      <c r="I23" s="208" t="s">
        <v>627</v>
      </c>
      <c r="J23" s="208">
        <v>3</v>
      </c>
      <c r="K23" s="208">
        <v>4</v>
      </c>
      <c r="L23" s="288" t="s">
        <v>627</v>
      </c>
      <c r="M23" s="208">
        <v>1</v>
      </c>
      <c r="N23" s="208" t="s">
        <v>627</v>
      </c>
      <c r="O23" s="208" t="s">
        <v>627</v>
      </c>
      <c r="P23" s="208">
        <v>19</v>
      </c>
      <c r="Q23" s="208">
        <v>34</v>
      </c>
      <c r="R23" s="208" t="s">
        <v>627</v>
      </c>
      <c r="S23" s="208" t="s">
        <v>627</v>
      </c>
      <c r="T23" s="208">
        <v>10</v>
      </c>
      <c r="U23" s="208" t="s">
        <v>627</v>
      </c>
      <c r="V23" s="208">
        <v>2</v>
      </c>
      <c r="W23" s="208">
        <v>6</v>
      </c>
      <c r="X23" s="208">
        <v>6</v>
      </c>
      <c r="Y23" s="208">
        <v>4</v>
      </c>
      <c r="Z23" s="208">
        <v>15</v>
      </c>
      <c r="AA23" s="208">
        <v>24</v>
      </c>
      <c r="AB23" s="208">
        <v>6</v>
      </c>
      <c r="AC23" s="208">
        <v>18</v>
      </c>
      <c r="AD23" s="6"/>
      <c r="AE23" s="420" t="s">
        <v>280</v>
      </c>
      <c r="AF23" s="421"/>
      <c r="AG23" s="240">
        <v>2</v>
      </c>
      <c r="AH23" s="21">
        <v>2</v>
      </c>
      <c r="AI23" s="208" t="s">
        <v>627</v>
      </c>
      <c r="AJ23" s="21">
        <v>17</v>
      </c>
      <c r="AK23" s="21">
        <f t="shared" si="2"/>
        <v>430</v>
      </c>
      <c r="AL23" s="21">
        <f t="shared" si="2"/>
        <v>201</v>
      </c>
      <c r="AM23" s="21">
        <f t="shared" si="2"/>
        <v>229</v>
      </c>
      <c r="AN23" s="21">
        <f t="shared" si="3"/>
        <v>127</v>
      </c>
      <c r="AO23" s="21">
        <v>64</v>
      </c>
      <c r="AP23" s="21">
        <v>63</v>
      </c>
      <c r="AQ23" s="21">
        <f t="shared" si="4"/>
        <v>154</v>
      </c>
      <c r="AR23" s="21">
        <v>74</v>
      </c>
      <c r="AS23" s="21">
        <v>80</v>
      </c>
      <c r="AT23" s="21">
        <f t="shared" si="5"/>
        <v>149</v>
      </c>
      <c r="AU23" s="21">
        <v>63</v>
      </c>
      <c r="AV23" s="21">
        <v>86</v>
      </c>
    </row>
    <row r="24" spans="1:48" ht="15.75" customHeight="1">
      <c r="A24" s="420" t="s">
        <v>278</v>
      </c>
      <c r="B24" s="421"/>
      <c r="C24" s="240">
        <v>61</v>
      </c>
      <c r="D24" s="208">
        <v>22</v>
      </c>
      <c r="E24" s="208">
        <v>39</v>
      </c>
      <c r="F24" s="208">
        <v>5</v>
      </c>
      <c r="G24" s="208">
        <v>2</v>
      </c>
      <c r="H24" s="208" t="s">
        <v>627</v>
      </c>
      <c r="I24" s="208" t="s">
        <v>627</v>
      </c>
      <c r="J24" s="208">
        <v>1</v>
      </c>
      <c r="K24" s="208">
        <v>6</v>
      </c>
      <c r="L24" s="288" t="s">
        <v>627</v>
      </c>
      <c r="M24" s="288" t="s">
        <v>627</v>
      </c>
      <c r="N24" s="208" t="s">
        <v>627</v>
      </c>
      <c r="O24" s="208" t="s">
        <v>627</v>
      </c>
      <c r="P24" s="208">
        <v>13</v>
      </c>
      <c r="Q24" s="208">
        <v>20</v>
      </c>
      <c r="R24" s="208" t="s">
        <v>627</v>
      </c>
      <c r="S24" s="208" t="s">
        <v>627</v>
      </c>
      <c r="T24" s="208">
        <v>8</v>
      </c>
      <c r="U24" s="208" t="s">
        <v>627</v>
      </c>
      <c r="V24" s="208" t="s">
        <v>627</v>
      </c>
      <c r="W24" s="208">
        <v>3</v>
      </c>
      <c r="X24" s="208">
        <v>3</v>
      </c>
      <c r="Y24" s="208">
        <v>8</v>
      </c>
      <c r="Z24" s="208">
        <v>8</v>
      </c>
      <c r="AA24" s="208">
        <v>22</v>
      </c>
      <c r="AB24" s="208">
        <v>9</v>
      </c>
      <c r="AC24" s="208">
        <v>13</v>
      </c>
      <c r="AD24" s="6"/>
      <c r="AE24" s="420" t="s">
        <v>9</v>
      </c>
      <c r="AF24" s="421"/>
      <c r="AG24" s="240">
        <v>3</v>
      </c>
      <c r="AH24" s="21">
        <v>3</v>
      </c>
      <c r="AI24" s="208" t="s">
        <v>627</v>
      </c>
      <c r="AJ24" s="21">
        <v>34</v>
      </c>
      <c r="AK24" s="21">
        <f t="shared" si="2"/>
        <v>880</v>
      </c>
      <c r="AL24" s="21">
        <f t="shared" si="2"/>
        <v>457</v>
      </c>
      <c r="AM24" s="21">
        <f t="shared" si="2"/>
        <v>423</v>
      </c>
      <c r="AN24" s="21">
        <f t="shared" si="3"/>
        <v>293</v>
      </c>
      <c r="AO24" s="21">
        <v>154</v>
      </c>
      <c r="AP24" s="21">
        <v>139</v>
      </c>
      <c r="AQ24" s="21">
        <f t="shared" si="4"/>
        <v>275</v>
      </c>
      <c r="AR24" s="21">
        <v>148</v>
      </c>
      <c r="AS24" s="21">
        <v>127</v>
      </c>
      <c r="AT24" s="21">
        <f t="shared" si="5"/>
        <v>312</v>
      </c>
      <c r="AU24" s="21">
        <v>155</v>
      </c>
      <c r="AV24" s="21">
        <v>157</v>
      </c>
    </row>
    <row r="25" spans="1:48" ht="15.75" customHeight="1">
      <c r="A25" s="420" t="s">
        <v>279</v>
      </c>
      <c r="B25" s="421"/>
      <c r="C25" s="240">
        <v>257</v>
      </c>
      <c r="D25" s="208">
        <v>75</v>
      </c>
      <c r="E25" s="208">
        <v>182</v>
      </c>
      <c r="F25" s="208">
        <v>6</v>
      </c>
      <c r="G25" s="208">
        <v>10</v>
      </c>
      <c r="H25" s="208" t="s">
        <v>627</v>
      </c>
      <c r="I25" s="208" t="s">
        <v>627</v>
      </c>
      <c r="J25" s="208">
        <v>5</v>
      </c>
      <c r="K25" s="208">
        <v>12</v>
      </c>
      <c r="L25" s="208">
        <v>1</v>
      </c>
      <c r="M25" s="288" t="s">
        <v>627</v>
      </c>
      <c r="N25" s="208" t="s">
        <v>627</v>
      </c>
      <c r="O25" s="208" t="s">
        <v>627</v>
      </c>
      <c r="P25" s="208">
        <v>58</v>
      </c>
      <c r="Q25" s="208">
        <v>117</v>
      </c>
      <c r="R25" s="208" t="s">
        <v>627</v>
      </c>
      <c r="S25" s="208" t="s">
        <v>627</v>
      </c>
      <c r="T25" s="208">
        <v>17</v>
      </c>
      <c r="U25" s="208" t="s">
        <v>627</v>
      </c>
      <c r="V25" s="208">
        <v>4</v>
      </c>
      <c r="W25" s="208">
        <v>5</v>
      </c>
      <c r="X25" s="208">
        <v>22</v>
      </c>
      <c r="Y25" s="208">
        <v>14</v>
      </c>
      <c r="Z25" s="208">
        <v>20</v>
      </c>
      <c r="AA25" s="208">
        <v>45</v>
      </c>
      <c r="AB25" s="208">
        <v>5</v>
      </c>
      <c r="AC25" s="208">
        <v>40</v>
      </c>
      <c r="AD25" s="6"/>
      <c r="AE25" s="420" t="s">
        <v>284</v>
      </c>
      <c r="AF25" s="421"/>
      <c r="AG25" s="240">
        <v>10</v>
      </c>
      <c r="AH25" s="21">
        <v>10</v>
      </c>
      <c r="AI25" s="208" t="s">
        <v>627</v>
      </c>
      <c r="AJ25" s="21">
        <v>116</v>
      </c>
      <c r="AK25" s="21">
        <f t="shared" si="2"/>
        <v>3258</v>
      </c>
      <c r="AL25" s="21">
        <f t="shared" si="2"/>
        <v>1646</v>
      </c>
      <c r="AM25" s="21">
        <f t="shared" si="2"/>
        <v>1612</v>
      </c>
      <c r="AN25" s="21">
        <f t="shared" si="3"/>
        <v>989</v>
      </c>
      <c r="AO25" s="21">
        <v>514</v>
      </c>
      <c r="AP25" s="21">
        <v>475</v>
      </c>
      <c r="AQ25" s="21">
        <f t="shared" si="4"/>
        <v>1089</v>
      </c>
      <c r="AR25" s="21">
        <v>556</v>
      </c>
      <c r="AS25" s="21">
        <v>533</v>
      </c>
      <c r="AT25" s="21">
        <f t="shared" si="5"/>
        <v>1180</v>
      </c>
      <c r="AU25" s="21">
        <v>576</v>
      </c>
      <c r="AV25" s="21">
        <v>604</v>
      </c>
    </row>
    <row r="26" spans="1:48" ht="15.75" customHeight="1">
      <c r="A26" s="420" t="s">
        <v>280</v>
      </c>
      <c r="B26" s="421"/>
      <c r="C26" s="240">
        <v>83</v>
      </c>
      <c r="D26" s="208">
        <v>27</v>
      </c>
      <c r="E26" s="208">
        <v>56</v>
      </c>
      <c r="F26" s="208">
        <v>4</v>
      </c>
      <c r="G26" s="208">
        <v>2</v>
      </c>
      <c r="H26" s="208" t="s">
        <v>627</v>
      </c>
      <c r="I26" s="208" t="s">
        <v>627</v>
      </c>
      <c r="J26" s="208">
        <v>4</v>
      </c>
      <c r="K26" s="208">
        <v>2</v>
      </c>
      <c r="L26" s="208" t="s">
        <v>627</v>
      </c>
      <c r="M26" s="288">
        <v>1</v>
      </c>
      <c r="N26" s="208" t="s">
        <v>627</v>
      </c>
      <c r="O26" s="208" t="s">
        <v>627</v>
      </c>
      <c r="P26" s="208">
        <v>19</v>
      </c>
      <c r="Q26" s="208">
        <v>39</v>
      </c>
      <c r="R26" s="208" t="s">
        <v>627</v>
      </c>
      <c r="S26" s="208" t="s">
        <v>627</v>
      </c>
      <c r="T26" s="208">
        <v>6</v>
      </c>
      <c r="U26" s="208" t="s">
        <v>627</v>
      </c>
      <c r="V26" s="208">
        <v>1</v>
      </c>
      <c r="W26" s="208" t="s">
        <v>627</v>
      </c>
      <c r="X26" s="208">
        <v>5</v>
      </c>
      <c r="Y26" s="208">
        <v>6</v>
      </c>
      <c r="Z26" s="208">
        <v>7</v>
      </c>
      <c r="AA26" s="208">
        <v>44</v>
      </c>
      <c r="AB26" s="208">
        <v>5</v>
      </c>
      <c r="AC26" s="208">
        <v>39</v>
      </c>
      <c r="AD26" s="6"/>
      <c r="AE26" s="420" t="s">
        <v>285</v>
      </c>
      <c r="AF26" s="421"/>
      <c r="AG26" s="240">
        <v>3</v>
      </c>
      <c r="AH26" s="21">
        <v>3</v>
      </c>
      <c r="AI26" s="208" t="s">
        <v>627</v>
      </c>
      <c r="AJ26" s="21">
        <v>49</v>
      </c>
      <c r="AK26" s="21">
        <f t="shared" si="2"/>
        <v>1509</v>
      </c>
      <c r="AL26" s="21">
        <f t="shared" si="2"/>
        <v>784</v>
      </c>
      <c r="AM26" s="21">
        <f t="shared" si="2"/>
        <v>725</v>
      </c>
      <c r="AN26" s="21">
        <f t="shared" si="3"/>
        <v>492</v>
      </c>
      <c r="AO26" s="21">
        <v>243</v>
      </c>
      <c r="AP26" s="21">
        <v>249</v>
      </c>
      <c r="AQ26" s="21">
        <f t="shared" si="4"/>
        <v>494</v>
      </c>
      <c r="AR26" s="21">
        <v>268</v>
      </c>
      <c r="AS26" s="21">
        <v>226</v>
      </c>
      <c r="AT26" s="21">
        <f t="shared" si="5"/>
        <v>523</v>
      </c>
      <c r="AU26" s="21">
        <v>273</v>
      </c>
      <c r="AV26" s="21">
        <v>250</v>
      </c>
    </row>
    <row r="27" spans="1:48" ht="15.75" customHeight="1">
      <c r="A27" s="420" t="s">
        <v>9</v>
      </c>
      <c r="B27" s="421"/>
      <c r="C27" s="240">
        <v>131</v>
      </c>
      <c r="D27" s="208">
        <v>41</v>
      </c>
      <c r="E27" s="208">
        <v>90</v>
      </c>
      <c r="F27" s="208">
        <v>5</v>
      </c>
      <c r="G27" s="208">
        <v>1</v>
      </c>
      <c r="H27" s="208" t="s">
        <v>627</v>
      </c>
      <c r="I27" s="208" t="s">
        <v>627</v>
      </c>
      <c r="J27" s="208">
        <v>2</v>
      </c>
      <c r="K27" s="208">
        <v>4</v>
      </c>
      <c r="L27" s="208">
        <v>1</v>
      </c>
      <c r="M27" s="288" t="s">
        <v>627</v>
      </c>
      <c r="N27" s="208" t="s">
        <v>627</v>
      </c>
      <c r="O27" s="208" t="s">
        <v>627</v>
      </c>
      <c r="P27" s="208">
        <v>28</v>
      </c>
      <c r="Q27" s="208">
        <v>70</v>
      </c>
      <c r="R27" s="208" t="s">
        <v>627</v>
      </c>
      <c r="S27" s="208" t="s">
        <v>627</v>
      </c>
      <c r="T27" s="208">
        <v>6</v>
      </c>
      <c r="U27" s="208" t="s">
        <v>627</v>
      </c>
      <c r="V27" s="208">
        <v>2</v>
      </c>
      <c r="W27" s="208">
        <v>5</v>
      </c>
      <c r="X27" s="208">
        <v>7</v>
      </c>
      <c r="Y27" s="208" t="s">
        <v>627</v>
      </c>
      <c r="Z27" s="208">
        <v>12</v>
      </c>
      <c r="AA27" s="208">
        <v>49</v>
      </c>
      <c r="AB27" s="208">
        <v>3</v>
      </c>
      <c r="AC27" s="208">
        <v>46</v>
      </c>
      <c r="AD27" s="6"/>
      <c r="AE27" s="420" t="s">
        <v>409</v>
      </c>
      <c r="AF27" s="421"/>
      <c r="AG27" s="240">
        <v>2</v>
      </c>
      <c r="AH27" s="208">
        <v>2</v>
      </c>
      <c r="AI27" s="208" t="s">
        <v>627</v>
      </c>
      <c r="AJ27" s="208">
        <v>50</v>
      </c>
      <c r="AK27" s="21">
        <f t="shared" si="2"/>
        <v>1582</v>
      </c>
      <c r="AL27" s="21">
        <f t="shared" si="2"/>
        <v>813</v>
      </c>
      <c r="AM27" s="21">
        <f t="shared" si="2"/>
        <v>769</v>
      </c>
      <c r="AN27" s="21">
        <f t="shared" si="3"/>
        <v>524</v>
      </c>
      <c r="AO27" s="208">
        <v>269</v>
      </c>
      <c r="AP27" s="208">
        <v>255</v>
      </c>
      <c r="AQ27" s="21">
        <f t="shared" si="4"/>
        <v>532</v>
      </c>
      <c r="AR27" s="208">
        <v>276</v>
      </c>
      <c r="AS27" s="208">
        <v>256</v>
      </c>
      <c r="AT27" s="21">
        <f t="shared" si="5"/>
        <v>526</v>
      </c>
      <c r="AU27" s="208">
        <v>268</v>
      </c>
      <c r="AV27" s="208">
        <v>258</v>
      </c>
    </row>
    <row r="28" spans="1:48" ht="15.75" customHeight="1">
      <c r="A28" s="420" t="s">
        <v>284</v>
      </c>
      <c r="B28" s="421"/>
      <c r="C28" s="240">
        <v>404</v>
      </c>
      <c r="D28" s="208">
        <v>142</v>
      </c>
      <c r="E28" s="208">
        <v>262</v>
      </c>
      <c r="F28" s="208">
        <v>9</v>
      </c>
      <c r="G28" s="208">
        <v>9</v>
      </c>
      <c r="H28" s="208" t="s">
        <v>627</v>
      </c>
      <c r="I28" s="208" t="s">
        <v>627</v>
      </c>
      <c r="J28" s="208">
        <v>7</v>
      </c>
      <c r="K28" s="208">
        <v>12</v>
      </c>
      <c r="L28" s="208">
        <v>2</v>
      </c>
      <c r="M28" s="208">
        <v>3</v>
      </c>
      <c r="N28" s="208" t="s">
        <v>627</v>
      </c>
      <c r="O28" s="208" t="s">
        <v>627</v>
      </c>
      <c r="P28" s="208">
        <v>111</v>
      </c>
      <c r="Q28" s="208">
        <v>186</v>
      </c>
      <c r="R28" s="208" t="s">
        <v>627</v>
      </c>
      <c r="S28" s="208" t="s">
        <v>627</v>
      </c>
      <c r="T28" s="208">
        <v>19</v>
      </c>
      <c r="U28" s="208" t="s">
        <v>627</v>
      </c>
      <c r="V28" s="208">
        <v>7</v>
      </c>
      <c r="W28" s="208">
        <v>13</v>
      </c>
      <c r="X28" s="208">
        <v>26</v>
      </c>
      <c r="Y28" s="208">
        <v>26</v>
      </c>
      <c r="Z28" s="208">
        <v>24</v>
      </c>
      <c r="AA28" s="208">
        <v>190</v>
      </c>
      <c r="AB28" s="208">
        <v>12</v>
      </c>
      <c r="AC28" s="208">
        <v>178</v>
      </c>
      <c r="AD28" s="6"/>
      <c r="AE28" s="6"/>
      <c r="AF28" s="7"/>
      <c r="AG28" s="55"/>
      <c r="AH28" s="55"/>
      <c r="AI28" s="55"/>
      <c r="AJ28" s="55"/>
      <c r="AK28" s="21"/>
      <c r="AL28" s="21"/>
      <c r="AM28" s="21"/>
      <c r="AN28" s="55"/>
      <c r="AO28" s="55"/>
      <c r="AP28" s="55"/>
      <c r="AQ28" s="55"/>
      <c r="AR28" s="55"/>
      <c r="AS28" s="55"/>
      <c r="AT28" s="55"/>
      <c r="AU28" s="55"/>
      <c r="AV28" s="55"/>
    </row>
    <row r="29" spans="1:48" ht="15.75" customHeight="1">
      <c r="A29" s="420" t="s">
        <v>285</v>
      </c>
      <c r="B29" s="421"/>
      <c r="C29" s="240">
        <v>188</v>
      </c>
      <c r="D29" s="208">
        <v>64</v>
      </c>
      <c r="E29" s="208">
        <v>124</v>
      </c>
      <c r="F29" s="208">
        <v>2</v>
      </c>
      <c r="G29" s="208">
        <v>6</v>
      </c>
      <c r="H29" s="208" t="s">
        <v>627</v>
      </c>
      <c r="I29" s="208" t="s">
        <v>627</v>
      </c>
      <c r="J29" s="208">
        <v>6</v>
      </c>
      <c r="K29" s="208">
        <v>2</v>
      </c>
      <c r="L29" s="208">
        <v>1</v>
      </c>
      <c r="M29" s="208">
        <v>2</v>
      </c>
      <c r="N29" s="208" t="s">
        <v>627</v>
      </c>
      <c r="O29" s="208" t="s">
        <v>627</v>
      </c>
      <c r="P29" s="208">
        <v>48</v>
      </c>
      <c r="Q29" s="208">
        <v>88</v>
      </c>
      <c r="R29" s="208" t="s">
        <v>627</v>
      </c>
      <c r="S29" s="208" t="s">
        <v>627</v>
      </c>
      <c r="T29" s="208">
        <v>8</v>
      </c>
      <c r="U29" s="208" t="s">
        <v>627</v>
      </c>
      <c r="V29" s="208">
        <v>2</v>
      </c>
      <c r="W29" s="208">
        <v>7</v>
      </c>
      <c r="X29" s="208">
        <v>16</v>
      </c>
      <c r="Y29" s="208">
        <v>9</v>
      </c>
      <c r="Z29" s="208">
        <v>8</v>
      </c>
      <c r="AA29" s="208">
        <v>62</v>
      </c>
      <c r="AB29" s="208">
        <v>5</v>
      </c>
      <c r="AC29" s="208">
        <v>57</v>
      </c>
      <c r="AD29" s="6"/>
      <c r="AE29" s="420" t="s">
        <v>158</v>
      </c>
      <c r="AF29" s="429"/>
      <c r="AG29" s="208">
        <f>AG30</f>
        <v>1</v>
      </c>
      <c r="AH29" s="208">
        <f aca="true" t="shared" si="6" ref="AH29:AV29">AH30</f>
        <v>1</v>
      </c>
      <c r="AI29" s="208" t="str">
        <f t="shared" si="6"/>
        <v>***</v>
      </c>
      <c r="AJ29" s="208">
        <f t="shared" si="6"/>
        <v>9</v>
      </c>
      <c r="AK29" s="21">
        <f t="shared" si="2"/>
        <v>243</v>
      </c>
      <c r="AL29" s="21">
        <f t="shared" si="2"/>
        <v>129</v>
      </c>
      <c r="AM29" s="21">
        <f t="shared" si="2"/>
        <v>114</v>
      </c>
      <c r="AN29" s="208">
        <f t="shared" si="6"/>
        <v>67</v>
      </c>
      <c r="AO29" s="208">
        <f t="shared" si="6"/>
        <v>41</v>
      </c>
      <c r="AP29" s="208">
        <f t="shared" si="6"/>
        <v>26</v>
      </c>
      <c r="AQ29" s="208">
        <f t="shared" si="6"/>
        <v>84</v>
      </c>
      <c r="AR29" s="208">
        <f t="shared" si="6"/>
        <v>40</v>
      </c>
      <c r="AS29" s="208">
        <f t="shared" si="6"/>
        <v>44</v>
      </c>
      <c r="AT29" s="208">
        <f t="shared" si="6"/>
        <v>92</v>
      </c>
      <c r="AU29" s="208">
        <f t="shared" si="6"/>
        <v>48</v>
      </c>
      <c r="AV29" s="208">
        <f t="shared" si="6"/>
        <v>44</v>
      </c>
    </row>
    <row r="30" spans="1:48" ht="15.75" customHeight="1">
      <c r="A30" s="420" t="s">
        <v>409</v>
      </c>
      <c r="B30" s="421"/>
      <c r="C30" s="240">
        <v>187</v>
      </c>
      <c r="D30" s="208">
        <v>66</v>
      </c>
      <c r="E30" s="208">
        <v>121</v>
      </c>
      <c r="F30" s="208">
        <v>3</v>
      </c>
      <c r="G30" s="208">
        <v>2</v>
      </c>
      <c r="H30" s="208" t="s">
        <v>627</v>
      </c>
      <c r="I30" s="208" t="s">
        <v>627</v>
      </c>
      <c r="J30" s="208" t="s">
        <v>627</v>
      </c>
      <c r="K30" s="208">
        <v>5</v>
      </c>
      <c r="L30" s="208">
        <v>2</v>
      </c>
      <c r="M30" s="208">
        <v>1</v>
      </c>
      <c r="N30" s="208" t="s">
        <v>627</v>
      </c>
      <c r="O30" s="208">
        <v>1</v>
      </c>
      <c r="P30" s="208">
        <v>55</v>
      </c>
      <c r="Q30" s="208">
        <v>89</v>
      </c>
      <c r="R30" s="208" t="s">
        <v>627</v>
      </c>
      <c r="S30" s="208" t="s">
        <v>627</v>
      </c>
      <c r="T30" s="208">
        <v>9</v>
      </c>
      <c r="U30" s="208" t="s">
        <v>627</v>
      </c>
      <c r="V30" s="208">
        <v>1</v>
      </c>
      <c r="W30" s="208">
        <v>6</v>
      </c>
      <c r="X30" s="208">
        <v>13</v>
      </c>
      <c r="Y30" s="208">
        <v>7</v>
      </c>
      <c r="Z30" s="208">
        <v>8</v>
      </c>
      <c r="AA30" s="208">
        <v>25</v>
      </c>
      <c r="AB30" s="208">
        <v>1</v>
      </c>
      <c r="AC30" s="208">
        <v>24</v>
      </c>
      <c r="AD30" s="6"/>
      <c r="AE30" s="430"/>
      <c r="AF30" s="431" t="s">
        <v>159</v>
      </c>
      <c r="AG30" s="248">
        <v>1</v>
      </c>
      <c r="AH30" s="245">
        <v>1</v>
      </c>
      <c r="AI30" s="245" t="s">
        <v>627</v>
      </c>
      <c r="AJ30" s="245">
        <v>9</v>
      </c>
      <c r="AK30" s="245">
        <f t="shared" si="2"/>
        <v>243</v>
      </c>
      <c r="AL30" s="245">
        <f t="shared" si="2"/>
        <v>129</v>
      </c>
      <c r="AM30" s="245">
        <f t="shared" si="2"/>
        <v>114</v>
      </c>
      <c r="AN30" s="245">
        <f>SUM(AO30:AP30)</f>
        <v>67</v>
      </c>
      <c r="AO30" s="245">
        <v>41</v>
      </c>
      <c r="AP30" s="245">
        <v>26</v>
      </c>
      <c r="AQ30" s="245">
        <f>SUM(AR30:AS30)</f>
        <v>84</v>
      </c>
      <c r="AR30" s="245">
        <v>40</v>
      </c>
      <c r="AS30" s="245">
        <v>44</v>
      </c>
      <c r="AT30" s="245">
        <f>SUM(AU30:AV30)</f>
        <v>92</v>
      </c>
      <c r="AU30" s="245">
        <v>48</v>
      </c>
      <c r="AV30" s="245">
        <v>44</v>
      </c>
    </row>
    <row r="31" spans="1:39" ht="15.75" customHeight="1">
      <c r="A31" s="6"/>
      <c r="B31" s="7"/>
      <c r="C31" s="55" t="s">
        <v>410</v>
      </c>
      <c r="D31" s="55" t="s">
        <v>410</v>
      </c>
      <c r="E31" s="55" t="s">
        <v>410</v>
      </c>
      <c r="F31" s="55"/>
      <c r="G31" s="55"/>
      <c r="H31" s="55"/>
      <c r="I31" s="55"/>
      <c r="J31" s="55"/>
      <c r="K31" s="55"/>
      <c r="L31" s="55"/>
      <c r="M31" s="55"/>
      <c r="N31" s="55"/>
      <c r="O31" s="55"/>
      <c r="P31" s="55"/>
      <c r="Q31" s="55"/>
      <c r="R31" s="55"/>
      <c r="S31" s="55"/>
      <c r="T31" s="55"/>
      <c r="U31" s="55"/>
      <c r="V31" s="55"/>
      <c r="W31" s="55"/>
      <c r="X31" s="55"/>
      <c r="Y31" s="55"/>
      <c r="Z31" s="55"/>
      <c r="AA31" s="55" t="s">
        <v>410</v>
      </c>
      <c r="AB31" s="55"/>
      <c r="AC31" s="55"/>
      <c r="AD31" s="6"/>
      <c r="AE31" s="6"/>
      <c r="AF31" s="7"/>
      <c r="AK31" s="21"/>
      <c r="AL31" s="21"/>
      <c r="AM31" s="21"/>
    </row>
    <row r="32" spans="1:49" ht="15.75" customHeight="1">
      <c r="A32" s="420" t="s">
        <v>158</v>
      </c>
      <c r="B32" s="429"/>
      <c r="C32" s="208">
        <f>C33</f>
        <v>44</v>
      </c>
      <c r="D32" s="208">
        <f aca="true" t="shared" si="7" ref="D32:AC32">D33</f>
        <v>14</v>
      </c>
      <c r="E32" s="208">
        <f t="shared" si="7"/>
        <v>30</v>
      </c>
      <c r="F32" s="208">
        <f t="shared" si="7"/>
        <v>2</v>
      </c>
      <c r="G32" s="208">
        <f t="shared" si="7"/>
        <v>1</v>
      </c>
      <c r="H32" s="208" t="str">
        <f t="shared" si="7"/>
        <v>***</v>
      </c>
      <c r="I32" s="208" t="str">
        <f t="shared" si="7"/>
        <v>***</v>
      </c>
      <c r="J32" s="208">
        <f t="shared" si="7"/>
        <v>1</v>
      </c>
      <c r="K32" s="208">
        <f t="shared" si="7"/>
        <v>2</v>
      </c>
      <c r="L32" s="208" t="str">
        <f t="shared" si="7"/>
        <v>***</v>
      </c>
      <c r="M32" s="208" t="str">
        <f t="shared" si="7"/>
        <v>***</v>
      </c>
      <c r="N32" s="208" t="str">
        <f t="shared" si="7"/>
        <v>***</v>
      </c>
      <c r="O32" s="208" t="str">
        <f t="shared" si="7"/>
        <v>***</v>
      </c>
      <c r="P32" s="208">
        <f t="shared" si="7"/>
        <v>11</v>
      </c>
      <c r="Q32" s="208">
        <f t="shared" si="7"/>
        <v>22</v>
      </c>
      <c r="R32" s="208" t="str">
        <f t="shared" si="7"/>
        <v>***</v>
      </c>
      <c r="S32" s="208" t="str">
        <f t="shared" si="7"/>
        <v>***</v>
      </c>
      <c r="T32" s="208">
        <f t="shared" si="7"/>
        <v>4</v>
      </c>
      <c r="U32" s="208" t="str">
        <f t="shared" si="7"/>
        <v>***</v>
      </c>
      <c r="V32" s="208" t="str">
        <f t="shared" si="7"/>
        <v>***</v>
      </c>
      <c r="W32" s="208" t="str">
        <f t="shared" si="7"/>
        <v>***</v>
      </c>
      <c r="X32" s="208">
        <f t="shared" si="7"/>
        <v>1</v>
      </c>
      <c r="Y32" s="208">
        <f t="shared" si="7"/>
        <v>4</v>
      </c>
      <c r="Z32" s="208">
        <f t="shared" si="7"/>
        <v>5</v>
      </c>
      <c r="AA32" s="208">
        <f t="shared" si="7"/>
        <v>24</v>
      </c>
      <c r="AB32" s="208" t="str">
        <f t="shared" si="7"/>
        <v>***</v>
      </c>
      <c r="AC32" s="208">
        <f t="shared" si="7"/>
        <v>24</v>
      </c>
      <c r="AD32" s="6"/>
      <c r="AE32" s="420" t="s">
        <v>160</v>
      </c>
      <c r="AF32" s="244"/>
      <c r="AG32" s="240">
        <f>SUM(AG33:AG34)</f>
        <v>4</v>
      </c>
      <c r="AH32" s="208">
        <f>SUM(AH33:AH34)</f>
        <v>3</v>
      </c>
      <c r="AI32" s="208">
        <f aca="true" t="shared" si="8" ref="AI32:AV32">SUM(AI33:AI34)</f>
        <v>1</v>
      </c>
      <c r="AJ32" s="208">
        <f t="shared" si="8"/>
        <v>60</v>
      </c>
      <c r="AK32" s="21">
        <f>AN32+AQ32+AT32</f>
        <v>1812</v>
      </c>
      <c r="AL32" s="21">
        <f t="shared" si="2"/>
        <v>942</v>
      </c>
      <c r="AM32" s="21">
        <f t="shared" si="2"/>
        <v>870</v>
      </c>
      <c r="AN32" s="208">
        <f t="shared" si="8"/>
        <v>582</v>
      </c>
      <c r="AO32" s="208">
        <f t="shared" si="8"/>
        <v>310</v>
      </c>
      <c r="AP32" s="208">
        <f t="shared" si="8"/>
        <v>272</v>
      </c>
      <c r="AQ32" s="208">
        <f t="shared" si="8"/>
        <v>618</v>
      </c>
      <c r="AR32" s="208">
        <f t="shared" si="8"/>
        <v>324</v>
      </c>
      <c r="AS32" s="208">
        <f t="shared" si="8"/>
        <v>294</v>
      </c>
      <c r="AT32" s="208">
        <f t="shared" si="8"/>
        <v>612</v>
      </c>
      <c r="AU32" s="208">
        <f t="shared" si="8"/>
        <v>308</v>
      </c>
      <c r="AV32" s="208">
        <f t="shared" si="8"/>
        <v>304</v>
      </c>
      <c r="AW32" s="149"/>
    </row>
    <row r="33" spans="1:48" ht="15.75" customHeight="1">
      <c r="A33" s="34"/>
      <c r="B33" s="431" t="s">
        <v>159</v>
      </c>
      <c r="C33" s="248">
        <v>44</v>
      </c>
      <c r="D33" s="248">
        <v>14</v>
      </c>
      <c r="E33" s="248">
        <v>30</v>
      </c>
      <c r="F33" s="208">
        <v>2</v>
      </c>
      <c r="G33" s="248">
        <v>1</v>
      </c>
      <c r="H33" s="248" t="s">
        <v>627</v>
      </c>
      <c r="I33" s="248" t="s">
        <v>627</v>
      </c>
      <c r="J33" s="248">
        <v>1</v>
      </c>
      <c r="K33" s="248">
        <v>2</v>
      </c>
      <c r="L33" s="248" t="s">
        <v>627</v>
      </c>
      <c r="M33" s="248" t="s">
        <v>627</v>
      </c>
      <c r="N33" s="248" t="s">
        <v>627</v>
      </c>
      <c r="O33" s="248" t="s">
        <v>627</v>
      </c>
      <c r="P33" s="248">
        <v>11</v>
      </c>
      <c r="Q33" s="248">
        <v>22</v>
      </c>
      <c r="R33" s="248" t="s">
        <v>627</v>
      </c>
      <c r="S33" s="248" t="s">
        <v>627</v>
      </c>
      <c r="T33" s="248">
        <v>4</v>
      </c>
      <c r="U33" s="248" t="s">
        <v>627</v>
      </c>
      <c r="V33" s="248" t="s">
        <v>627</v>
      </c>
      <c r="W33" s="248" t="s">
        <v>627</v>
      </c>
      <c r="X33" s="248">
        <v>1</v>
      </c>
      <c r="Y33" s="248">
        <v>4</v>
      </c>
      <c r="Z33" s="248">
        <v>5</v>
      </c>
      <c r="AA33" s="248">
        <v>24</v>
      </c>
      <c r="AB33" s="248" t="s">
        <v>627</v>
      </c>
      <c r="AC33" s="248">
        <v>24</v>
      </c>
      <c r="AD33" s="6"/>
      <c r="AE33" s="34"/>
      <c r="AF33" s="432" t="s">
        <v>161</v>
      </c>
      <c r="AG33" s="247">
        <v>2</v>
      </c>
      <c r="AH33" s="245">
        <v>2</v>
      </c>
      <c r="AI33" s="245" t="s">
        <v>627</v>
      </c>
      <c r="AJ33" s="245">
        <v>36</v>
      </c>
      <c r="AK33" s="245">
        <f t="shared" si="2"/>
        <v>1091</v>
      </c>
      <c r="AL33" s="245">
        <f t="shared" si="2"/>
        <v>556</v>
      </c>
      <c r="AM33" s="245">
        <f t="shared" si="2"/>
        <v>535</v>
      </c>
      <c r="AN33" s="245">
        <f>SUM(AO33:AP33)</f>
        <v>331</v>
      </c>
      <c r="AO33" s="245">
        <v>175</v>
      </c>
      <c r="AP33" s="245">
        <v>156</v>
      </c>
      <c r="AQ33" s="245">
        <f>SUM(AR33:AS33)</f>
        <v>370</v>
      </c>
      <c r="AR33" s="245">
        <v>193</v>
      </c>
      <c r="AS33" s="245">
        <v>177</v>
      </c>
      <c r="AT33" s="245">
        <f>SUM(AU33:AV33)</f>
        <v>390</v>
      </c>
      <c r="AU33" s="245">
        <v>188</v>
      </c>
      <c r="AV33" s="245">
        <v>202</v>
      </c>
    </row>
    <row r="34" spans="1:48" ht="15.75" customHeight="1">
      <c r="A34" s="6"/>
      <c r="B34" s="7"/>
      <c r="D34" s="8" t="s">
        <v>410</v>
      </c>
      <c r="E34" s="8" t="s">
        <v>410</v>
      </c>
      <c r="AA34" s="8" t="s">
        <v>410</v>
      </c>
      <c r="AD34" s="6"/>
      <c r="AE34" s="34"/>
      <c r="AF34" s="432" t="s">
        <v>240</v>
      </c>
      <c r="AG34" s="247">
        <v>2</v>
      </c>
      <c r="AH34" s="245">
        <v>1</v>
      </c>
      <c r="AI34" s="245">
        <v>1</v>
      </c>
      <c r="AJ34" s="245">
        <v>24</v>
      </c>
      <c r="AK34" s="245">
        <f t="shared" si="2"/>
        <v>721</v>
      </c>
      <c r="AL34" s="245">
        <f t="shared" si="2"/>
        <v>386</v>
      </c>
      <c r="AM34" s="245">
        <f t="shared" si="2"/>
        <v>335</v>
      </c>
      <c r="AN34" s="245">
        <f>SUM(AO34:AP34)</f>
        <v>251</v>
      </c>
      <c r="AO34" s="245">
        <v>135</v>
      </c>
      <c r="AP34" s="245">
        <v>116</v>
      </c>
      <c r="AQ34" s="245">
        <f>SUM(AR34:AS34)</f>
        <v>248</v>
      </c>
      <c r="AR34" s="245">
        <v>131</v>
      </c>
      <c r="AS34" s="245">
        <v>117</v>
      </c>
      <c r="AT34" s="245">
        <f>SUM(AU34:AV34)</f>
        <v>222</v>
      </c>
      <c r="AU34" s="245">
        <v>120</v>
      </c>
      <c r="AV34" s="245">
        <v>102</v>
      </c>
    </row>
    <row r="35" spans="1:48" ht="15.75" customHeight="1">
      <c r="A35" s="420" t="s">
        <v>160</v>
      </c>
      <c r="B35" s="244"/>
      <c r="C35" s="240">
        <f>SUM(C36:C37)</f>
        <v>278</v>
      </c>
      <c r="D35" s="208">
        <f>SUM(D36:D37)</f>
        <v>92</v>
      </c>
      <c r="E35" s="208">
        <f aca="true" t="shared" si="9" ref="E35:AC35">SUM(E36:E37)</f>
        <v>186</v>
      </c>
      <c r="F35" s="208">
        <f t="shared" si="9"/>
        <v>6</v>
      </c>
      <c r="G35" s="208">
        <f t="shared" si="9"/>
        <v>9</v>
      </c>
      <c r="H35" s="208" t="s">
        <v>627</v>
      </c>
      <c r="I35" s="208" t="s">
        <v>627</v>
      </c>
      <c r="J35" s="208">
        <f t="shared" si="9"/>
        <v>9</v>
      </c>
      <c r="K35" s="208">
        <f t="shared" si="9"/>
        <v>5</v>
      </c>
      <c r="L35" s="208" t="s">
        <v>627</v>
      </c>
      <c r="M35" s="208" t="s">
        <v>627</v>
      </c>
      <c r="N35" s="208" t="s">
        <v>627</v>
      </c>
      <c r="O35" s="208" t="s">
        <v>627</v>
      </c>
      <c r="P35" s="208">
        <f t="shared" si="9"/>
        <v>69</v>
      </c>
      <c r="Q35" s="208">
        <f t="shared" si="9"/>
        <v>127</v>
      </c>
      <c r="R35" s="208" t="str">
        <f>R36</f>
        <v>***</v>
      </c>
      <c r="S35" s="208" t="str">
        <f>S36</f>
        <v>***</v>
      </c>
      <c r="T35" s="208">
        <f t="shared" si="9"/>
        <v>17</v>
      </c>
      <c r="U35" s="208" t="str">
        <f>U36</f>
        <v>***</v>
      </c>
      <c r="V35" s="208">
        <f t="shared" si="9"/>
        <v>2</v>
      </c>
      <c r="W35" s="208">
        <f t="shared" si="9"/>
        <v>8</v>
      </c>
      <c r="X35" s="208">
        <f t="shared" si="9"/>
        <v>26</v>
      </c>
      <c r="Y35" s="208">
        <f t="shared" si="9"/>
        <v>8</v>
      </c>
      <c r="Z35" s="208">
        <f t="shared" si="9"/>
        <v>21</v>
      </c>
      <c r="AA35" s="208">
        <f t="shared" si="9"/>
        <v>87</v>
      </c>
      <c r="AB35" s="208">
        <f t="shared" si="9"/>
        <v>12</v>
      </c>
      <c r="AC35" s="208">
        <f t="shared" si="9"/>
        <v>75</v>
      </c>
      <c r="AD35" s="6"/>
      <c r="AE35" s="104"/>
      <c r="AF35" s="432"/>
      <c r="AG35" s="247"/>
      <c r="AH35" s="245"/>
      <c r="AI35" s="245"/>
      <c r="AJ35" s="245"/>
      <c r="AK35" s="21"/>
      <c r="AL35" s="21"/>
      <c r="AM35" s="21"/>
      <c r="AN35" s="245"/>
      <c r="AO35" s="245"/>
      <c r="AP35" s="245"/>
      <c r="AQ35" s="245"/>
      <c r="AR35" s="245"/>
      <c r="AS35" s="245"/>
      <c r="AT35" s="245"/>
      <c r="AU35" s="245"/>
      <c r="AV35" s="245"/>
    </row>
    <row r="36" spans="1:48" ht="15.75" customHeight="1">
      <c r="A36" s="430"/>
      <c r="B36" s="432" t="s">
        <v>161</v>
      </c>
      <c r="C36" s="247">
        <v>164</v>
      </c>
      <c r="D36" s="248">
        <v>51</v>
      </c>
      <c r="E36" s="248">
        <v>113</v>
      </c>
      <c r="F36" s="248">
        <v>3</v>
      </c>
      <c r="G36" s="248">
        <v>6</v>
      </c>
      <c r="H36" s="248" t="s">
        <v>627</v>
      </c>
      <c r="I36" s="248" t="s">
        <v>627</v>
      </c>
      <c r="J36" s="248">
        <v>6</v>
      </c>
      <c r="K36" s="248">
        <v>2</v>
      </c>
      <c r="L36" s="248" t="s">
        <v>627</v>
      </c>
      <c r="M36" s="248" t="s">
        <v>627</v>
      </c>
      <c r="N36" s="248" t="s">
        <v>627</v>
      </c>
      <c r="O36" s="248" t="s">
        <v>627</v>
      </c>
      <c r="P36" s="248">
        <v>38</v>
      </c>
      <c r="Q36" s="248">
        <v>75</v>
      </c>
      <c r="R36" s="149" t="s">
        <v>627</v>
      </c>
      <c r="S36" s="149" t="s">
        <v>627</v>
      </c>
      <c r="T36" s="248">
        <v>11</v>
      </c>
      <c r="U36" s="248" t="s">
        <v>627</v>
      </c>
      <c r="V36" s="248">
        <v>2</v>
      </c>
      <c r="W36" s="248">
        <v>4</v>
      </c>
      <c r="X36" s="248">
        <v>17</v>
      </c>
      <c r="Y36" s="248">
        <v>2</v>
      </c>
      <c r="Z36" s="248">
        <v>10</v>
      </c>
      <c r="AA36" s="248">
        <v>76</v>
      </c>
      <c r="AB36" s="248">
        <v>10</v>
      </c>
      <c r="AC36" s="248">
        <v>66</v>
      </c>
      <c r="AD36" s="6"/>
      <c r="AE36" s="420" t="s">
        <v>241</v>
      </c>
      <c r="AF36" s="244"/>
      <c r="AG36" s="240">
        <f>SUM(AG37:AG38)</f>
        <v>3</v>
      </c>
      <c r="AH36" s="208">
        <f>SUM(AH37:AH38)</f>
        <v>3</v>
      </c>
      <c r="AI36" s="21" t="s">
        <v>627</v>
      </c>
      <c r="AJ36" s="208">
        <f aca="true" t="shared" si="10" ref="AJ36:AV36">SUM(AJ37:AJ38)</f>
        <v>28</v>
      </c>
      <c r="AK36" s="21">
        <f t="shared" si="2"/>
        <v>676</v>
      </c>
      <c r="AL36" s="21">
        <f t="shared" si="2"/>
        <v>318</v>
      </c>
      <c r="AM36" s="21">
        <f t="shared" si="2"/>
        <v>358</v>
      </c>
      <c r="AN36" s="208">
        <f t="shared" si="10"/>
        <v>217</v>
      </c>
      <c r="AO36" s="208">
        <f t="shared" si="10"/>
        <v>87</v>
      </c>
      <c r="AP36" s="208">
        <f t="shared" si="10"/>
        <v>130</v>
      </c>
      <c r="AQ36" s="208">
        <f t="shared" si="10"/>
        <v>221</v>
      </c>
      <c r="AR36" s="208">
        <f t="shared" si="10"/>
        <v>103</v>
      </c>
      <c r="AS36" s="208">
        <f t="shared" si="10"/>
        <v>118</v>
      </c>
      <c r="AT36" s="208">
        <f t="shared" si="10"/>
        <v>238</v>
      </c>
      <c r="AU36" s="208">
        <f t="shared" si="10"/>
        <v>128</v>
      </c>
      <c r="AV36" s="208">
        <f t="shared" si="10"/>
        <v>110</v>
      </c>
    </row>
    <row r="37" spans="1:48" ht="15.75" customHeight="1">
      <c r="A37" s="430"/>
      <c r="B37" s="432" t="s">
        <v>240</v>
      </c>
      <c r="C37" s="247">
        <v>114</v>
      </c>
      <c r="D37" s="248">
        <v>41</v>
      </c>
      <c r="E37" s="248">
        <v>73</v>
      </c>
      <c r="F37" s="248">
        <v>3</v>
      </c>
      <c r="G37" s="248">
        <v>3</v>
      </c>
      <c r="H37" s="248" t="s">
        <v>627</v>
      </c>
      <c r="I37" s="248" t="s">
        <v>627</v>
      </c>
      <c r="J37" s="248">
        <v>3</v>
      </c>
      <c r="K37" s="248">
        <v>3</v>
      </c>
      <c r="L37" s="248" t="s">
        <v>627</v>
      </c>
      <c r="M37" s="248" t="s">
        <v>627</v>
      </c>
      <c r="N37" s="248" t="s">
        <v>627</v>
      </c>
      <c r="O37" s="248" t="s">
        <v>627</v>
      </c>
      <c r="P37" s="248">
        <v>31</v>
      </c>
      <c r="Q37" s="248">
        <v>52</v>
      </c>
      <c r="R37" s="248" t="s">
        <v>627</v>
      </c>
      <c r="S37" s="248" t="s">
        <v>627</v>
      </c>
      <c r="T37" s="248">
        <v>6</v>
      </c>
      <c r="U37" s="248" t="s">
        <v>627</v>
      </c>
      <c r="V37" s="248" t="s">
        <v>627</v>
      </c>
      <c r="W37" s="248">
        <v>4</v>
      </c>
      <c r="X37" s="248">
        <v>9</v>
      </c>
      <c r="Y37" s="248">
        <v>6</v>
      </c>
      <c r="Z37" s="248">
        <v>11</v>
      </c>
      <c r="AA37" s="248">
        <v>11</v>
      </c>
      <c r="AB37" s="248">
        <v>2</v>
      </c>
      <c r="AC37" s="248">
        <v>9</v>
      </c>
      <c r="AD37" s="6"/>
      <c r="AE37" s="11"/>
      <c r="AF37" s="432" t="s">
        <v>242</v>
      </c>
      <c r="AG37" s="247">
        <v>2</v>
      </c>
      <c r="AH37" s="245">
        <v>2</v>
      </c>
      <c r="AI37" s="245" t="s">
        <v>627</v>
      </c>
      <c r="AJ37" s="245">
        <v>16</v>
      </c>
      <c r="AK37" s="245">
        <f t="shared" si="2"/>
        <v>389</v>
      </c>
      <c r="AL37" s="245">
        <f t="shared" si="2"/>
        <v>184</v>
      </c>
      <c r="AM37" s="245">
        <f t="shared" si="2"/>
        <v>205</v>
      </c>
      <c r="AN37" s="245">
        <f>SUM(AO37:AP37)</f>
        <v>134</v>
      </c>
      <c r="AO37" s="245">
        <v>51</v>
      </c>
      <c r="AP37" s="245">
        <v>83</v>
      </c>
      <c r="AQ37" s="245">
        <f>SUM(AR37:AS37)</f>
        <v>120</v>
      </c>
      <c r="AR37" s="245">
        <v>57</v>
      </c>
      <c r="AS37" s="245">
        <v>63</v>
      </c>
      <c r="AT37" s="245">
        <f>SUM(AU37:AV37)</f>
        <v>135</v>
      </c>
      <c r="AU37" s="245">
        <v>76</v>
      </c>
      <c r="AV37" s="245">
        <v>59</v>
      </c>
    </row>
    <row r="38" spans="1:48" ht="15.75" customHeight="1">
      <c r="A38" s="433"/>
      <c r="B38" s="434"/>
      <c r="C38" s="415"/>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6"/>
      <c r="AE38" s="11"/>
      <c r="AF38" s="432" t="s">
        <v>286</v>
      </c>
      <c r="AG38" s="247">
        <v>1</v>
      </c>
      <c r="AH38" s="245">
        <v>1</v>
      </c>
      <c r="AI38" s="245" t="s">
        <v>627</v>
      </c>
      <c r="AJ38" s="245">
        <v>12</v>
      </c>
      <c r="AK38" s="245">
        <f t="shared" si="2"/>
        <v>287</v>
      </c>
      <c r="AL38" s="245">
        <f t="shared" si="2"/>
        <v>134</v>
      </c>
      <c r="AM38" s="245">
        <f t="shared" si="2"/>
        <v>153</v>
      </c>
      <c r="AN38" s="245">
        <f>SUM(AO38:AP38)</f>
        <v>83</v>
      </c>
      <c r="AO38" s="245">
        <v>36</v>
      </c>
      <c r="AP38" s="245">
        <v>47</v>
      </c>
      <c r="AQ38" s="245">
        <f>SUM(AR38:AS38)</f>
        <v>101</v>
      </c>
      <c r="AR38" s="245">
        <v>46</v>
      </c>
      <c r="AS38" s="245">
        <v>55</v>
      </c>
      <c r="AT38" s="245">
        <f>SUM(AU38:AV38)</f>
        <v>103</v>
      </c>
      <c r="AU38" s="245">
        <v>52</v>
      </c>
      <c r="AV38" s="245">
        <v>51</v>
      </c>
    </row>
    <row r="39" spans="1:48" ht="15.75" customHeight="1">
      <c r="A39" s="420" t="s">
        <v>241</v>
      </c>
      <c r="B39" s="244"/>
      <c r="C39" s="240">
        <f>SUM(C40:C41)</f>
        <v>113</v>
      </c>
      <c r="D39" s="208">
        <f>SUM(D40:D41)</f>
        <v>44</v>
      </c>
      <c r="E39" s="208">
        <f aca="true" t="shared" si="11" ref="E39:AC39">SUM(E40:E41)</f>
        <v>69</v>
      </c>
      <c r="F39" s="208">
        <f t="shared" si="11"/>
        <v>4</v>
      </c>
      <c r="G39" s="208">
        <f t="shared" si="11"/>
        <v>3</v>
      </c>
      <c r="H39" s="208" t="s">
        <v>627</v>
      </c>
      <c r="I39" s="208" t="s">
        <v>627</v>
      </c>
      <c r="J39" s="208">
        <f t="shared" si="11"/>
        <v>5</v>
      </c>
      <c r="K39" s="208">
        <f t="shared" si="11"/>
        <v>2</v>
      </c>
      <c r="L39" s="208">
        <f t="shared" si="11"/>
        <v>1</v>
      </c>
      <c r="M39" s="208" t="s">
        <v>627</v>
      </c>
      <c r="N39" s="208" t="s">
        <v>627</v>
      </c>
      <c r="O39" s="208" t="s">
        <v>627</v>
      </c>
      <c r="P39" s="208">
        <f t="shared" si="11"/>
        <v>32</v>
      </c>
      <c r="Q39" s="208">
        <f t="shared" si="11"/>
        <v>47</v>
      </c>
      <c r="R39" s="208" t="str">
        <f>R40</f>
        <v>***</v>
      </c>
      <c r="S39" s="208" t="str">
        <f>S40</f>
        <v>***</v>
      </c>
      <c r="T39" s="208">
        <f t="shared" si="11"/>
        <v>8</v>
      </c>
      <c r="U39" s="208" t="str">
        <f>U40</f>
        <v>***</v>
      </c>
      <c r="V39" s="208">
        <f>SUM(V40:V41)</f>
        <v>1</v>
      </c>
      <c r="W39" s="208">
        <f t="shared" si="11"/>
        <v>2</v>
      </c>
      <c r="X39" s="208">
        <f t="shared" si="11"/>
        <v>8</v>
      </c>
      <c r="Y39" s="208">
        <f t="shared" si="11"/>
        <v>5</v>
      </c>
      <c r="Z39" s="208">
        <f t="shared" si="11"/>
        <v>5</v>
      </c>
      <c r="AA39" s="208">
        <f t="shared" si="11"/>
        <v>50</v>
      </c>
      <c r="AB39" s="208">
        <f t="shared" si="11"/>
        <v>8</v>
      </c>
      <c r="AC39" s="208">
        <f t="shared" si="11"/>
        <v>42</v>
      </c>
      <c r="AD39" s="6"/>
      <c r="AE39" s="104"/>
      <c r="AF39" s="432"/>
      <c r="AG39" s="247"/>
      <c r="AH39" s="245"/>
      <c r="AI39" s="245"/>
      <c r="AJ39" s="245"/>
      <c r="AK39" s="21"/>
      <c r="AL39" s="21"/>
      <c r="AM39" s="21"/>
      <c r="AN39" s="245"/>
      <c r="AO39" s="245"/>
      <c r="AP39" s="245"/>
      <c r="AQ39" s="245"/>
      <c r="AR39" s="245"/>
      <c r="AS39" s="245"/>
      <c r="AT39" s="245"/>
      <c r="AU39" s="245"/>
      <c r="AV39" s="245"/>
    </row>
    <row r="40" spans="1:48" ht="15.75" customHeight="1">
      <c r="A40" s="435"/>
      <c r="B40" s="432" t="s">
        <v>242</v>
      </c>
      <c r="C40" s="247">
        <v>48</v>
      </c>
      <c r="D40" s="248">
        <v>24</v>
      </c>
      <c r="E40" s="248">
        <v>24</v>
      </c>
      <c r="F40" s="248">
        <v>2</v>
      </c>
      <c r="G40" s="248" t="s">
        <v>627</v>
      </c>
      <c r="H40" s="248" t="s">
        <v>627</v>
      </c>
      <c r="I40" s="248" t="s">
        <v>627</v>
      </c>
      <c r="J40" s="248">
        <v>2</v>
      </c>
      <c r="K40" s="248" t="s">
        <v>627</v>
      </c>
      <c r="L40" s="248">
        <v>1</v>
      </c>
      <c r="M40" s="248" t="s">
        <v>627</v>
      </c>
      <c r="N40" s="248" t="s">
        <v>627</v>
      </c>
      <c r="O40" s="248" t="s">
        <v>627</v>
      </c>
      <c r="P40" s="248">
        <v>19</v>
      </c>
      <c r="Q40" s="248">
        <v>18</v>
      </c>
      <c r="R40" s="248" t="s">
        <v>627</v>
      </c>
      <c r="S40" s="248" t="s">
        <v>627</v>
      </c>
      <c r="T40" s="248">
        <v>2</v>
      </c>
      <c r="U40" s="248" t="s">
        <v>627</v>
      </c>
      <c r="V40" s="248" t="s">
        <v>627</v>
      </c>
      <c r="W40" s="248" t="s">
        <v>627</v>
      </c>
      <c r="X40" s="248">
        <v>4</v>
      </c>
      <c r="Y40" s="248">
        <v>1</v>
      </c>
      <c r="Z40" s="248">
        <v>3</v>
      </c>
      <c r="AA40" s="248">
        <v>27</v>
      </c>
      <c r="AB40" s="248">
        <v>5</v>
      </c>
      <c r="AC40" s="248">
        <v>22</v>
      </c>
      <c r="AD40" s="6"/>
      <c r="AE40" s="420" t="s">
        <v>293</v>
      </c>
      <c r="AF40" s="244"/>
      <c r="AG40" s="240">
        <f>AG41</f>
        <v>1</v>
      </c>
      <c r="AH40" s="208">
        <f>AH41</f>
        <v>1</v>
      </c>
      <c r="AI40" s="208" t="str">
        <f aca="true" t="shared" si="12" ref="AI40:AV40">AI41</f>
        <v>***</v>
      </c>
      <c r="AJ40" s="208">
        <f t="shared" si="12"/>
        <v>18</v>
      </c>
      <c r="AK40" s="21">
        <f t="shared" si="2"/>
        <v>489</v>
      </c>
      <c r="AL40" s="21">
        <f t="shared" si="2"/>
        <v>252</v>
      </c>
      <c r="AM40" s="21">
        <f t="shared" si="2"/>
        <v>237</v>
      </c>
      <c r="AN40" s="208">
        <f t="shared" si="12"/>
        <v>153</v>
      </c>
      <c r="AO40" s="208">
        <f t="shared" si="12"/>
        <v>73</v>
      </c>
      <c r="AP40" s="208">
        <f t="shared" si="12"/>
        <v>80</v>
      </c>
      <c r="AQ40" s="208">
        <f t="shared" si="12"/>
        <v>162</v>
      </c>
      <c r="AR40" s="208">
        <f t="shared" si="12"/>
        <v>82</v>
      </c>
      <c r="AS40" s="208">
        <f t="shared" si="12"/>
        <v>80</v>
      </c>
      <c r="AT40" s="208">
        <f t="shared" si="12"/>
        <v>174</v>
      </c>
      <c r="AU40" s="208">
        <f t="shared" si="12"/>
        <v>97</v>
      </c>
      <c r="AV40" s="208">
        <f t="shared" si="12"/>
        <v>77</v>
      </c>
    </row>
    <row r="41" spans="1:48" ht="15.75" customHeight="1">
      <c r="A41" s="435"/>
      <c r="B41" s="432" t="s">
        <v>286</v>
      </c>
      <c r="C41" s="247">
        <v>65</v>
      </c>
      <c r="D41" s="248">
        <v>20</v>
      </c>
      <c r="E41" s="248">
        <v>45</v>
      </c>
      <c r="F41" s="248">
        <v>2</v>
      </c>
      <c r="G41" s="248">
        <v>3</v>
      </c>
      <c r="H41" s="248" t="s">
        <v>627</v>
      </c>
      <c r="I41" s="248" t="s">
        <v>627</v>
      </c>
      <c r="J41" s="248">
        <v>3</v>
      </c>
      <c r="K41" s="248">
        <v>2</v>
      </c>
      <c r="L41" s="248" t="s">
        <v>627</v>
      </c>
      <c r="M41" s="248" t="s">
        <v>627</v>
      </c>
      <c r="N41" s="248" t="s">
        <v>627</v>
      </c>
      <c r="O41" s="248" t="s">
        <v>627</v>
      </c>
      <c r="P41" s="248">
        <v>13</v>
      </c>
      <c r="Q41" s="248">
        <v>29</v>
      </c>
      <c r="R41" s="248" t="s">
        <v>627</v>
      </c>
      <c r="S41" s="248" t="s">
        <v>627</v>
      </c>
      <c r="T41" s="248">
        <v>6</v>
      </c>
      <c r="U41" s="248" t="s">
        <v>627</v>
      </c>
      <c r="V41" s="248">
        <v>1</v>
      </c>
      <c r="W41" s="248">
        <v>2</v>
      </c>
      <c r="X41" s="248">
        <v>4</v>
      </c>
      <c r="Y41" s="248">
        <v>4</v>
      </c>
      <c r="Z41" s="248">
        <v>2</v>
      </c>
      <c r="AA41" s="248">
        <v>23</v>
      </c>
      <c r="AB41" s="248">
        <v>3</v>
      </c>
      <c r="AC41" s="248">
        <v>20</v>
      </c>
      <c r="AD41" s="6"/>
      <c r="AE41" s="430"/>
      <c r="AF41" s="432" t="s">
        <v>294</v>
      </c>
      <c r="AG41" s="247">
        <v>1</v>
      </c>
      <c r="AH41" s="245">
        <v>1</v>
      </c>
      <c r="AI41" s="245" t="s">
        <v>627</v>
      </c>
      <c r="AJ41" s="245">
        <v>18</v>
      </c>
      <c r="AK41" s="245">
        <f t="shared" si="2"/>
        <v>489</v>
      </c>
      <c r="AL41" s="245">
        <f t="shared" si="2"/>
        <v>252</v>
      </c>
      <c r="AM41" s="245">
        <f t="shared" si="2"/>
        <v>237</v>
      </c>
      <c r="AN41" s="245">
        <f>SUM(AO41:AP41)</f>
        <v>153</v>
      </c>
      <c r="AO41" s="245">
        <v>73</v>
      </c>
      <c r="AP41" s="245">
        <v>80</v>
      </c>
      <c r="AQ41" s="245">
        <f>SUM(AR41:AS41)</f>
        <v>162</v>
      </c>
      <c r="AR41" s="245">
        <v>82</v>
      </c>
      <c r="AS41" s="245">
        <v>80</v>
      </c>
      <c r="AT41" s="245">
        <f>SUM(AU41:AV41)</f>
        <v>174</v>
      </c>
      <c r="AU41" s="245">
        <v>97</v>
      </c>
      <c r="AV41" s="245">
        <v>77</v>
      </c>
    </row>
    <row r="42" spans="1:48" ht="15.75" customHeight="1">
      <c r="A42" s="433"/>
      <c r="B42" s="434"/>
      <c r="C42" s="415" t="s">
        <v>427</v>
      </c>
      <c r="D42" s="417" t="s">
        <v>410</v>
      </c>
      <c r="E42" s="417" t="s">
        <v>410</v>
      </c>
      <c r="F42" s="417"/>
      <c r="G42" s="417"/>
      <c r="H42" s="417"/>
      <c r="I42" s="417"/>
      <c r="J42" s="417"/>
      <c r="K42" s="417"/>
      <c r="L42" s="417"/>
      <c r="M42" s="417"/>
      <c r="N42" s="417"/>
      <c r="O42" s="417"/>
      <c r="P42" s="417"/>
      <c r="Q42" s="417"/>
      <c r="R42" s="417"/>
      <c r="S42" s="417"/>
      <c r="T42" s="417"/>
      <c r="U42" s="417"/>
      <c r="V42" s="417"/>
      <c r="W42" s="417"/>
      <c r="X42" s="417"/>
      <c r="Y42" s="417" t="s">
        <v>410</v>
      </c>
      <c r="Z42" s="417" t="s">
        <v>410</v>
      </c>
      <c r="AA42" s="417" t="s">
        <v>410</v>
      </c>
      <c r="AB42" s="417" t="s">
        <v>410</v>
      </c>
      <c r="AC42" s="417" t="s">
        <v>410</v>
      </c>
      <c r="AD42" s="6"/>
      <c r="AE42" s="435"/>
      <c r="AF42" s="432"/>
      <c r="AG42" s="247"/>
      <c r="AH42" s="245"/>
      <c r="AI42" s="245"/>
      <c r="AJ42" s="245"/>
      <c r="AK42" s="21"/>
      <c r="AL42" s="21"/>
      <c r="AM42" s="21"/>
      <c r="AN42" s="245"/>
      <c r="AO42" s="245"/>
      <c r="AP42" s="245"/>
      <c r="AQ42" s="245"/>
      <c r="AR42" s="245"/>
      <c r="AS42" s="245"/>
      <c r="AT42" s="245"/>
      <c r="AU42" s="245"/>
      <c r="AV42" s="245"/>
    </row>
    <row r="43" spans="1:48" ht="15.75" customHeight="1">
      <c r="A43" s="420" t="s">
        <v>293</v>
      </c>
      <c r="B43" s="244"/>
      <c r="C43" s="240">
        <f>C44</f>
        <v>65</v>
      </c>
      <c r="D43" s="208">
        <f>D44</f>
        <v>23</v>
      </c>
      <c r="E43" s="208">
        <f aca="true" t="shared" si="13" ref="E43:AC43">E44</f>
        <v>42</v>
      </c>
      <c r="F43" s="208">
        <f t="shared" si="13"/>
        <v>1</v>
      </c>
      <c r="G43" s="208">
        <f t="shared" si="13"/>
        <v>2</v>
      </c>
      <c r="H43" s="208" t="str">
        <f t="shared" si="13"/>
        <v>***</v>
      </c>
      <c r="I43" s="208" t="str">
        <f t="shared" si="13"/>
        <v>***</v>
      </c>
      <c r="J43" s="208" t="str">
        <f t="shared" si="13"/>
        <v>***</v>
      </c>
      <c r="K43" s="208">
        <f t="shared" si="13"/>
        <v>3</v>
      </c>
      <c r="L43" s="208" t="str">
        <f t="shared" si="13"/>
        <v>***</v>
      </c>
      <c r="M43" s="208" t="str">
        <f t="shared" si="13"/>
        <v>***</v>
      </c>
      <c r="N43" s="208" t="str">
        <f t="shared" si="13"/>
        <v>***</v>
      </c>
      <c r="O43" s="208" t="str">
        <f t="shared" si="13"/>
        <v>***</v>
      </c>
      <c r="P43" s="208">
        <f t="shared" si="13"/>
        <v>21</v>
      </c>
      <c r="Q43" s="208">
        <f t="shared" si="13"/>
        <v>28</v>
      </c>
      <c r="R43" s="208" t="str">
        <f t="shared" si="13"/>
        <v>***</v>
      </c>
      <c r="S43" s="208" t="str">
        <f t="shared" si="13"/>
        <v>***</v>
      </c>
      <c r="T43" s="208">
        <f t="shared" si="13"/>
        <v>3</v>
      </c>
      <c r="U43" s="208" t="str">
        <f t="shared" si="13"/>
        <v>***</v>
      </c>
      <c r="V43" s="208" t="str">
        <f t="shared" si="13"/>
        <v>***</v>
      </c>
      <c r="W43" s="208">
        <f t="shared" si="13"/>
        <v>1</v>
      </c>
      <c r="X43" s="208">
        <f t="shared" si="13"/>
        <v>6</v>
      </c>
      <c r="Y43" s="208">
        <f t="shared" si="13"/>
        <v>4</v>
      </c>
      <c r="Z43" s="208">
        <f t="shared" si="13"/>
        <v>4</v>
      </c>
      <c r="AA43" s="208">
        <f t="shared" si="13"/>
        <v>6</v>
      </c>
      <c r="AB43" s="208" t="str">
        <f t="shared" si="13"/>
        <v>***</v>
      </c>
      <c r="AC43" s="208">
        <f t="shared" si="13"/>
        <v>6</v>
      </c>
      <c r="AD43" s="6"/>
      <c r="AE43" s="420" t="s">
        <v>288</v>
      </c>
      <c r="AF43" s="244"/>
      <c r="AG43" s="240">
        <f>SUM(AG44:AG45)</f>
        <v>5</v>
      </c>
      <c r="AH43" s="208">
        <f>SUM(AH44:AH45)</f>
        <v>5</v>
      </c>
      <c r="AI43" s="21" t="s">
        <v>627</v>
      </c>
      <c r="AJ43" s="208">
        <f aca="true" t="shared" si="14" ref="AJ43:AV43">SUM(AJ44:AJ45)</f>
        <v>27</v>
      </c>
      <c r="AK43" s="21">
        <f t="shared" si="2"/>
        <v>407</v>
      </c>
      <c r="AL43" s="21">
        <f t="shared" si="2"/>
        <v>205</v>
      </c>
      <c r="AM43" s="21">
        <f t="shared" si="2"/>
        <v>202</v>
      </c>
      <c r="AN43" s="208">
        <f t="shared" si="14"/>
        <v>115</v>
      </c>
      <c r="AO43" s="208">
        <f t="shared" si="14"/>
        <v>54</v>
      </c>
      <c r="AP43" s="208">
        <f t="shared" si="14"/>
        <v>61</v>
      </c>
      <c r="AQ43" s="208">
        <f t="shared" si="14"/>
        <v>142</v>
      </c>
      <c r="AR43" s="208">
        <f t="shared" si="14"/>
        <v>82</v>
      </c>
      <c r="AS43" s="208">
        <f t="shared" si="14"/>
        <v>60</v>
      </c>
      <c r="AT43" s="208">
        <f t="shared" si="14"/>
        <v>150</v>
      </c>
      <c r="AU43" s="208">
        <f t="shared" si="14"/>
        <v>69</v>
      </c>
      <c r="AV43" s="208">
        <f t="shared" si="14"/>
        <v>81</v>
      </c>
    </row>
    <row r="44" spans="1:48" ht="15.75" customHeight="1">
      <c r="A44" s="430"/>
      <c r="B44" s="432" t="s">
        <v>294</v>
      </c>
      <c r="C44" s="247">
        <v>65</v>
      </c>
      <c r="D44" s="248">
        <v>23</v>
      </c>
      <c r="E44" s="248">
        <v>42</v>
      </c>
      <c r="F44" s="248">
        <v>1</v>
      </c>
      <c r="G44" s="248">
        <v>2</v>
      </c>
      <c r="H44" s="248" t="s">
        <v>627</v>
      </c>
      <c r="I44" s="248" t="s">
        <v>627</v>
      </c>
      <c r="J44" s="248" t="s">
        <v>627</v>
      </c>
      <c r="K44" s="248">
        <v>3</v>
      </c>
      <c r="L44" s="248" t="s">
        <v>627</v>
      </c>
      <c r="M44" s="248" t="s">
        <v>627</v>
      </c>
      <c r="N44" s="248" t="s">
        <v>627</v>
      </c>
      <c r="O44" s="248" t="s">
        <v>627</v>
      </c>
      <c r="P44" s="248">
        <v>21</v>
      </c>
      <c r="Q44" s="248">
        <v>28</v>
      </c>
      <c r="R44" s="248" t="s">
        <v>627</v>
      </c>
      <c r="S44" s="248" t="s">
        <v>627</v>
      </c>
      <c r="T44" s="248">
        <v>3</v>
      </c>
      <c r="U44" s="248" t="s">
        <v>627</v>
      </c>
      <c r="V44" s="248" t="s">
        <v>627</v>
      </c>
      <c r="W44" s="248">
        <v>1</v>
      </c>
      <c r="X44" s="248">
        <v>6</v>
      </c>
      <c r="Y44" s="248">
        <v>4</v>
      </c>
      <c r="Z44" s="248">
        <v>4</v>
      </c>
      <c r="AA44" s="248">
        <v>6</v>
      </c>
      <c r="AB44" s="248" t="s">
        <v>627</v>
      </c>
      <c r="AC44" s="248">
        <v>6</v>
      </c>
      <c r="AD44" s="6"/>
      <c r="AE44" s="22"/>
      <c r="AF44" s="432" t="s">
        <v>243</v>
      </c>
      <c r="AG44" s="247">
        <v>1</v>
      </c>
      <c r="AH44" s="245">
        <v>1</v>
      </c>
      <c r="AI44" s="245" t="s">
        <v>627</v>
      </c>
      <c r="AJ44" s="245">
        <v>8</v>
      </c>
      <c r="AK44" s="245">
        <f t="shared" si="2"/>
        <v>131</v>
      </c>
      <c r="AL44" s="245">
        <f t="shared" si="2"/>
        <v>64</v>
      </c>
      <c r="AM44" s="245">
        <f t="shared" si="2"/>
        <v>67</v>
      </c>
      <c r="AN44" s="245">
        <f>SUM(AO44:AP44)</f>
        <v>40</v>
      </c>
      <c r="AO44" s="245">
        <v>18</v>
      </c>
      <c r="AP44" s="245">
        <v>22</v>
      </c>
      <c r="AQ44" s="245">
        <f>SUM(AR44:AS44)</f>
        <v>45</v>
      </c>
      <c r="AR44" s="245">
        <v>26</v>
      </c>
      <c r="AS44" s="245">
        <v>19</v>
      </c>
      <c r="AT44" s="245">
        <f>SUM(AU44:AV44)</f>
        <v>46</v>
      </c>
      <c r="AU44" s="245">
        <v>20</v>
      </c>
      <c r="AV44" s="245">
        <v>26</v>
      </c>
    </row>
    <row r="45" spans="1:48" ht="15.75" customHeight="1">
      <c r="A45" s="435"/>
      <c r="B45" s="432"/>
      <c r="C45" s="247"/>
      <c r="D45" s="248" t="s">
        <v>410</v>
      </c>
      <c r="E45" s="248" t="s">
        <v>410</v>
      </c>
      <c r="F45" s="248"/>
      <c r="G45" s="248"/>
      <c r="H45" s="248"/>
      <c r="I45" s="248"/>
      <c r="J45" s="248"/>
      <c r="K45" s="248"/>
      <c r="L45" s="248"/>
      <c r="M45" s="248"/>
      <c r="N45" s="248"/>
      <c r="O45" s="248"/>
      <c r="P45" s="248"/>
      <c r="Q45" s="248"/>
      <c r="R45" s="248"/>
      <c r="S45" s="248"/>
      <c r="T45" s="248"/>
      <c r="U45" s="248"/>
      <c r="V45" s="248"/>
      <c r="W45" s="248"/>
      <c r="X45" s="248"/>
      <c r="Y45" s="248" t="s">
        <v>410</v>
      </c>
      <c r="Z45" s="248" t="s">
        <v>410</v>
      </c>
      <c r="AA45" s="248" t="s">
        <v>410</v>
      </c>
      <c r="AB45" s="248" t="s">
        <v>410</v>
      </c>
      <c r="AC45" s="248" t="s">
        <v>410</v>
      </c>
      <c r="AD45" s="6"/>
      <c r="AE45" s="436"/>
      <c r="AF45" s="437" t="s">
        <v>368</v>
      </c>
      <c r="AG45" s="438">
        <v>4</v>
      </c>
      <c r="AH45" s="439">
        <v>4</v>
      </c>
      <c r="AI45" s="439" t="s">
        <v>627</v>
      </c>
      <c r="AJ45" s="439">
        <v>19</v>
      </c>
      <c r="AK45" s="439">
        <f t="shared" si="2"/>
        <v>276</v>
      </c>
      <c r="AL45" s="439">
        <f t="shared" si="2"/>
        <v>141</v>
      </c>
      <c r="AM45" s="439">
        <f t="shared" si="2"/>
        <v>135</v>
      </c>
      <c r="AN45" s="439">
        <f>SUM(AO45:AP45)</f>
        <v>75</v>
      </c>
      <c r="AO45" s="439">
        <v>36</v>
      </c>
      <c r="AP45" s="439">
        <v>39</v>
      </c>
      <c r="AQ45" s="439">
        <f>SUM(AR45:AS45)</f>
        <v>97</v>
      </c>
      <c r="AR45" s="439">
        <v>56</v>
      </c>
      <c r="AS45" s="439">
        <v>41</v>
      </c>
      <c r="AT45" s="439">
        <f>SUM(AU45:AV45)</f>
        <v>104</v>
      </c>
      <c r="AU45" s="439">
        <v>49</v>
      </c>
      <c r="AV45" s="439">
        <v>55</v>
      </c>
    </row>
    <row r="46" spans="1:48" ht="15.75" customHeight="1">
      <c r="A46" s="420" t="s">
        <v>288</v>
      </c>
      <c r="B46" s="244"/>
      <c r="C46" s="240">
        <f>SUM(C47:C48)</f>
        <v>88</v>
      </c>
      <c r="D46" s="208">
        <f>SUM(D47:D48)</f>
        <v>31</v>
      </c>
      <c r="E46" s="208">
        <f aca="true" t="shared" si="15" ref="E46:AC46">SUM(E47:E48)</f>
        <v>57</v>
      </c>
      <c r="F46" s="208">
        <f t="shared" si="15"/>
        <v>3</v>
      </c>
      <c r="G46" s="208">
        <f t="shared" si="15"/>
        <v>4</v>
      </c>
      <c r="H46" s="208" t="str">
        <f>H47</f>
        <v>***</v>
      </c>
      <c r="I46" s="208" t="str">
        <f>I47</f>
        <v>***</v>
      </c>
      <c r="J46" s="208">
        <f t="shared" si="15"/>
        <v>2</v>
      </c>
      <c r="K46" s="208">
        <f t="shared" si="15"/>
        <v>5</v>
      </c>
      <c r="L46" s="208" t="s">
        <v>627</v>
      </c>
      <c r="M46" s="208">
        <f t="shared" si="15"/>
        <v>1</v>
      </c>
      <c r="N46" s="208" t="s">
        <v>627</v>
      </c>
      <c r="O46" s="208" t="s">
        <v>627</v>
      </c>
      <c r="P46" s="208">
        <f t="shared" si="15"/>
        <v>22</v>
      </c>
      <c r="Q46" s="208">
        <f t="shared" si="15"/>
        <v>31</v>
      </c>
      <c r="R46" s="208" t="str">
        <f>R47</f>
        <v>***</v>
      </c>
      <c r="S46" s="208" t="str">
        <f>S47</f>
        <v>***</v>
      </c>
      <c r="T46" s="208">
        <f t="shared" si="15"/>
        <v>7</v>
      </c>
      <c r="U46" s="208" t="str">
        <f>U47</f>
        <v>***</v>
      </c>
      <c r="V46" s="208">
        <f t="shared" si="15"/>
        <v>3</v>
      </c>
      <c r="W46" s="208">
        <f t="shared" si="15"/>
        <v>4</v>
      </c>
      <c r="X46" s="208">
        <f t="shared" si="15"/>
        <v>6</v>
      </c>
      <c r="Y46" s="208">
        <f t="shared" si="15"/>
        <v>11</v>
      </c>
      <c r="Z46" s="208">
        <f t="shared" si="15"/>
        <v>10</v>
      </c>
      <c r="AA46" s="208">
        <f t="shared" si="15"/>
        <v>39</v>
      </c>
      <c r="AB46" s="208">
        <f t="shared" si="15"/>
        <v>8</v>
      </c>
      <c r="AC46" s="208">
        <f t="shared" si="15"/>
        <v>31</v>
      </c>
      <c r="AD46" s="6"/>
      <c r="AE46" s="345" t="s">
        <v>337</v>
      </c>
      <c r="AF46" s="6"/>
      <c r="AG46" s="14"/>
      <c r="AH46" s="28"/>
      <c r="AI46" s="14"/>
      <c r="AJ46" s="28"/>
      <c r="AK46" s="377"/>
      <c r="AL46" s="440"/>
      <c r="AM46" s="440"/>
      <c r="AN46" s="377"/>
      <c r="AO46" s="440"/>
      <c r="AP46" s="440" t="s">
        <v>1</v>
      </c>
      <c r="AQ46" s="377"/>
      <c r="AR46" s="440"/>
      <c r="AS46" s="440"/>
      <c r="AT46" s="377"/>
      <c r="AU46" s="440"/>
      <c r="AV46" s="440" t="s">
        <v>1</v>
      </c>
    </row>
    <row r="47" spans="1:30" ht="15.75" customHeight="1">
      <c r="A47" s="22"/>
      <c r="B47" s="432" t="s">
        <v>243</v>
      </c>
      <c r="C47" s="247">
        <v>24</v>
      </c>
      <c r="D47" s="248">
        <v>4</v>
      </c>
      <c r="E47" s="248">
        <v>20</v>
      </c>
      <c r="F47" s="248" t="s">
        <v>627</v>
      </c>
      <c r="G47" s="248">
        <v>2</v>
      </c>
      <c r="H47" s="248" t="s">
        <v>627</v>
      </c>
      <c r="I47" s="248" t="s">
        <v>627</v>
      </c>
      <c r="J47" s="248" t="s">
        <v>627</v>
      </c>
      <c r="K47" s="248">
        <v>2</v>
      </c>
      <c r="L47" s="248" t="s">
        <v>627</v>
      </c>
      <c r="M47" s="248">
        <v>1</v>
      </c>
      <c r="N47" s="248" t="s">
        <v>627</v>
      </c>
      <c r="O47" s="248" t="s">
        <v>627</v>
      </c>
      <c r="P47" s="248">
        <v>4</v>
      </c>
      <c r="Q47" s="248">
        <v>10</v>
      </c>
      <c r="R47" s="248" t="s">
        <v>627</v>
      </c>
      <c r="S47" s="248" t="s">
        <v>627</v>
      </c>
      <c r="T47" s="248">
        <v>2</v>
      </c>
      <c r="U47" s="248" t="s">
        <v>627</v>
      </c>
      <c r="V47" s="248">
        <v>1</v>
      </c>
      <c r="W47" s="248" t="s">
        <v>627</v>
      </c>
      <c r="X47" s="248">
        <v>2</v>
      </c>
      <c r="Y47" s="248">
        <v>2</v>
      </c>
      <c r="Z47" s="248">
        <v>3</v>
      </c>
      <c r="AA47" s="248">
        <v>6</v>
      </c>
      <c r="AB47" s="248">
        <v>1</v>
      </c>
      <c r="AC47" s="248">
        <v>5</v>
      </c>
      <c r="AD47" s="6"/>
    </row>
    <row r="48" spans="1:30" ht="15.75" customHeight="1">
      <c r="A48" s="436"/>
      <c r="B48" s="437" t="s">
        <v>368</v>
      </c>
      <c r="C48" s="441">
        <v>64</v>
      </c>
      <c r="D48" s="442">
        <v>27</v>
      </c>
      <c r="E48" s="442">
        <v>37</v>
      </c>
      <c r="F48" s="442">
        <v>3</v>
      </c>
      <c r="G48" s="442">
        <v>2</v>
      </c>
      <c r="H48" s="442" t="s">
        <v>627</v>
      </c>
      <c r="I48" s="442" t="s">
        <v>627</v>
      </c>
      <c r="J48" s="442">
        <v>2</v>
      </c>
      <c r="K48" s="442">
        <v>3</v>
      </c>
      <c r="L48" s="442" t="s">
        <v>627</v>
      </c>
      <c r="M48" s="442" t="s">
        <v>627</v>
      </c>
      <c r="N48" s="442" t="s">
        <v>627</v>
      </c>
      <c r="O48" s="442" t="s">
        <v>627</v>
      </c>
      <c r="P48" s="442">
        <v>18</v>
      </c>
      <c r="Q48" s="442">
        <v>21</v>
      </c>
      <c r="R48" s="442" t="s">
        <v>627</v>
      </c>
      <c r="S48" s="442" t="s">
        <v>627</v>
      </c>
      <c r="T48" s="442">
        <v>5</v>
      </c>
      <c r="U48" s="442" t="s">
        <v>627</v>
      </c>
      <c r="V48" s="442">
        <v>2</v>
      </c>
      <c r="W48" s="442">
        <v>4</v>
      </c>
      <c r="X48" s="442">
        <v>4</v>
      </c>
      <c r="Y48" s="442">
        <v>9</v>
      </c>
      <c r="Z48" s="442">
        <v>7</v>
      </c>
      <c r="AA48" s="442">
        <v>33</v>
      </c>
      <c r="AB48" s="442">
        <v>7</v>
      </c>
      <c r="AC48" s="442">
        <v>26</v>
      </c>
      <c r="AD48" s="6"/>
    </row>
    <row r="49" spans="1:48" ht="15.75" customHeight="1">
      <c r="A49" s="263" t="s">
        <v>337</v>
      </c>
      <c r="B49" s="6"/>
      <c r="C49" s="443"/>
      <c r="D49" s="443"/>
      <c r="E49" s="443"/>
      <c r="F49" s="444"/>
      <c r="G49" s="444"/>
      <c r="H49" s="444" t="s">
        <v>24</v>
      </c>
      <c r="I49" s="444"/>
      <c r="J49" s="444"/>
      <c r="K49" s="444"/>
      <c r="L49" s="444"/>
      <c r="M49" s="444"/>
      <c r="N49" s="444"/>
      <c r="O49" s="444"/>
      <c r="P49" s="444"/>
      <c r="Q49" s="444"/>
      <c r="R49" s="26"/>
      <c r="S49" s="26"/>
      <c r="T49" s="26"/>
      <c r="U49" s="444"/>
      <c r="V49" s="444"/>
      <c r="W49" s="445"/>
      <c r="X49" s="444"/>
      <c r="Y49" s="444"/>
      <c r="Z49" s="444"/>
      <c r="AA49" s="25"/>
      <c r="AB49" s="444"/>
      <c r="AC49" s="446"/>
      <c r="AD49" s="6"/>
      <c r="AE49" s="22"/>
      <c r="AF49" s="104"/>
      <c r="AG49" s="377"/>
      <c r="AH49" s="440"/>
      <c r="AI49" s="447"/>
      <c r="AJ49" s="440"/>
      <c r="AK49" s="377"/>
      <c r="AL49" s="440"/>
      <c r="AM49" s="440"/>
      <c r="AN49" s="377"/>
      <c r="AO49" s="440"/>
      <c r="AP49" s="440"/>
      <c r="AQ49" s="377"/>
      <c r="AR49" s="440"/>
      <c r="AS49" s="440"/>
      <c r="AT49" s="377"/>
      <c r="AU49" s="440"/>
      <c r="AV49" s="440"/>
    </row>
    <row r="50" spans="30:48" ht="15.75" customHeight="1">
      <c r="AD50" s="6"/>
      <c r="AE50" s="22"/>
      <c r="AF50" s="104"/>
      <c r="AG50" s="377"/>
      <c r="AH50" s="440"/>
      <c r="AI50" s="447"/>
      <c r="AJ50" s="440"/>
      <c r="AK50" s="377"/>
      <c r="AL50" s="440"/>
      <c r="AM50" s="440"/>
      <c r="AN50" s="377"/>
      <c r="AO50" s="440"/>
      <c r="AP50" s="440"/>
      <c r="AQ50" s="377"/>
      <c r="AR50" s="440"/>
      <c r="AS50" s="440"/>
      <c r="AT50" s="377"/>
      <c r="AU50" s="440"/>
      <c r="AV50" s="440"/>
    </row>
    <row r="51" spans="31:48" ht="15.75" customHeight="1">
      <c r="AE51" s="22"/>
      <c r="AF51" s="104"/>
      <c r="AG51" s="377"/>
      <c r="AH51" s="440"/>
      <c r="AI51" s="447"/>
      <c r="AJ51" s="440"/>
      <c r="AK51" s="377"/>
      <c r="AL51" s="440"/>
      <c r="AM51" s="440"/>
      <c r="AN51" s="377"/>
      <c r="AO51" s="440"/>
      <c r="AP51" s="440"/>
      <c r="AQ51" s="377"/>
      <c r="AR51" s="440"/>
      <c r="AS51" s="440"/>
      <c r="AT51" s="377"/>
      <c r="AU51" s="440"/>
      <c r="AV51" s="440"/>
    </row>
    <row r="52" spans="1:48" ht="15.75" customHeight="1">
      <c r="A52" s="22"/>
      <c r="B52" s="104"/>
      <c r="C52" s="448"/>
      <c r="D52" s="448"/>
      <c r="E52" s="448"/>
      <c r="F52" s="449"/>
      <c r="G52" s="449"/>
      <c r="H52" s="449"/>
      <c r="I52" s="449"/>
      <c r="J52" s="449"/>
      <c r="K52" s="450"/>
      <c r="L52" s="450"/>
      <c r="M52" s="450"/>
      <c r="N52" s="450"/>
      <c r="O52" s="450"/>
      <c r="P52" s="450"/>
      <c r="Q52" s="450"/>
      <c r="R52" s="451"/>
      <c r="S52" s="451"/>
      <c r="T52" s="448"/>
      <c r="U52" s="450"/>
      <c r="V52" s="450"/>
      <c r="W52" s="449"/>
      <c r="X52" s="449"/>
      <c r="Y52" s="449"/>
      <c r="Z52" s="449"/>
      <c r="AA52" s="448"/>
      <c r="AB52" s="449"/>
      <c r="AC52" s="452"/>
      <c r="AE52" s="22"/>
      <c r="AF52" s="104"/>
      <c r="AG52" s="377"/>
      <c r="AH52" s="440"/>
      <c r="AI52" s="447"/>
      <c r="AJ52" s="440"/>
      <c r="AK52" s="377"/>
      <c r="AL52" s="440"/>
      <c r="AM52" s="440"/>
      <c r="AN52" s="377"/>
      <c r="AO52" s="440"/>
      <c r="AP52" s="440"/>
      <c r="AQ52" s="377"/>
      <c r="AR52" s="440"/>
      <c r="AS52" s="440"/>
      <c r="AT52" s="377"/>
      <c r="AU52" s="440"/>
      <c r="AV52" s="440"/>
    </row>
    <row r="53" spans="1:48" ht="15.75" customHeight="1">
      <c r="A53" s="22"/>
      <c r="B53" s="104"/>
      <c r="C53" s="448"/>
      <c r="D53" s="448"/>
      <c r="E53" s="448"/>
      <c r="F53" s="449"/>
      <c r="G53" s="449"/>
      <c r="H53" s="449"/>
      <c r="I53" s="449"/>
      <c r="J53" s="449"/>
      <c r="K53" s="449"/>
      <c r="L53" s="449"/>
      <c r="M53" s="449"/>
      <c r="N53" s="449"/>
      <c r="O53" s="449"/>
      <c r="P53" s="449"/>
      <c r="Q53" s="449"/>
      <c r="R53" s="451"/>
      <c r="S53" s="451"/>
      <c r="T53" s="451"/>
      <c r="U53" s="449"/>
      <c r="V53" s="449"/>
      <c r="W53" s="449"/>
      <c r="X53" s="449"/>
      <c r="Y53" s="449"/>
      <c r="Z53" s="449"/>
      <c r="AA53" s="448"/>
      <c r="AB53" s="449"/>
      <c r="AC53" s="452"/>
      <c r="AE53" s="22"/>
      <c r="AF53" s="104"/>
      <c r="AG53" s="453"/>
      <c r="AH53" s="453"/>
      <c r="AI53" s="453"/>
      <c r="AJ53" s="453"/>
      <c r="AK53" s="453"/>
      <c r="AL53" s="453"/>
      <c r="AM53" s="453"/>
      <c r="AN53" s="453"/>
      <c r="AO53" s="453"/>
      <c r="AP53" s="453"/>
      <c r="AQ53" s="453"/>
      <c r="AR53" s="453"/>
      <c r="AS53" s="453"/>
      <c r="AT53" s="453"/>
      <c r="AU53" s="453"/>
      <c r="AV53" s="453"/>
    </row>
    <row r="54" spans="1:48" ht="15.75" customHeight="1">
      <c r="A54" s="22"/>
      <c r="B54" s="104"/>
      <c r="C54" s="448"/>
      <c r="D54" s="448"/>
      <c r="E54" s="448"/>
      <c r="F54" s="449"/>
      <c r="G54" s="449"/>
      <c r="H54" s="449"/>
      <c r="I54" s="449"/>
      <c r="J54" s="449"/>
      <c r="K54" s="449"/>
      <c r="L54" s="449"/>
      <c r="M54" s="449"/>
      <c r="N54" s="449"/>
      <c r="O54" s="449"/>
      <c r="P54" s="449"/>
      <c r="Q54" s="449"/>
      <c r="R54" s="451"/>
      <c r="S54" s="451"/>
      <c r="T54" s="451"/>
      <c r="U54" s="449"/>
      <c r="V54" s="449"/>
      <c r="W54" s="449"/>
      <c r="X54" s="449"/>
      <c r="Y54" s="449"/>
      <c r="Z54" s="449"/>
      <c r="AA54" s="448"/>
      <c r="AB54" s="449"/>
      <c r="AC54" s="452"/>
      <c r="AE54" s="114"/>
      <c r="AF54" s="114"/>
      <c r="AG54" s="24"/>
      <c r="AH54" s="24"/>
      <c r="AI54" s="24"/>
      <c r="AJ54" s="24"/>
      <c r="AK54" s="24"/>
      <c r="AL54" s="24"/>
      <c r="AM54" s="24"/>
      <c r="AN54" s="24"/>
      <c r="AO54" s="24"/>
      <c r="AP54" s="24"/>
      <c r="AQ54" s="24"/>
      <c r="AR54" s="24"/>
      <c r="AS54" s="24"/>
      <c r="AT54" s="24"/>
      <c r="AU54" s="24"/>
      <c r="AV54" s="24"/>
    </row>
    <row r="55" spans="1:93" ht="15.75" customHeight="1">
      <c r="A55" s="22"/>
      <c r="B55" s="104"/>
      <c r="C55" s="448"/>
      <c r="D55" s="448"/>
      <c r="E55" s="448"/>
      <c r="F55" s="449"/>
      <c r="G55" s="449"/>
      <c r="H55" s="449"/>
      <c r="I55" s="449"/>
      <c r="J55" s="449"/>
      <c r="K55" s="449"/>
      <c r="L55" s="449"/>
      <c r="M55" s="449"/>
      <c r="N55" s="449"/>
      <c r="O55" s="449"/>
      <c r="P55" s="449"/>
      <c r="Q55" s="449"/>
      <c r="R55" s="451"/>
      <c r="S55" s="451"/>
      <c r="T55" s="451"/>
      <c r="U55" s="449"/>
      <c r="V55" s="449"/>
      <c r="W55" s="449"/>
      <c r="X55" s="449"/>
      <c r="Y55" s="449"/>
      <c r="Z55" s="449"/>
      <c r="AA55" s="448"/>
      <c r="AB55" s="449"/>
      <c r="AC55" s="452"/>
      <c r="AE55" s="22"/>
      <c r="AF55" s="104"/>
      <c r="AG55" s="377"/>
      <c r="AH55" s="443"/>
      <c r="AI55" s="377"/>
      <c r="AJ55" s="443"/>
      <c r="AK55" s="377"/>
      <c r="AL55" s="443"/>
      <c r="AM55" s="443"/>
      <c r="AN55" s="377"/>
      <c r="AO55" s="443"/>
      <c r="AP55" s="443"/>
      <c r="AQ55" s="377"/>
      <c r="AR55" s="443"/>
      <c r="AS55" s="443"/>
      <c r="AT55" s="377"/>
      <c r="AU55" s="443"/>
      <c r="AV55" s="443"/>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row>
    <row r="56" spans="1:93" ht="15.75" customHeight="1">
      <c r="A56" s="22"/>
      <c r="B56" s="104"/>
      <c r="C56" s="25"/>
      <c r="D56" s="25"/>
      <c r="E56" s="25"/>
      <c r="F56" s="26"/>
      <c r="G56" s="26"/>
      <c r="H56" s="26"/>
      <c r="I56" s="26"/>
      <c r="J56" s="26"/>
      <c r="K56" s="26"/>
      <c r="L56" s="26"/>
      <c r="M56" s="26"/>
      <c r="N56" s="26"/>
      <c r="O56" s="26"/>
      <c r="P56" s="26"/>
      <c r="Q56" s="26"/>
      <c r="R56" s="26"/>
      <c r="S56" s="26"/>
      <c r="T56" s="451"/>
      <c r="U56" s="451"/>
      <c r="V56" s="451"/>
      <c r="W56" s="451"/>
      <c r="X56" s="451"/>
      <c r="Y56" s="451"/>
      <c r="Z56" s="451"/>
      <c r="AA56" s="448"/>
      <c r="AB56" s="451"/>
      <c r="AC56" s="454"/>
      <c r="AE56" s="345"/>
      <c r="AF56" s="6"/>
      <c r="AG56" s="14"/>
      <c r="AH56" s="28"/>
      <c r="AI56" s="14"/>
      <c r="AJ56" s="28"/>
      <c r="AK56" s="14"/>
      <c r="AL56" s="28"/>
      <c r="AM56" s="28"/>
      <c r="AN56" s="14"/>
      <c r="AO56" s="28"/>
      <c r="AP56" s="28"/>
      <c r="AQ56" s="14"/>
      <c r="AR56" s="28"/>
      <c r="AS56" s="28"/>
      <c r="AT56" s="14"/>
      <c r="AU56" s="28"/>
      <c r="AV56" s="28"/>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row>
    <row r="57" spans="1:48" ht="15.75" customHeight="1">
      <c r="A57" s="114"/>
      <c r="B57" s="114"/>
      <c r="C57" s="377"/>
      <c r="D57" s="377"/>
      <c r="E57" s="377"/>
      <c r="F57" s="455"/>
      <c r="G57" s="451"/>
      <c r="H57" s="451"/>
      <c r="I57" s="451"/>
      <c r="J57" s="455"/>
      <c r="K57" s="451"/>
      <c r="L57" s="451"/>
      <c r="M57" s="451"/>
      <c r="N57" s="451"/>
      <c r="O57" s="451"/>
      <c r="P57" s="451"/>
      <c r="Q57" s="451"/>
      <c r="R57" s="455"/>
      <c r="S57" s="455"/>
      <c r="T57" s="14"/>
      <c r="U57" s="14"/>
      <c r="V57" s="14"/>
      <c r="W57" s="26"/>
      <c r="X57" s="29"/>
      <c r="Y57" s="26"/>
      <c r="Z57" s="29"/>
      <c r="AA57" s="14"/>
      <c r="AB57" s="26"/>
      <c r="AC57" s="30"/>
      <c r="AE57" s="22"/>
      <c r="AF57" s="104"/>
      <c r="AG57" s="377"/>
      <c r="AH57" s="440"/>
      <c r="AI57" s="377"/>
      <c r="AJ57" s="440"/>
      <c r="AK57" s="377"/>
      <c r="AL57" s="440"/>
      <c r="AM57" s="440"/>
      <c r="AN57" s="377"/>
      <c r="AO57" s="440"/>
      <c r="AP57" s="440"/>
      <c r="AQ57" s="377"/>
      <c r="AR57" s="440"/>
      <c r="AS57" s="440"/>
      <c r="AT57" s="377"/>
      <c r="AU57" s="440"/>
      <c r="AV57" s="440"/>
    </row>
    <row r="58" spans="1:48" ht="15.75" customHeight="1">
      <c r="A58" s="22"/>
      <c r="B58" s="104"/>
      <c r="C58" s="443"/>
      <c r="D58" s="451"/>
      <c r="E58" s="451"/>
      <c r="F58" s="451"/>
      <c r="G58" s="451"/>
      <c r="H58" s="451"/>
      <c r="I58" s="451"/>
      <c r="J58" s="451"/>
      <c r="K58" s="451"/>
      <c r="L58" s="451"/>
      <c r="M58" s="451"/>
      <c r="N58" s="451"/>
      <c r="O58" s="451"/>
      <c r="P58" s="451"/>
      <c r="Q58" s="451"/>
      <c r="R58" s="451"/>
      <c r="S58" s="451"/>
      <c r="T58" s="456"/>
      <c r="U58" s="456"/>
      <c r="V58" s="456"/>
      <c r="W58" s="455"/>
      <c r="X58" s="377"/>
      <c r="Y58" s="451"/>
      <c r="Z58" s="455"/>
      <c r="AA58" s="443"/>
      <c r="AB58" s="451"/>
      <c r="AC58" s="456"/>
      <c r="AD58" s="6"/>
      <c r="AE58" s="22"/>
      <c r="AF58" s="104"/>
      <c r="AG58" s="14"/>
      <c r="AH58" s="31"/>
      <c r="AI58" s="14"/>
      <c r="AJ58" s="31"/>
      <c r="AK58" s="14"/>
      <c r="AL58" s="31"/>
      <c r="AM58" s="31"/>
      <c r="AN58" s="14"/>
      <c r="AO58" s="31"/>
      <c r="AP58" s="31"/>
      <c r="AQ58" s="14"/>
      <c r="AR58" s="31"/>
      <c r="AS58" s="31"/>
      <c r="AT58" s="14"/>
      <c r="AU58" s="31"/>
      <c r="AV58" s="31"/>
    </row>
    <row r="59" spans="1:48" ht="15.75" customHeight="1">
      <c r="A59" s="263"/>
      <c r="B59" s="6"/>
      <c r="C59" s="443"/>
      <c r="D59" s="443"/>
      <c r="E59" s="443"/>
      <c r="F59" s="456"/>
      <c r="G59" s="455"/>
      <c r="H59" s="455"/>
      <c r="I59" s="455"/>
      <c r="J59" s="443"/>
      <c r="K59" s="377"/>
      <c r="L59" s="377"/>
      <c r="M59" s="377"/>
      <c r="N59" s="377"/>
      <c r="O59" s="377"/>
      <c r="P59" s="377"/>
      <c r="Q59" s="377"/>
      <c r="R59" s="456"/>
      <c r="S59" s="456"/>
      <c r="T59" s="454"/>
      <c r="U59" s="454"/>
      <c r="V59" s="454"/>
      <c r="W59" s="454"/>
      <c r="X59" s="454"/>
      <c r="Y59" s="454"/>
      <c r="Z59" s="454"/>
      <c r="AA59" s="443"/>
      <c r="AB59" s="454"/>
      <c r="AC59" s="454"/>
      <c r="AE59" s="22"/>
      <c r="AF59" s="104"/>
      <c r="AG59" s="453"/>
      <c r="AH59" s="453"/>
      <c r="AI59" s="453"/>
      <c r="AJ59" s="453"/>
      <c r="AK59" s="453"/>
      <c r="AL59" s="453"/>
      <c r="AM59" s="453"/>
      <c r="AN59" s="453"/>
      <c r="AO59" s="453"/>
      <c r="AP59" s="453"/>
      <c r="AQ59" s="453"/>
      <c r="AR59" s="453"/>
      <c r="AS59" s="453"/>
      <c r="AT59" s="453"/>
      <c r="AU59" s="453"/>
      <c r="AV59" s="453"/>
    </row>
    <row r="60" spans="1:48" ht="15.75" customHeight="1">
      <c r="A60" s="11"/>
      <c r="B60" s="11"/>
      <c r="C60" s="28"/>
      <c r="D60" s="28"/>
      <c r="E60" s="28"/>
      <c r="F60" s="32"/>
      <c r="G60" s="29"/>
      <c r="H60" s="29"/>
      <c r="I60" s="29"/>
      <c r="J60" s="28"/>
      <c r="K60" s="14"/>
      <c r="L60" s="14"/>
      <c r="M60" s="14"/>
      <c r="N60" s="14"/>
      <c r="O60" s="14"/>
      <c r="P60" s="14"/>
      <c r="Q60" s="14"/>
      <c r="R60" s="32"/>
      <c r="S60" s="32"/>
      <c r="T60" s="456"/>
      <c r="U60" s="456"/>
      <c r="V60" s="456"/>
      <c r="W60" s="455"/>
      <c r="X60" s="377"/>
      <c r="Y60" s="455"/>
      <c r="Z60" s="455"/>
      <c r="AA60" s="443"/>
      <c r="AB60" s="259"/>
      <c r="AC60" s="259"/>
      <c r="AE60" s="22"/>
      <c r="AF60" s="104"/>
      <c r="AG60" s="454"/>
      <c r="AH60" s="454"/>
      <c r="AI60" s="454"/>
      <c r="AJ60" s="454"/>
      <c r="AK60" s="454"/>
      <c r="AL60" s="454"/>
      <c r="AM60" s="454"/>
      <c r="AN60" s="454"/>
      <c r="AO60" s="454"/>
      <c r="AP60" s="454"/>
      <c r="AQ60" s="454"/>
      <c r="AR60" s="454"/>
      <c r="AS60" s="454"/>
      <c r="AT60" s="454"/>
      <c r="AU60" s="454"/>
      <c r="AV60" s="454"/>
    </row>
    <row r="61" spans="1:48" ht="15.75" customHeight="1">
      <c r="A61" s="11"/>
      <c r="B61" s="11"/>
      <c r="C61" s="443"/>
      <c r="D61" s="443"/>
      <c r="E61" s="443"/>
      <c r="F61" s="456"/>
      <c r="G61" s="455"/>
      <c r="H61" s="455"/>
      <c r="I61" s="455"/>
      <c r="J61" s="443"/>
      <c r="K61" s="377"/>
      <c r="L61" s="377"/>
      <c r="M61" s="377"/>
      <c r="N61" s="377"/>
      <c r="O61" s="377"/>
      <c r="P61" s="377"/>
      <c r="Q61" s="377"/>
      <c r="R61" s="456"/>
      <c r="S61" s="456"/>
      <c r="T61" s="32"/>
      <c r="U61" s="32"/>
      <c r="V61" s="32"/>
      <c r="W61" s="29"/>
      <c r="X61" s="14"/>
      <c r="Y61" s="29"/>
      <c r="Z61" s="29"/>
      <c r="AA61" s="28"/>
      <c r="AB61" s="33"/>
      <c r="AC61" s="33"/>
      <c r="AE61" s="22"/>
      <c r="AF61" s="104"/>
      <c r="AG61" s="377"/>
      <c r="AH61" s="440"/>
      <c r="AI61" s="377"/>
      <c r="AJ61" s="440"/>
      <c r="AK61" s="377"/>
      <c r="AL61" s="440"/>
      <c r="AM61" s="440"/>
      <c r="AN61" s="377"/>
      <c r="AO61" s="440"/>
      <c r="AP61" s="440"/>
      <c r="AQ61" s="377"/>
      <c r="AR61" s="440"/>
      <c r="AS61" s="440"/>
      <c r="AT61" s="377"/>
      <c r="AU61" s="440"/>
      <c r="AV61" s="440"/>
    </row>
    <row r="62" spans="1:48" ht="15.75" customHeight="1">
      <c r="A62" s="11"/>
      <c r="B62" s="11"/>
      <c r="C62" s="443"/>
      <c r="D62" s="443"/>
      <c r="E62" s="443"/>
      <c r="F62" s="456"/>
      <c r="G62" s="455"/>
      <c r="H62" s="455"/>
      <c r="I62" s="455"/>
      <c r="J62" s="443"/>
      <c r="K62" s="377"/>
      <c r="L62" s="377"/>
      <c r="M62" s="377"/>
      <c r="N62" s="377"/>
      <c r="O62" s="377"/>
      <c r="P62" s="377"/>
      <c r="Q62" s="377"/>
      <c r="R62" s="456"/>
      <c r="S62" s="456"/>
      <c r="T62" s="456"/>
      <c r="U62" s="456"/>
      <c r="V62" s="456"/>
      <c r="W62" s="455"/>
      <c r="X62" s="377"/>
      <c r="Y62" s="455"/>
      <c r="Z62" s="455"/>
      <c r="AA62" s="443"/>
      <c r="AB62" s="457"/>
      <c r="AC62" s="259"/>
      <c r="AE62" s="22"/>
      <c r="AF62" s="104"/>
      <c r="AG62" s="377"/>
      <c r="AH62" s="440"/>
      <c r="AI62" s="377"/>
      <c r="AJ62" s="440"/>
      <c r="AK62" s="377"/>
      <c r="AL62" s="440"/>
      <c r="AM62" s="440"/>
      <c r="AN62" s="377"/>
      <c r="AO62" s="440"/>
      <c r="AP62" s="440"/>
      <c r="AQ62" s="377"/>
      <c r="AR62" s="440"/>
      <c r="AS62" s="440"/>
      <c r="AT62" s="377"/>
      <c r="AU62" s="440"/>
      <c r="AV62" s="440"/>
    </row>
    <row r="63" spans="1:32" ht="15.75" customHeight="1">
      <c r="A63" s="11"/>
      <c r="B63" s="11"/>
      <c r="C63" s="443"/>
      <c r="D63" s="443"/>
      <c r="E63" s="443"/>
      <c r="F63" s="456"/>
      <c r="G63" s="455"/>
      <c r="H63" s="455"/>
      <c r="I63" s="455"/>
      <c r="J63" s="443"/>
      <c r="K63" s="377"/>
      <c r="L63" s="377"/>
      <c r="M63" s="377"/>
      <c r="N63" s="377"/>
      <c r="O63" s="377"/>
      <c r="P63" s="377"/>
      <c r="Q63" s="377"/>
      <c r="R63" s="456"/>
      <c r="S63" s="456"/>
      <c r="T63" s="456"/>
      <c r="U63" s="456"/>
      <c r="V63" s="456"/>
      <c r="W63" s="455"/>
      <c r="X63" s="377"/>
      <c r="Y63" s="455"/>
      <c r="Z63" s="455"/>
      <c r="AA63" s="443"/>
      <c r="AB63" s="259"/>
      <c r="AC63" s="259"/>
      <c r="AE63" s="22"/>
      <c r="AF63" s="104"/>
    </row>
    <row r="64" spans="1:32" ht="15.75" customHeight="1">
      <c r="A64" s="11"/>
      <c r="B64" s="11"/>
      <c r="C64" s="443"/>
      <c r="D64" s="443"/>
      <c r="E64" s="443"/>
      <c r="F64" s="456"/>
      <c r="G64" s="451"/>
      <c r="H64" s="451"/>
      <c r="I64" s="451"/>
      <c r="J64" s="451"/>
      <c r="K64" s="377"/>
      <c r="L64" s="377"/>
      <c r="M64" s="377"/>
      <c r="N64" s="377"/>
      <c r="O64" s="377"/>
      <c r="P64" s="377"/>
      <c r="Q64" s="377"/>
      <c r="R64" s="456"/>
      <c r="S64" s="456"/>
      <c r="T64" s="456"/>
      <c r="U64" s="456"/>
      <c r="V64" s="456"/>
      <c r="W64" s="455"/>
      <c r="X64" s="377"/>
      <c r="Y64" s="455"/>
      <c r="Z64" s="455"/>
      <c r="AA64" s="443"/>
      <c r="AB64" s="457"/>
      <c r="AC64" s="259"/>
      <c r="AE64" s="114"/>
      <c r="AF64" s="115"/>
    </row>
    <row r="65" spans="1:48" ht="15.75" customHeight="1">
      <c r="A65" s="11"/>
      <c r="B65" s="11"/>
      <c r="C65" s="443"/>
      <c r="D65" s="443"/>
      <c r="E65" s="443"/>
      <c r="F65" s="456"/>
      <c r="G65" s="455"/>
      <c r="H65" s="455"/>
      <c r="I65" s="455"/>
      <c r="J65" s="443"/>
      <c r="K65" s="451"/>
      <c r="L65" s="451"/>
      <c r="M65" s="451"/>
      <c r="N65" s="451"/>
      <c r="O65" s="451"/>
      <c r="P65" s="451"/>
      <c r="Q65" s="451"/>
      <c r="R65" s="456"/>
      <c r="S65" s="456"/>
      <c r="T65" s="456"/>
      <c r="U65" s="456"/>
      <c r="V65" s="456"/>
      <c r="W65" s="455"/>
      <c r="X65" s="455"/>
      <c r="Y65" s="451"/>
      <c r="Z65" s="451"/>
      <c r="AA65" s="443"/>
      <c r="AB65" s="455"/>
      <c r="AC65" s="456"/>
      <c r="AE65" s="22"/>
      <c r="AF65" s="104"/>
      <c r="AG65" s="453"/>
      <c r="AH65" s="453"/>
      <c r="AI65" s="453"/>
      <c r="AJ65" s="453"/>
      <c r="AK65" s="453"/>
      <c r="AL65" s="453"/>
      <c r="AM65" s="453"/>
      <c r="AN65" s="453"/>
      <c r="AO65" s="453"/>
      <c r="AP65" s="453"/>
      <c r="AQ65" s="453"/>
      <c r="AR65" s="453"/>
      <c r="AS65" s="453"/>
      <c r="AT65" s="453"/>
      <c r="AU65" s="453"/>
      <c r="AV65" s="453"/>
    </row>
    <row r="66" spans="1:48" ht="15.75" customHeight="1">
      <c r="A66" s="11"/>
      <c r="B66" s="11"/>
      <c r="C66" s="28"/>
      <c r="D66" s="28"/>
      <c r="E66" s="28"/>
      <c r="F66" s="32"/>
      <c r="G66" s="26"/>
      <c r="H66" s="26"/>
      <c r="I66" s="26"/>
      <c r="J66" s="28"/>
      <c r="K66" s="26"/>
      <c r="L66" s="26"/>
      <c r="M66" s="26"/>
      <c r="N66" s="26"/>
      <c r="O66" s="26"/>
      <c r="P66" s="26"/>
      <c r="Q66" s="26"/>
      <c r="R66" s="32"/>
      <c r="S66" s="32"/>
      <c r="T66" s="6"/>
      <c r="U66" s="6"/>
      <c r="V66" s="6"/>
      <c r="W66" s="6"/>
      <c r="X66" s="6"/>
      <c r="Y66" s="6"/>
      <c r="Z66" s="6"/>
      <c r="AA66" s="6"/>
      <c r="AB66" s="6"/>
      <c r="AC66" s="6"/>
      <c r="AE66" s="22"/>
      <c r="AF66" s="104"/>
      <c r="AG66" s="451"/>
      <c r="AH66" s="451"/>
      <c r="AI66" s="451"/>
      <c r="AJ66" s="451"/>
      <c r="AK66" s="451"/>
      <c r="AL66" s="451"/>
      <c r="AM66" s="451"/>
      <c r="AN66" s="451"/>
      <c r="AO66" s="451"/>
      <c r="AP66" s="451"/>
      <c r="AQ66" s="451"/>
      <c r="AR66" s="451"/>
      <c r="AS66" s="451"/>
      <c r="AT66" s="451"/>
      <c r="AU66" s="451"/>
      <c r="AV66" s="451"/>
    </row>
    <row r="67" spans="1:48" ht="15.75" customHeight="1">
      <c r="A67" s="11"/>
      <c r="B67" s="11"/>
      <c r="C67" s="443"/>
      <c r="D67" s="443"/>
      <c r="E67" s="443"/>
      <c r="F67" s="456"/>
      <c r="G67" s="451"/>
      <c r="H67" s="451"/>
      <c r="I67" s="451"/>
      <c r="J67" s="443"/>
      <c r="K67" s="451"/>
      <c r="L67" s="451"/>
      <c r="M67" s="451"/>
      <c r="N67" s="451"/>
      <c r="O67" s="451"/>
      <c r="P67" s="451"/>
      <c r="Q67" s="451"/>
      <c r="R67" s="456"/>
      <c r="S67" s="456"/>
      <c r="T67" s="32"/>
      <c r="U67" s="32"/>
      <c r="V67" s="32"/>
      <c r="W67" s="29"/>
      <c r="X67" s="29"/>
      <c r="Y67" s="26"/>
      <c r="Z67" s="32"/>
      <c r="AA67" s="28"/>
      <c r="AB67" s="29"/>
      <c r="AC67" s="32"/>
      <c r="AE67" s="22"/>
      <c r="AF67" s="104"/>
      <c r="AG67" s="377"/>
      <c r="AH67" s="443"/>
      <c r="AI67" s="377"/>
      <c r="AJ67" s="443"/>
      <c r="AK67" s="377"/>
      <c r="AL67" s="443"/>
      <c r="AM67" s="443"/>
      <c r="AN67" s="377"/>
      <c r="AO67" s="443"/>
      <c r="AP67" s="443"/>
      <c r="AQ67" s="377"/>
      <c r="AR67" s="443"/>
      <c r="AS67" s="443"/>
      <c r="AT67" s="377"/>
      <c r="AU67" s="443"/>
      <c r="AV67" s="443"/>
    </row>
    <row r="68" spans="1:48" ht="15.75" customHeight="1">
      <c r="A68" s="11"/>
      <c r="B68" s="11"/>
      <c r="C68" s="443"/>
      <c r="D68" s="443"/>
      <c r="E68" s="443"/>
      <c r="F68" s="456"/>
      <c r="G68" s="377"/>
      <c r="H68" s="377"/>
      <c r="I68" s="377"/>
      <c r="J68" s="443"/>
      <c r="K68" s="455"/>
      <c r="L68" s="455"/>
      <c r="M68" s="455"/>
      <c r="N68" s="455"/>
      <c r="O68" s="455"/>
      <c r="P68" s="455"/>
      <c r="Q68" s="455"/>
      <c r="R68" s="456"/>
      <c r="S68" s="456"/>
      <c r="T68" s="456"/>
      <c r="U68" s="456"/>
      <c r="V68" s="456"/>
      <c r="W68" s="455"/>
      <c r="X68" s="455"/>
      <c r="Y68" s="451"/>
      <c r="Z68" s="455"/>
      <c r="AA68" s="443"/>
      <c r="AB68" s="456"/>
      <c r="AC68" s="456"/>
      <c r="AE68" s="22"/>
      <c r="AF68" s="104"/>
      <c r="AG68" s="377"/>
      <c r="AH68" s="443"/>
      <c r="AI68" s="377"/>
      <c r="AJ68" s="443"/>
      <c r="AK68" s="377"/>
      <c r="AL68" s="443"/>
      <c r="AM68" s="443"/>
      <c r="AN68" s="377"/>
      <c r="AO68" s="443"/>
      <c r="AP68" s="443"/>
      <c r="AQ68" s="377"/>
      <c r="AR68" s="443"/>
      <c r="AS68" s="443"/>
      <c r="AT68" s="377"/>
      <c r="AU68" s="443"/>
      <c r="AV68" s="443"/>
    </row>
    <row r="69" spans="1:48" ht="15.75" customHeight="1">
      <c r="A69" s="11"/>
      <c r="B69" s="11"/>
      <c r="C69" s="455"/>
      <c r="D69" s="455"/>
      <c r="E69" s="455"/>
      <c r="F69" s="455"/>
      <c r="G69" s="455"/>
      <c r="H69" s="455"/>
      <c r="I69" s="455"/>
      <c r="J69" s="455"/>
      <c r="K69" s="455"/>
      <c r="L69" s="455"/>
      <c r="M69" s="455"/>
      <c r="N69" s="455"/>
      <c r="O69" s="455"/>
      <c r="P69" s="455"/>
      <c r="Q69" s="455"/>
      <c r="R69" s="455"/>
      <c r="S69" s="455"/>
      <c r="T69" s="456"/>
      <c r="U69" s="456"/>
      <c r="V69" s="456"/>
      <c r="W69" s="455"/>
      <c r="X69" s="456"/>
      <c r="Y69" s="455"/>
      <c r="Z69" s="455"/>
      <c r="AA69" s="443"/>
      <c r="AB69" s="456"/>
      <c r="AC69" s="456"/>
      <c r="AE69" s="22"/>
      <c r="AF69" s="104"/>
      <c r="AG69" s="377"/>
      <c r="AH69" s="443"/>
      <c r="AI69" s="377"/>
      <c r="AJ69" s="443"/>
      <c r="AK69" s="377"/>
      <c r="AL69" s="443"/>
      <c r="AM69" s="443"/>
      <c r="AN69" s="377"/>
      <c r="AO69" s="443"/>
      <c r="AP69" s="443"/>
      <c r="AQ69" s="377"/>
      <c r="AR69" s="443"/>
      <c r="AS69" s="443"/>
      <c r="AT69" s="377"/>
      <c r="AU69" s="443"/>
      <c r="AV69" s="443"/>
    </row>
    <row r="70" spans="1:48" ht="15.75" customHeight="1">
      <c r="A70" s="11"/>
      <c r="B70" s="11"/>
      <c r="C70" s="443"/>
      <c r="D70" s="451"/>
      <c r="E70" s="451"/>
      <c r="F70" s="451"/>
      <c r="G70" s="451"/>
      <c r="H70" s="451"/>
      <c r="I70" s="451"/>
      <c r="J70" s="451"/>
      <c r="K70" s="451"/>
      <c r="L70" s="451"/>
      <c r="M70" s="451"/>
      <c r="N70" s="451"/>
      <c r="O70" s="451"/>
      <c r="P70" s="451"/>
      <c r="Q70" s="451"/>
      <c r="R70" s="451"/>
      <c r="S70" s="451"/>
      <c r="T70" s="455"/>
      <c r="U70" s="455"/>
      <c r="V70" s="455"/>
      <c r="W70" s="455"/>
      <c r="X70" s="455"/>
      <c r="Y70" s="455"/>
      <c r="Z70" s="455"/>
      <c r="AA70" s="455"/>
      <c r="AB70" s="455"/>
      <c r="AC70" s="455"/>
      <c r="AE70" s="114"/>
      <c r="AF70" s="115"/>
      <c r="AG70" s="377"/>
      <c r="AH70" s="443"/>
      <c r="AI70" s="377"/>
      <c r="AJ70" s="443"/>
      <c r="AK70" s="377"/>
      <c r="AL70" s="443"/>
      <c r="AM70" s="443"/>
      <c r="AN70" s="377"/>
      <c r="AO70" s="443"/>
      <c r="AP70" s="443"/>
      <c r="AQ70" s="377"/>
      <c r="AR70" s="443"/>
      <c r="AS70" s="443"/>
      <c r="AT70" s="377"/>
      <c r="AU70" s="443"/>
      <c r="AV70" s="443"/>
    </row>
    <row r="71" spans="1:48" ht="15.75" customHeight="1">
      <c r="A71" s="11"/>
      <c r="B71" s="11"/>
      <c r="C71" s="443"/>
      <c r="D71" s="443"/>
      <c r="E71" s="443"/>
      <c r="F71" s="456"/>
      <c r="G71" s="455"/>
      <c r="H71" s="455"/>
      <c r="I71" s="455"/>
      <c r="J71" s="455"/>
      <c r="K71" s="377"/>
      <c r="L71" s="377"/>
      <c r="M71" s="377"/>
      <c r="N71" s="377"/>
      <c r="O71" s="377"/>
      <c r="P71" s="377"/>
      <c r="Q71" s="377"/>
      <c r="R71" s="456"/>
      <c r="S71" s="456"/>
      <c r="T71" s="451"/>
      <c r="U71" s="451"/>
      <c r="V71" s="451"/>
      <c r="W71" s="451"/>
      <c r="X71" s="451"/>
      <c r="Y71" s="451"/>
      <c r="Z71" s="451"/>
      <c r="AA71" s="443"/>
      <c r="AB71" s="451"/>
      <c r="AC71" s="451"/>
      <c r="AE71" s="22"/>
      <c r="AF71" s="104"/>
      <c r="AG71" s="377"/>
      <c r="AH71" s="443"/>
      <c r="AI71" s="377"/>
      <c r="AJ71" s="443"/>
      <c r="AK71" s="377"/>
      <c r="AL71" s="443"/>
      <c r="AM71" s="443"/>
      <c r="AN71" s="377"/>
      <c r="AO71" s="443"/>
      <c r="AP71" s="443"/>
      <c r="AQ71" s="377"/>
      <c r="AR71" s="443"/>
      <c r="AS71" s="443"/>
      <c r="AT71" s="377"/>
      <c r="AU71" s="443"/>
      <c r="AV71" s="443"/>
    </row>
    <row r="72" spans="1:48" ht="15.75" customHeight="1">
      <c r="A72" s="11"/>
      <c r="B72" s="11"/>
      <c r="C72" s="443"/>
      <c r="D72" s="443"/>
      <c r="E72" s="443"/>
      <c r="F72" s="456"/>
      <c r="G72" s="451"/>
      <c r="H72" s="451"/>
      <c r="I72" s="451"/>
      <c r="J72" s="456"/>
      <c r="K72" s="455"/>
      <c r="L72" s="455"/>
      <c r="M72" s="455"/>
      <c r="N72" s="455"/>
      <c r="O72" s="455"/>
      <c r="P72" s="455"/>
      <c r="Q72" s="455"/>
      <c r="R72" s="456"/>
      <c r="S72" s="456"/>
      <c r="T72" s="456"/>
      <c r="U72" s="456"/>
      <c r="V72" s="456"/>
      <c r="W72" s="455"/>
      <c r="X72" s="455"/>
      <c r="Y72" s="451"/>
      <c r="Z72" s="455"/>
      <c r="AA72" s="443"/>
      <c r="AB72" s="456"/>
      <c r="AC72" s="456"/>
      <c r="AE72" s="263"/>
      <c r="AF72" s="34"/>
      <c r="AG72" s="14"/>
      <c r="AH72" s="28"/>
      <c r="AI72" s="14"/>
      <c r="AJ72" s="28"/>
      <c r="AK72" s="14"/>
      <c r="AL72" s="28"/>
      <c r="AM72" s="28"/>
      <c r="AN72" s="14"/>
      <c r="AO72" s="28"/>
      <c r="AP72" s="28"/>
      <c r="AQ72" s="14"/>
      <c r="AR72" s="28"/>
      <c r="AS72" s="28"/>
      <c r="AT72" s="14"/>
      <c r="AU72" s="28"/>
      <c r="AV72" s="28"/>
    </row>
    <row r="73" spans="1:48" ht="15.75" customHeight="1">
      <c r="A73" s="11"/>
      <c r="B73" s="11"/>
      <c r="C73" s="443"/>
      <c r="D73" s="443"/>
      <c r="E73" s="443"/>
      <c r="F73" s="456"/>
      <c r="G73" s="455"/>
      <c r="H73" s="455"/>
      <c r="I73" s="455"/>
      <c r="J73" s="455"/>
      <c r="K73" s="377"/>
      <c r="L73" s="377"/>
      <c r="M73" s="377"/>
      <c r="N73" s="377"/>
      <c r="O73" s="377"/>
      <c r="P73" s="377"/>
      <c r="Q73" s="377"/>
      <c r="R73" s="456"/>
      <c r="S73" s="456"/>
      <c r="T73" s="456"/>
      <c r="U73" s="456"/>
      <c r="V73" s="456"/>
      <c r="W73" s="451"/>
      <c r="X73" s="455"/>
      <c r="Y73" s="451"/>
      <c r="Z73" s="455"/>
      <c r="AA73" s="443"/>
      <c r="AB73" s="451"/>
      <c r="AC73" s="456"/>
      <c r="AG73" s="455"/>
      <c r="AH73" s="455"/>
      <c r="AI73" s="455"/>
      <c r="AJ73" s="455"/>
      <c r="AK73" s="455"/>
      <c r="AL73" s="455"/>
      <c r="AM73" s="455"/>
      <c r="AN73" s="455"/>
      <c r="AO73" s="455"/>
      <c r="AP73" s="455"/>
      <c r="AQ73" s="455"/>
      <c r="AR73" s="455"/>
      <c r="AS73" s="455"/>
      <c r="AT73" s="455"/>
      <c r="AU73" s="455"/>
      <c r="AV73" s="455"/>
    </row>
    <row r="74" spans="1:48" ht="15.75" customHeight="1">
      <c r="A74" s="11"/>
      <c r="B74" s="11"/>
      <c r="C74" s="28"/>
      <c r="D74" s="28"/>
      <c r="E74" s="28"/>
      <c r="F74" s="32"/>
      <c r="G74" s="26"/>
      <c r="H74" s="26"/>
      <c r="I74" s="26"/>
      <c r="J74" s="32"/>
      <c r="K74" s="14"/>
      <c r="L74" s="14"/>
      <c r="M74" s="14"/>
      <c r="N74" s="14"/>
      <c r="O74" s="14"/>
      <c r="P74" s="14"/>
      <c r="Q74" s="14"/>
      <c r="R74" s="32"/>
      <c r="S74" s="32"/>
      <c r="T74" s="456"/>
      <c r="U74" s="456"/>
      <c r="V74" s="456"/>
      <c r="W74" s="451"/>
      <c r="X74" s="455"/>
      <c r="Y74" s="455"/>
      <c r="Z74" s="455"/>
      <c r="AA74" s="443"/>
      <c r="AB74" s="456"/>
      <c r="AC74" s="456"/>
      <c r="AE74" s="6"/>
      <c r="AG74" s="451"/>
      <c r="AH74" s="451"/>
      <c r="AI74" s="451"/>
      <c r="AJ74" s="451"/>
      <c r="AK74" s="451"/>
      <c r="AL74" s="451"/>
      <c r="AM74" s="451"/>
      <c r="AN74" s="451"/>
      <c r="AO74" s="451"/>
      <c r="AP74" s="451"/>
      <c r="AQ74" s="451"/>
      <c r="AR74" s="451"/>
      <c r="AS74" s="451"/>
      <c r="AT74" s="451"/>
      <c r="AU74" s="451"/>
      <c r="AV74" s="451"/>
    </row>
    <row r="75" spans="1:48" ht="15.75" customHeight="1">
      <c r="A75" s="11"/>
      <c r="B75" s="11"/>
      <c r="C75" s="443"/>
      <c r="D75" s="443"/>
      <c r="E75" s="443"/>
      <c r="F75" s="456"/>
      <c r="G75" s="451"/>
      <c r="H75" s="451"/>
      <c r="I75" s="451"/>
      <c r="J75" s="456"/>
      <c r="K75" s="377"/>
      <c r="L75" s="377"/>
      <c r="M75" s="377"/>
      <c r="N75" s="377"/>
      <c r="O75" s="377"/>
      <c r="P75" s="377"/>
      <c r="Q75" s="377"/>
      <c r="R75" s="456"/>
      <c r="S75" s="456"/>
      <c r="T75" s="32"/>
      <c r="U75" s="32"/>
      <c r="V75" s="32"/>
      <c r="W75" s="29"/>
      <c r="X75" s="29"/>
      <c r="Y75" s="26"/>
      <c r="Z75" s="26"/>
      <c r="AA75" s="28"/>
      <c r="AB75" s="26"/>
      <c r="AC75" s="32"/>
      <c r="AF75" s="6"/>
      <c r="AG75" s="377"/>
      <c r="AH75" s="443"/>
      <c r="AI75" s="377"/>
      <c r="AJ75" s="443"/>
      <c r="AK75" s="377"/>
      <c r="AL75" s="443"/>
      <c r="AM75" s="443"/>
      <c r="AN75" s="377"/>
      <c r="AO75" s="443"/>
      <c r="AP75" s="443"/>
      <c r="AQ75" s="377"/>
      <c r="AR75" s="443"/>
      <c r="AS75" s="443"/>
      <c r="AT75" s="377"/>
      <c r="AU75" s="443"/>
      <c r="AV75" s="443"/>
    </row>
    <row r="76" spans="1:48" ht="15" customHeight="1">
      <c r="A76" s="11"/>
      <c r="B76" s="11"/>
      <c r="C76" s="455"/>
      <c r="D76" s="455"/>
      <c r="E76" s="455"/>
      <c r="F76" s="455"/>
      <c r="G76" s="455"/>
      <c r="H76" s="455"/>
      <c r="I76" s="455"/>
      <c r="J76" s="455"/>
      <c r="K76" s="455"/>
      <c r="L76" s="455"/>
      <c r="M76" s="455"/>
      <c r="N76" s="455"/>
      <c r="O76" s="455"/>
      <c r="P76" s="455"/>
      <c r="Q76" s="455"/>
      <c r="R76" s="455"/>
      <c r="S76" s="455"/>
      <c r="T76" s="456"/>
      <c r="U76" s="456"/>
      <c r="V76" s="456"/>
      <c r="W76" s="455"/>
      <c r="X76" s="455"/>
      <c r="Y76" s="451"/>
      <c r="Z76" s="451"/>
      <c r="AA76" s="443"/>
      <c r="AB76" s="451"/>
      <c r="AC76" s="456"/>
      <c r="AG76" s="377"/>
      <c r="AH76" s="443"/>
      <c r="AI76" s="377"/>
      <c r="AJ76" s="443"/>
      <c r="AK76" s="377"/>
      <c r="AL76" s="443"/>
      <c r="AM76" s="443"/>
      <c r="AN76" s="377"/>
      <c r="AO76" s="443"/>
      <c r="AP76" s="443"/>
      <c r="AQ76" s="377"/>
      <c r="AR76" s="443"/>
      <c r="AS76" s="443"/>
      <c r="AT76" s="377"/>
      <c r="AU76" s="443"/>
      <c r="AV76" s="443"/>
    </row>
    <row r="77" spans="1:48" ht="14.25">
      <c r="A77" s="11"/>
      <c r="B77" s="11"/>
      <c r="C77" s="443"/>
      <c r="D77" s="451"/>
      <c r="E77" s="451"/>
      <c r="F77" s="451"/>
      <c r="G77" s="451"/>
      <c r="H77" s="451"/>
      <c r="I77" s="451"/>
      <c r="J77" s="451"/>
      <c r="K77" s="451"/>
      <c r="L77" s="451"/>
      <c r="M77" s="451"/>
      <c r="N77" s="451"/>
      <c r="O77" s="451"/>
      <c r="P77" s="451"/>
      <c r="Q77" s="451"/>
      <c r="R77" s="451"/>
      <c r="S77" s="451"/>
      <c r="T77" s="455"/>
      <c r="U77" s="455"/>
      <c r="V77" s="455"/>
      <c r="W77" s="455"/>
      <c r="X77" s="455"/>
      <c r="Y77" s="455"/>
      <c r="Z77" s="455"/>
      <c r="AA77" s="455"/>
      <c r="AB77" s="455"/>
      <c r="AC77" s="455"/>
      <c r="AG77" s="377"/>
      <c r="AH77" s="443"/>
      <c r="AI77" s="377"/>
      <c r="AJ77" s="443"/>
      <c r="AK77" s="377"/>
      <c r="AL77" s="443"/>
      <c r="AM77" s="443"/>
      <c r="AN77" s="377"/>
      <c r="AO77" s="443"/>
      <c r="AP77" s="443"/>
      <c r="AQ77" s="377"/>
      <c r="AR77" s="443"/>
      <c r="AS77" s="443"/>
      <c r="AT77" s="377"/>
      <c r="AU77" s="443"/>
      <c r="AV77" s="443"/>
    </row>
    <row r="78" spans="1:48" ht="14.25">
      <c r="A78" s="11"/>
      <c r="B78" s="11"/>
      <c r="C78" s="443"/>
      <c r="D78" s="443"/>
      <c r="E78" s="443"/>
      <c r="F78" s="456"/>
      <c r="G78" s="451"/>
      <c r="H78" s="451"/>
      <c r="I78" s="451"/>
      <c r="J78" s="456"/>
      <c r="K78" s="377"/>
      <c r="L78" s="377"/>
      <c r="M78" s="377"/>
      <c r="N78" s="377"/>
      <c r="O78" s="377"/>
      <c r="P78" s="377"/>
      <c r="Q78" s="377"/>
      <c r="R78" s="456"/>
      <c r="S78" s="456"/>
      <c r="T78" s="451"/>
      <c r="U78" s="451"/>
      <c r="V78" s="451"/>
      <c r="W78" s="451"/>
      <c r="X78" s="451"/>
      <c r="Y78" s="451"/>
      <c r="Z78" s="451"/>
      <c r="AA78" s="443"/>
      <c r="AB78" s="451"/>
      <c r="AC78" s="451"/>
      <c r="AG78" s="14"/>
      <c r="AH78" s="28"/>
      <c r="AI78" s="14"/>
      <c r="AJ78" s="28"/>
      <c r="AK78" s="14"/>
      <c r="AL78" s="28"/>
      <c r="AM78" s="28"/>
      <c r="AN78" s="14"/>
      <c r="AO78" s="28"/>
      <c r="AP78" s="28"/>
      <c r="AQ78" s="14"/>
      <c r="AR78" s="28"/>
      <c r="AS78" s="28"/>
      <c r="AT78" s="14"/>
      <c r="AU78" s="28"/>
      <c r="AV78" s="28"/>
    </row>
    <row r="79" spans="1:48" ht="14.25">
      <c r="A79" s="11"/>
      <c r="B79" s="11"/>
      <c r="C79" s="443"/>
      <c r="D79" s="443"/>
      <c r="E79" s="443"/>
      <c r="F79" s="456"/>
      <c r="G79" s="451"/>
      <c r="H79" s="451"/>
      <c r="I79" s="451"/>
      <c r="J79" s="456"/>
      <c r="K79" s="451"/>
      <c r="L79" s="451"/>
      <c r="M79" s="451"/>
      <c r="N79" s="451"/>
      <c r="O79" s="451"/>
      <c r="P79" s="451"/>
      <c r="Q79" s="451"/>
      <c r="R79" s="456"/>
      <c r="S79" s="456"/>
      <c r="T79" s="456"/>
      <c r="U79" s="456"/>
      <c r="V79" s="456"/>
      <c r="W79" s="451"/>
      <c r="X79" s="451"/>
      <c r="Y79" s="451"/>
      <c r="Z79" s="455"/>
      <c r="AA79" s="443"/>
      <c r="AB79" s="377"/>
      <c r="AC79" s="456"/>
      <c r="AG79" s="455"/>
      <c r="AH79" s="455"/>
      <c r="AI79" s="377"/>
      <c r="AJ79" s="455"/>
      <c r="AK79" s="455"/>
      <c r="AL79" s="455"/>
      <c r="AM79" s="455"/>
      <c r="AN79" s="455"/>
      <c r="AO79" s="455"/>
      <c r="AP79" s="455"/>
      <c r="AQ79" s="455"/>
      <c r="AR79" s="455"/>
      <c r="AS79" s="455"/>
      <c r="AT79" s="455"/>
      <c r="AU79" s="455"/>
      <c r="AV79" s="455"/>
    </row>
    <row r="80" spans="1:48" ht="14.25">
      <c r="A80" s="11"/>
      <c r="B80" s="11"/>
      <c r="C80" s="28"/>
      <c r="D80" s="28"/>
      <c r="E80" s="28"/>
      <c r="F80" s="32"/>
      <c r="G80" s="14"/>
      <c r="H80" s="14"/>
      <c r="I80" s="14"/>
      <c r="J80" s="32"/>
      <c r="K80" s="14"/>
      <c r="L80" s="14"/>
      <c r="M80" s="14"/>
      <c r="N80" s="14"/>
      <c r="O80" s="14"/>
      <c r="P80" s="14"/>
      <c r="Q80" s="14"/>
      <c r="R80" s="32"/>
      <c r="S80" s="32"/>
      <c r="T80" s="456"/>
      <c r="U80" s="456"/>
      <c r="V80" s="456"/>
      <c r="W80" s="451"/>
      <c r="X80" s="451"/>
      <c r="Y80" s="451"/>
      <c r="Z80" s="455"/>
      <c r="AA80" s="443"/>
      <c r="AB80" s="456"/>
      <c r="AC80" s="456"/>
      <c r="AG80" s="14"/>
      <c r="AH80" s="14"/>
      <c r="AI80" s="14"/>
      <c r="AJ80" s="14"/>
      <c r="AK80" s="14"/>
      <c r="AL80" s="14"/>
      <c r="AM80" s="14"/>
      <c r="AN80" s="14"/>
      <c r="AO80" s="14"/>
      <c r="AP80" s="14"/>
      <c r="AQ80" s="14"/>
      <c r="AR80" s="14"/>
      <c r="AS80" s="14"/>
      <c r="AT80" s="14"/>
      <c r="AU80" s="14"/>
      <c r="AV80" s="14"/>
    </row>
    <row r="81" spans="1:48" ht="14.25">
      <c r="A81" s="11"/>
      <c r="B81" s="11"/>
      <c r="C81" s="6"/>
      <c r="D81" s="6"/>
      <c r="E81" s="6"/>
      <c r="F81" s="6"/>
      <c r="G81" s="6"/>
      <c r="H81" s="6"/>
      <c r="I81" s="6"/>
      <c r="J81" s="6"/>
      <c r="K81" s="6"/>
      <c r="L81" s="6"/>
      <c r="M81" s="6"/>
      <c r="N81" s="6"/>
      <c r="O81" s="6"/>
      <c r="P81" s="6"/>
      <c r="Q81" s="6"/>
      <c r="R81" s="6"/>
      <c r="S81" s="6"/>
      <c r="T81" s="32"/>
      <c r="U81" s="32"/>
      <c r="V81" s="32"/>
      <c r="W81" s="29"/>
      <c r="X81" s="29"/>
      <c r="Y81" s="26"/>
      <c r="Z81" s="29"/>
      <c r="AA81" s="28"/>
      <c r="AB81" s="29"/>
      <c r="AC81" s="32"/>
      <c r="AG81" s="377"/>
      <c r="AH81" s="443"/>
      <c r="AI81" s="377"/>
      <c r="AJ81" s="443"/>
      <c r="AK81" s="377"/>
      <c r="AL81" s="440"/>
      <c r="AM81" s="440"/>
      <c r="AN81" s="377"/>
      <c r="AO81" s="443"/>
      <c r="AP81" s="443"/>
      <c r="AQ81" s="377"/>
      <c r="AR81" s="443"/>
      <c r="AS81" s="443"/>
      <c r="AT81" s="377"/>
      <c r="AU81" s="443"/>
      <c r="AV81" s="443"/>
    </row>
    <row r="82" spans="1:48" ht="14.25">
      <c r="A82" s="11"/>
      <c r="B82" s="11"/>
      <c r="C82" s="443"/>
      <c r="D82" s="443"/>
      <c r="E82" s="443"/>
      <c r="F82" s="456"/>
      <c r="G82" s="377"/>
      <c r="H82" s="377"/>
      <c r="I82" s="377"/>
      <c r="J82" s="456"/>
      <c r="K82" s="377"/>
      <c r="L82" s="377"/>
      <c r="M82" s="377"/>
      <c r="N82" s="377"/>
      <c r="O82" s="377"/>
      <c r="P82" s="377"/>
      <c r="Q82" s="377"/>
      <c r="R82" s="456"/>
      <c r="S82" s="456"/>
      <c r="T82" s="6"/>
      <c r="U82" s="6"/>
      <c r="V82" s="6"/>
      <c r="W82" s="6"/>
      <c r="X82" s="6"/>
      <c r="Y82" s="6"/>
      <c r="Z82" s="6"/>
      <c r="AA82" s="6"/>
      <c r="AB82" s="6"/>
      <c r="AC82" s="6"/>
      <c r="AG82" s="35"/>
      <c r="AH82" s="35"/>
      <c r="AI82" s="35"/>
      <c r="AJ82" s="35"/>
      <c r="AK82" s="35"/>
      <c r="AL82" s="35"/>
      <c r="AM82" s="35"/>
      <c r="AN82" s="35"/>
      <c r="AO82" s="35"/>
      <c r="AP82" s="35"/>
      <c r="AQ82" s="35"/>
      <c r="AR82" s="35"/>
      <c r="AS82" s="35"/>
      <c r="AT82" s="35"/>
      <c r="AU82" s="35"/>
      <c r="AV82" s="35"/>
    </row>
    <row r="83" spans="1:48" ht="14.25">
      <c r="A83" s="11"/>
      <c r="B83" s="11"/>
      <c r="C83" s="443"/>
      <c r="D83" s="451"/>
      <c r="E83" s="451"/>
      <c r="F83" s="451"/>
      <c r="G83" s="451"/>
      <c r="H83" s="451"/>
      <c r="I83" s="451"/>
      <c r="J83" s="451"/>
      <c r="K83" s="451"/>
      <c r="L83" s="451"/>
      <c r="M83" s="451"/>
      <c r="N83" s="451"/>
      <c r="O83" s="451"/>
      <c r="P83" s="451"/>
      <c r="Q83" s="451"/>
      <c r="R83" s="451"/>
      <c r="S83" s="451"/>
      <c r="T83" s="456"/>
      <c r="U83" s="456"/>
      <c r="V83" s="456"/>
      <c r="W83" s="455"/>
      <c r="X83" s="455"/>
      <c r="Y83" s="451"/>
      <c r="Z83" s="455"/>
      <c r="AA83" s="443"/>
      <c r="AB83" s="455"/>
      <c r="AC83" s="456"/>
      <c r="AG83" s="6"/>
      <c r="AH83" s="6"/>
      <c r="AI83" s="6"/>
      <c r="AJ83" s="6"/>
      <c r="AK83" s="6"/>
      <c r="AL83" s="6"/>
      <c r="AM83" s="6"/>
      <c r="AN83" s="6"/>
      <c r="AO83" s="6"/>
      <c r="AP83" s="6"/>
      <c r="AQ83" s="6"/>
      <c r="AR83" s="6"/>
      <c r="AS83" s="6"/>
      <c r="AT83" s="6"/>
      <c r="AU83" s="6"/>
      <c r="AV83" s="6"/>
    </row>
    <row r="84" spans="1:48" ht="14.25">
      <c r="A84" s="11"/>
      <c r="B84" s="11"/>
      <c r="C84" s="6"/>
      <c r="D84" s="6"/>
      <c r="E84" s="6"/>
      <c r="F84" s="6"/>
      <c r="G84" s="6"/>
      <c r="H84" s="6"/>
      <c r="I84" s="6"/>
      <c r="J84" s="6"/>
      <c r="K84" s="6"/>
      <c r="L84" s="6"/>
      <c r="M84" s="6"/>
      <c r="N84" s="6"/>
      <c r="O84" s="6"/>
      <c r="P84" s="6"/>
      <c r="Q84" s="6"/>
      <c r="R84" s="6"/>
      <c r="S84" s="6"/>
      <c r="T84" s="451"/>
      <c r="U84" s="451"/>
      <c r="V84" s="451"/>
      <c r="W84" s="451"/>
      <c r="X84" s="451"/>
      <c r="Y84" s="451"/>
      <c r="Z84" s="451"/>
      <c r="AA84" s="443"/>
      <c r="AB84" s="451"/>
      <c r="AC84" s="451"/>
      <c r="AG84" s="36"/>
      <c r="AH84" s="36"/>
      <c r="AI84" s="36"/>
      <c r="AJ84" s="36"/>
      <c r="AK84" s="36"/>
      <c r="AL84" s="36"/>
      <c r="AM84" s="36"/>
      <c r="AN84" s="36"/>
      <c r="AO84" s="36"/>
      <c r="AP84" s="36"/>
      <c r="AQ84" s="36"/>
      <c r="AR84" s="36"/>
      <c r="AS84" s="36"/>
      <c r="AT84" s="36"/>
      <c r="AU84" s="36"/>
      <c r="AV84" s="36"/>
    </row>
    <row r="85" spans="1:48" ht="14.25">
      <c r="A85" s="11"/>
      <c r="B85" s="11"/>
      <c r="T85" s="6"/>
      <c r="U85" s="6"/>
      <c r="V85" s="6"/>
      <c r="W85" s="6"/>
      <c r="X85" s="6"/>
      <c r="Y85" s="6"/>
      <c r="Z85" s="6"/>
      <c r="AA85" s="6"/>
      <c r="AB85" s="6"/>
      <c r="AC85" s="6"/>
      <c r="AG85" s="36"/>
      <c r="AH85" s="36"/>
      <c r="AI85" s="36"/>
      <c r="AJ85" s="36"/>
      <c r="AK85" s="36"/>
      <c r="AL85" s="36"/>
      <c r="AM85" s="36"/>
      <c r="AN85" s="36"/>
      <c r="AO85" s="36"/>
      <c r="AP85" s="36"/>
      <c r="AQ85" s="36"/>
      <c r="AR85" s="36"/>
      <c r="AS85" s="36"/>
      <c r="AT85" s="36"/>
      <c r="AU85" s="36"/>
      <c r="AV85" s="36"/>
    </row>
    <row r="86" spans="1:48" ht="14.25">
      <c r="A86" s="11"/>
      <c r="B86" s="11"/>
      <c r="AG86" s="36"/>
      <c r="AH86" s="36"/>
      <c r="AI86" s="36"/>
      <c r="AJ86" s="36"/>
      <c r="AK86" s="36"/>
      <c r="AL86" s="36"/>
      <c r="AM86" s="36"/>
      <c r="AN86" s="36"/>
      <c r="AO86" s="36"/>
      <c r="AP86" s="36"/>
      <c r="AQ86" s="36"/>
      <c r="AR86" s="36"/>
      <c r="AS86" s="36"/>
      <c r="AT86" s="36"/>
      <c r="AU86" s="36"/>
      <c r="AV86" s="36"/>
    </row>
    <row r="87" spans="1:48" ht="14.25">
      <c r="A87" s="11"/>
      <c r="B87" s="11"/>
      <c r="AG87" s="36"/>
      <c r="AH87" s="36"/>
      <c r="AI87" s="36"/>
      <c r="AJ87" s="36"/>
      <c r="AK87" s="36"/>
      <c r="AL87" s="36"/>
      <c r="AM87" s="36"/>
      <c r="AN87" s="36"/>
      <c r="AO87" s="36"/>
      <c r="AP87" s="36"/>
      <c r="AQ87" s="36"/>
      <c r="AR87" s="36"/>
      <c r="AS87" s="36"/>
      <c r="AT87" s="36"/>
      <c r="AU87" s="36"/>
      <c r="AV87" s="36"/>
    </row>
    <row r="88" spans="1:48" ht="14.25">
      <c r="A88" s="11"/>
      <c r="B88" s="11"/>
      <c r="AG88" s="36"/>
      <c r="AH88" s="36"/>
      <c r="AI88" s="36"/>
      <c r="AJ88" s="36"/>
      <c r="AK88" s="36"/>
      <c r="AL88" s="36"/>
      <c r="AM88" s="36"/>
      <c r="AN88" s="36"/>
      <c r="AO88" s="36"/>
      <c r="AP88" s="36"/>
      <c r="AQ88" s="36"/>
      <c r="AR88" s="36"/>
      <c r="AS88" s="36"/>
      <c r="AT88" s="36"/>
      <c r="AU88" s="36"/>
      <c r="AV88" s="36"/>
    </row>
    <row r="89" spans="1:48" ht="14.25">
      <c r="A89" s="11"/>
      <c r="B89" s="11"/>
      <c r="AG89" s="36"/>
      <c r="AH89" s="36"/>
      <c r="AI89" s="36"/>
      <c r="AJ89" s="36"/>
      <c r="AK89" s="36"/>
      <c r="AL89" s="36"/>
      <c r="AM89" s="36"/>
      <c r="AN89" s="36"/>
      <c r="AO89" s="36"/>
      <c r="AP89" s="36"/>
      <c r="AQ89" s="36"/>
      <c r="AR89" s="36"/>
      <c r="AS89" s="36"/>
      <c r="AT89" s="36"/>
      <c r="AU89" s="36"/>
      <c r="AV89" s="36"/>
    </row>
    <row r="90" spans="1:48" ht="14.25">
      <c r="A90" s="11"/>
      <c r="B90" s="11"/>
      <c r="AG90" s="36"/>
      <c r="AH90" s="36"/>
      <c r="AI90" s="36"/>
      <c r="AJ90" s="36"/>
      <c r="AK90" s="36"/>
      <c r="AL90" s="36"/>
      <c r="AM90" s="36"/>
      <c r="AN90" s="36"/>
      <c r="AO90" s="36"/>
      <c r="AP90" s="36"/>
      <c r="AQ90" s="36"/>
      <c r="AR90" s="36"/>
      <c r="AS90" s="36"/>
      <c r="AT90" s="36"/>
      <c r="AU90" s="36"/>
      <c r="AV90" s="36"/>
    </row>
    <row r="91" spans="1:48" ht="14.25">
      <c r="A91" s="11"/>
      <c r="B91" s="11"/>
      <c r="AG91" s="36"/>
      <c r="AH91" s="36"/>
      <c r="AI91" s="36"/>
      <c r="AJ91" s="36"/>
      <c r="AK91" s="36"/>
      <c r="AL91" s="36"/>
      <c r="AM91" s="36"/>
      <c r="AN91" s="36"/>
      <c r="AO91" s="36"/>
      <c r="AP91" s="36"/>
      <c r="AQ91" s="36"/>
      <c r="AR91" s="36"/>
      <c r="AS91" s="36"/>
      <c r="AT91" s="36"/>
      <c r="AU91" s="36"/>
      <c r="AV91" s="36"/>
    </row>
    <row r="92" spans="1:48" ht="14.25">
      <c r="A92" s="11"/>
      <c r="B92" s="11"/>
      <c r="AG92" s="36"/>
      <c r="AH92" s="36"/>
      <c r="AI92" s="36"/>
      <c r="AJ92" s="36"/>
      <c r="AK92" s="36"/>
      <c r="AL92" s="36"/>
      <c r="AM92" s="36"/>
      <c r="AN92" s="36"/>
      <c r="AO92" s="36"/>
      <c r="AP92" s="36"/>
      <c r="AQ92" s="36"/>
      <c r="AR92" s="36"/>
      <c r="AS92" s="36"/>
      <c r="AT92" s="36"/>
      <c r="AU92" s="36"/>
      <c r="AV92" s="36"/>
    </row>
    <row r="93" spans="1:48" ht="14.25">
      <c r="A93" s="11"/>
      <c r="B93" s="11"/>
      <c r="AG93" s="36"/>
      <c r="AH93" s="36"/>
      <c r="AI93" s="36"/>
      <c r="AJ93" s="36"/>
      <c r="AK93" s="36"/>
      <c r="AL93" s="36"/>
      <c r="AM93" s="36"/>
      <c r="AN93" s="36"/>
      <c r="AO93" s="36"/>
      <c r="AP93" s="36"/>
      <c r="AQ93" s="36"/>
      <c r="AR93" s="36"/>
      <c r="AS93" s="36"/>
      <c r="AT93" s="36"/>
      <c r="AU93" s="36"/>
      <c r="AV93" s="36"/>
    </row>
    <row r="94" spans="1:48" ht="14.25">
      <c r="A94" s="11"/>
      <c r="B94" s="11"/>
      <c r="AG94" s="36"/>
      <c r="AH94" s="36"/>
      <c r="AI94" s="36"/>
      <c r="AJ94" s="36"/>
      <c r="AK94" s="36"/>
      <c r="AL94" s="36"/>
      <c r="AM94" s="36"/>
      <c r="AN94" s="36"/>
      <c r="AO94" s="36"/>
      <c r="AP94" s="36"/>
      <c r="AQ94" s="36"/>
      <c r="AR94" s="36"/>
      <c r="AS94" s="36"/>
      <c r="AT94" s="36"/>
      <c r="AU94" s="36"/>
      <c r="AV94" s="36"/>
    </row>
    <row r="95" spans="1:48" ht="14.25">
      <c r="A95" s="11"/>
      <c r="B95" s="11"/>
      <c r="AG95" s="36"/>
      <c r="AH95" s="36"/>
      <c r="AI95" s="36"/>
      <c r="AJ95" s="36"/>
      <c r="AK95" s="36"/>
      <c r="AL95" s="36"/>
      <c r="AM95" s="36"/>
      <c r="AN95" s="36"/>
      <c r="AO95" s="36"/>
      <c r="AP95" s="36"/>
      <c r="AQ95" s="36"/>
      <c r="AR95" s="36"/>
      <c r="AS95" s="36"/>
      <c r="AT95" s="36"/>
      <c r="AU95" s="36"/>
      <c r="AV95" s="36"/>
    </row>
    <row r="96" spans="1:48" ht="14.25">
      <c r="A96" s="11"/>
      <c r="B96" s="11"/>
      <c r="AG96" s="36"/>
      <c r="AH96" s="36"/>
      <c r="AI96" s="36"/>
      <c r="AJ96" s="36"/>
      <c r="AK96" s="36"/>
      <c r="AL96" s="36"/>
      <c r="AM96" s="36"/>
      <c r="AN96" s="36"/>
      <c r="AO96" s="36"/>
      <c r="AP96" s="36"/>
      <c r="AQ96" s="36"/>
      <c r="AR96" s="36"/>
      <c r="AS96" s="36"/>
      <c r="AT96" s="36"/>
      <c r="AU96" s="36"/>
      <c r="AV96" s="36"/>
    </row>
    <row r="97" spans="1:48" ht="14.25">
      <c r="A97" s="11"/>
      <c r="B97" s="11"/>
      <c r="AG97" s="36"/>
      <c r="AH97" s="36"/>
      <c r="AI97" s="36"/>
      <c r="AJ97" s="36"/>
      <c r="AK97" s="36"/>
      <c r="AL97" s="36"/>
      <c r="AM97" s="36"/>
      <c r="AN97" s="36"/>
      <c r="AO97" s="36"/>
      <c r="AP97" s="36"/>
      <c r="AQ97" s="36"/>
      <c r="AR97" s="36"/>
      <c r="AS97" s="36"/>
      <c r="AT97" s="36"/>
      <c r="AU97" s="36"/>
      <c r="AV97" s="36"/>
    </row>
    <row r="98" spans="1:48" ht="14.25">
      <c r="A98" s="11"/>
      <c r="B98" s="11"/>
      <c r="AG98" s="36"/>
      <c r="AH98" s="36"/>
      <c r="AI98" s="36"/>
      <c r="AJ98" s="36"/>
      <c r="AK98" s="36"/>
      <c r="AL98" s="36"/>
      <c r="AM98" s="36"/>
      <c r="AN98" s="36"/>
      <c r="AO98" s="36"/>
      <c r="AP98" s="36"/>
      <c r="AQ98" s="36"/>
      <c r="AR98" s="36"/>
      <c r="AS98" s="36"/>
      <c r="AT98" s="36"/>
      <c r="AU98" s="36"/>
      <c r="AV98" s="36"/>
    </row>
    <row r="99" spans="1:48" ht="14.25">
      <c r="A99" s="11"/>
      <c r="B99" s="11"/>
      <c r="AG99" s="36"/>
      <c r="AH99" s="36"/>
      <c r="AI99" s="36"/>
      <c r="AJ99" s="36"/>
      <c r="AK99" s="36"/>
      <c r="AL99" s="36"/>
      <c r="AM99" s="36"/>
      <c r="AN99" s="36"/>
      <c r="AO99" s="36"/>
      <c r="AP99" s="36"/>
      <c r="AQ99" s="36"/>
      <c r="AR99" s="36"/>
      <c r="AS99" s="36"/>
      <c r="AT99" s="36"/>
      <c r="AU99" s="36"/>
      <c r="AV99" s="36"/>
    </row>
    <row r="100" spans="1:48" ht="14.25">
      <c r="A100" s="11"/>
      <c r="B100" s="11"/>
      <c r="AG100" s="36"/>
      <c r="AH100" s="36"/>
      <c r="AI100" s="36"/>
      <c r="AJ100" s="36"/>
      <c r="AK100" s="36"/>
      <c r="AL100" s="36"/>
      <c r="AM100" s="36"/>
      <c r="AN100" s="36"/>
      <c r="AO100" s="36"/>
      <c r="AP100" s="36"/>
      <c r="AQ100" s="36"/>
      <c r="AR100" s="36"/>
      <c r="AS100" s="36"/>
      <c r="AT100" s="36"/>
      <c r="AU100" s="36"/>
      <c r="AV100" s="36"/>
    </row>
    <row r="101" spans="1:48" ht="14.25">
      <c r="A101" s="11"/>
      <c r="B101" s="11"/>
      <c r="AG101" s="36"/>
      <c r="AH101" s="36"/>
      <c r="AI101" s="36"/>
      <c r="AJ101" s="36"/>
      <c r="AK101" s="36"/>
      <c r="AL101" s="36"/>
      <c r="AM101" s="36"/>
      <c r="AN101" s="36"/>
      <c r="AO101" s="36"/>
      <c r="AP101" s="36"/>
      <c r="AQ101" s="36"/>
      <c r="AR101" s="36"/>
      <c r="AS101" s="36"/>
      <c r="AT101" s="36"/>
      <c r="AU101" s="36"/>
      <c r="AV101" s="36"/>
    </row>
    <row r="102" spans="1:48" ht="14.25">
      <c r="A102" s="11"/>
      <c r="B102" s="11"/>
      <c r="AG102" s="36"/>
      <c r="AH102" s="36"/>
      <c r="AI102" s="36"/>
      <c r="AJ102" s="36"/>
      <c r="AK102" s="36"/>
      <c r="AL102" s="36"/>
      <c r="AM102" s="36"/>
      <c r="AN102" s="36"/>
      <c r="AO102" s="36"/>
      <c r="AP102" s="36"/>
      <c r="AQ102" s="36"/>
      <c r="AR102" s="36"/>
      <c r="AS102" s="36"/>
      <c r="AT102" s="36"/>
      <c r="AU102" s="36"/>
      <c r="AV102" s="36"/>
    </row>
    <row r="103" spans="1:48" ht="14.25">
      <c r="A103" s="11"/>
      <c r="B103" s="11"/>
      <c r="AG103" s="36"/>
      <c r="AH103" s="36"/>
      <c r="AI103" s="36"/>
      <c r="AJ103" s="36"/>
      <c r="AK103" s="36"/>
      <c r="AL103" s="36"/>
      <c r="AM103" s="36"/>
      <c r="AN103" s="36"/>
      <c r="AO103" s="36"/>
      <c r="AP103" s="36"/>
      <c r="AQ103" s="36"/>
      <c r="AR103" s="36"/>
      <c r="AS103" s="36"/>
      <c r="AT103" s="36"/>
      <c r="AU103" s="36"/>
      <c r="AV103" s="36"/>
    </row>
    <row r="104" spans="1:2" ht="14.25">
      <c r="A104" s="11"/>
      <c r="B104" s="11"/>
    </row>
    <row r="105" spans="1:2" ht="14.25">
      <c r="A105" s="11"/>
      <c r="B105" s="11"/>
    </row>
    <row r="106" spans="1:2" ht="14.25">
      <c r="A106" s="11"/>
      <c r="B106" s="11"/>
    </row>
    <row r="107" spans="1:2" ht="14.25">
      <c r="A107" s="11"/>
      <c r="B107" s="11"/>
    </row>
    <row r="108" spans="1:2" ht="14.25">
      <c r="A108" s="11"/>
      <c r="B108" s="11"/>
    </row>
    <row r="109" spans="1:2" ht="14.25">
      <c r="A109" s="11"/>
      <c r="B109" s="11"/>
    </row>
    <row r="110" spans="1:2" ht="14.25">
      <c r="A110" s="11"/>
      <c r="B110" s="11"/>
    </row>
    <row r="111" spans="1:2" ht="14.25">
      <c r="A111" s="11"/>
      <c r="B111" s="11"/>
    </row>
    <row r="112" spans="1:2" ht="14.25">
      <c r="A112" s="11"/>
      <c r="B112" s="11"/>
    </row>
    <row r="113" spans="1:2" ht="14.25">
      <c r="A113" s="11"/>
      <c r="B113" s="11"/>
    </row>
    <row r="114" spans="1:2" ht="14.25">
      <c r="A114" s="11"/>
      <c r="B114" s="11"/>
    </row>
    <row r="115" spans="1:2" ht="14.25">
      <c r="A115" s="11"/>
      <c r="B115" s="11"/>
    </row>
    <row r="116" spans="1:2" ht="14.25">
      <c r="A116" s="11"/>
      <c r="B116" s="11"/>
    </row>
    <row r="117" spans="1:2" ht="14.25">
      <c r="A117" s="11"/>
      <c r="B117" s="11"/>
    </row>
    <row r="118" spans="1:2" ht="14.25">
      <c r="A118" s="11"/>
      <c r="B118" s="11"/>
    </row>
    <row r="119" spans="1:2" ht="14.25">
      <c r="A119" s="11"/>
      <c r="B119" s="11"/>
    </row>
    <row r="120" spans="1:2" ht="14.25">
      <c r="A120" s="11"/>
      <c r="B120" s="11"/>
    </row>
    <row r="121" spans="1:2" ht="14.25">
      <c r="A121" s="11"/>
      <c r="B121" s="11"/>
    </row>
    <row r="122" spans="1:2" ht="14.25">
      <c r="A122" s="11"/>
      <c r="B122" s="11"/>
    </row>
    <row r="123" spans="1:2" ht="14.25">
      <c r="A123" s="11"/>
      <c r="B123" s="11"/>
    </row>
    <row r="124" spans="1:2" ht="14.25">
      <c r="A124" s="11"/>
      <c r="B124" s="11"/>
    </row>
    <row r="125" spans="1:2" ht="14.25">
      <c r="A125" s="11"/>
      <c r="B125" s="11"/>
    </row>
    <row r="126" spans="1:2" ht="14.25">
      <c r="A126" s="11"/>
      <c r="B126" s="11"/>
    </row>
    <row r="127" spans="1:2" ht="14.25">
      <c r="A127" s="11"/>
      <c r="B127" s="11"/>
    </row>
    <row r="128" spans="1:2" ht="14.25">
      <c r="A128" s="11"/>
      <c r="B128" s="11"/>
    </row>
    <row r="129" spans="1:2" ht="14.25">
      <c r="A129" s="11"/>
      <c r="B129" s="11"/>
    </row>
    <row r="130" spans="1:2" ht="14.25">
      <c r="A130" s="11"/>
      <c r="B130" s="11"/>
    </row>
    <row r="131" spans="1:2" ht="14.25">
      <c r="A131" s="11"/>
      <c r="B131" s="11"/>
    </row>
    <row r="132" spans="1:2" ht="14.25">
      <c r="A132" s="11"/>
      <c r="B132" s="11"/>
    </row>
    <row r="133" ht="14.25">
      <c r="B133" s="11"/>
    </row>
  </sheetData>
  <sheetProtection/>
  <mergeCells count="80">
    <mergeCell ref="AQ5:AS5"/>
    <mergeCell ref="AT5:AV5"/>
    <mergeCell ref="AG5:AI5"/>
    <mergeCell ref="AJ5:AJ6"/>
    <mergeCell ref="AK5:AM5"/>
    <mergeCell ref="Y7:Z7"/>
    <mergeCell ref="AE7:AF7"/>
    <mergeCell ref="A6:B6"/>
    <mergeCell ref="C6:X6"/>
    <mergeCell ref="C7:E8"/>
    <mergeCell ref="AA5:AC8"/>
    <mergeCell ref="AE5:AF6"/>
    <mergeCell ref="AE8:AF8"/>
    <mergeCell ref="AE9:AF9"/>
    <mergeCell ref="A2:AC2"/>
    <mergeCell ref="AE2:AV2"/>
    <mergeCell ref="A3:AC3"/>
    <mergeCell ref="AE3:AV3"/>
    <mergeCell ref="C5:Z5"/>
    <mergeCell ref="AN5:AP5"/>
    <mergeCell ref="T7:T8"/>
    <mergeCell ref="U7:V8"/>
    <mergeCell ref="W7:X8"/>
    <mergeCell ref="A10:B10"/>
    <mergeCell ref="AE10:AF10"/>
    <mergeCell ref="N7:O8"/>
    <mergeCell ref="P7:Q8"/>
    <mergeCell ref="R7:S8"/>
    <mergeCell ref="F7:G8"/>
    <mergeCell ref="H7:I8"/>
    <mergeCell ref="J7:K8"/>
    <mergeCell ref="L7:M8"/>
    <mergeCell ref="A8:B8"/>
    <mergeCell ref="A11:B11"/>
    <mergeCell ref="AE11:AF11"/>
    <mergeCell ref="A12:B12"/>
    <mergeCell ref="A13:B13"/>
    <mergeCell ref="AE13:AF13"/>
    <mergeCell ref="A14:B14"/>
    <mergeCell ref="AE14:AF14"/>
    <mergeCell ref="AE15:AF15"/>
    <mergeCell ref="A16:B16"/>
    <mergeCell ref="A17:B17"/>
    <mergeCell ref="AE17:AF17"/>
    <mergeCell ref="A18:B18"/>
    <mergeCell ref="AE18:AF18"/>
    <mergeCell ref="AE19:AF19"/>
    <mergeCell ref="A20:B20"/>
    <mergeCell ref="AE20:AF20"/>
    <mergeCell ref="A21:B21"/>
    <mergeCell ref="AE21:AF21"/>
    <mergeCell ref="A22:B22"/>
    <mergeCell ref="AE22:AF22"/>
    <mergeCell ref="A23:B23"/>
    <mergeCell ref="AE23:AF23"/>
    <mergeCell ref="A24:B24"/>
    <mergeCell ref="AE24:AF24"/>
    <mergeCell ref="A25:B25"/>
    <mergeCell ref="AE25:AF25"/>
    <mergeCell ref="A26:B26"/>
    <mergeCell ref="AE26:AF26"/>
    <mergeCell ref="A27:B27"/>
    <mergeCell ref="AE27:AF27"/>
    <mergeCell ref="A28:B28"/>
    <mergeCell ref="A29:B29"/>
    <mergeCell ref="AE29:AF29"/>
    <mergeCell ref="A30:B30"/>
    <mergeCell ref="A32:B32"/>
    <mergeCell ref="AE32:AF32"/>
    <mergeCell ref="A35:B35"/>
    <mergeCell ref="AE36:AF36"/>
    <mergeCell ref="A39:B39"/>
    <mergeCell ref="AE64:AF64"/>
    <mergeCell ref="AE70:AF70"/>
    <mergeCell ref="AE40:AF40"/>
    <mergeCell ref="A43:B43"/>
    <mergeCell ref="AE43:AF43"/>
    <mergeCell ref="A46:B46"/>
    <mergeCell ref="AE54:AF54"/>
    <mergeCell ref="A57:B57"/>
  </mergeCells>
  <printOptions horizontalCentered="1" verticalCentered="1"/>
  <pageMargins left="0.7874015748031497" right="0.2362204724409449" top="0.984251968503937" bottom="0.984251968503937" header="0" footer="0"/>
  <pageSetup fitToHeight="1" fitToWidth="1" horizontalDpi="600" verticalDpi="600" orientation="landscape" paperSize="8" scale="52" r:id="rId1"/>
  <ignoredErrors>
    <ignoredError sqref="U35:U37 U39:U48" formula="1"/>
    <ignoredError sqref="AH11:AN11 AK13:AM15 AK17:AM31 AT17:AT27 AQ17:AQ27 AN13:AN15 AQ13:AQ15 AT13:AT15 AN31:AU32 AN30 AQ30 AT30 AN35:AU36 AN33:AN34 AQ33:AQ34 AT33:AT34 AN39:AU40 AN37:AN38 AQ37:AQ38 AT37:AT38 AN42:AU43 AN41 AQ41 AT41 AN44:AN45 AQ44:AQ45 AT44:AT45 AK32:AM45 AO11:AV11" unlockedFormula="1"/>
    <ignoredError sqref="AN17 AN18:AN27" formulaRange="1"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Z96"/>
  <sheetViews>
    <sheetView view="pageBreakPreview" zoomScale="80" zoomScaleSheetLayoutView="80" zoomScalePageLayoutView="0" workbookViewId="0" topLeftCell="A21">
      <selection activeCell="A21" sqref="A1:IV16384"/>
    </sheetView>
  </sheetViews>
  <sheetFormatPr defaultColWidth="10.59765625" defaultRowHeight="15"/>
  <cols>
    <col min="1" max="1" width="2.59765625" style="8" customWidth="1"/>
    <col min="2" max="2" width="12.09765625" style="8" customWidth="1"/>
    <col min="3" max="5" width="8.09765625" style="8" customWidth="1"/>
    <col min="6" max="9" width="7.59765625" style="8" customWidth="1"/>
    <col min="10" max="19" width="8.09765625" style="8" customWidth="1"/>
    <col min="20" max="20" width="8.59765625" style="8" customWidth="1"/>
    <col min="21" max="21" width="5.19921875" style="8" customWidth="1"/>
    <col min="22" max="22" width="4.8984375" style="8" customWidth="1"/>
    <col min="23" max="29" width="8.09765625" style="8" customWidth="1"/>
    <col min="30" max="30" width="8.59765625" style="8" customWidth="1"/>
    <col min="31" max="32" width="2.59765625" style="8" customWidth="1"/>
    <col min="33" max="33" width="9.59765625" style="8" customWidth="1"/>
    <col min="34" max="37" width="6.69921875" style="8" customWidth="1"/>
    <col min="38" max="16384" width="10.59765625" style="8" customWidth="1"/>
  </cols>
  <sheetData>
    <row r="1" spans="1:49" s="10" customFormat="1" ht="19.5" customHeight="1">
      <c r="A1" s="19" t="s">
        <v>537</v>
      </c>
      <c r="AE1" s="8"/>
      <c r="AF1" s="8"/>
      <c r="AG1" s="8"/>
      <c r="AH1" s="8"/>
      <c r="AI1" s="8"/>
      <c r="AJ1" s="8"/>
      <c r="AK1" s="8"/>
      <c r="AL1" s="8"/>
      <c r="AM1" s="8"/>
      <c r="AN1" s="8"/>
      <c r="AO1" s="8"/>
      <c r="AP1" s="8"/>
      <c r="AQ1" s="227"/>
      <c r="AR1" s="8"/>
      <c r="AS1" s="8"/>
      <c r="AT1" s="8"/>
      <c r="AU1" s="8"/>
      <c r="AV1" s="8"/>
      <c r="AW1" s="20" t="s">
        <v>463</v>
      </c>
    </row>
    <row r="2" spans="1:49" ht="19.5" customHeight="1">
      <c r="A2" s="140" t="s">
        <v>781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E2" s="380" t="s">
        <v>782</v>
      </c>
      <c r="AF2" s="380"/>
      <c r="AG2" s="380"/>
      <c r="AH2" s="380"/>
      <c r="AI2" s="380"/>
      <c r="AJ2" s="380"/>
      <c r="AK2" s="380"/>
      <c r="AL2" s="380"/>
      <c r="AM2" s="380"/>
      <c r="AN2" s="380"/>
      <c r="AO2" s="380"/>
      <c r="AP2" s="380"/>
      <c r="AQ2" s="380"/>
      <c r="AR2" s="380"/>
      <c r="AS2" s="380"/>
      <c r="AT2" s="380"/>
      <c r="AU2" s="380"/>
      <c r="AV2" s="380"/>
      <c r="AW2" s="380"/>
    </row>
    <row r="3" spans="1:49" ht="19.5" customHeight="1">
      <c r="A3" s="224" t="s">
        <v>473</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E3" s="224" t="s">
        <v>612</v>
      </c>
      <c r="AF3" s="224"/>
      <c r="AG3" s="224"/>
      <c r="AH3" s="224"/>
      <c r="AI3" s="224"/>
      <c r="AJ3" s="224"/>
      <c r="AK3" s="224"/>
      <c r="AL3" s="224"/>
      <c r="AM3" s="224"/>
      <c r="AN3" s="224"/>
      <c r="AO3" s="224"/>
      <c r="AP3" s="224"/>
      <c r="AQ3" s="224"/>
      <c r="AR3" s="224"/>
      <c r="AS3" s="224"/>
      <c r="AT3" s="224"/>
      <c r="AU3" s="224"/>
      <c r="AV3" s="224"/>
      <c r="AW3" s="224"/>
    </row>
    <row r="4" spans="2:49" ht="18" customHeight="1" thickBot="1">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344" t="s">
        <v>196</v>
      </c>
      <c r="AW4" s="149" t="s">
        <v>386</v>
      </c>
    </row>
    <row r="5" spans="1:49" ht="18" customHeight="1">
      <c r="A5" s="151" t="s">
        <v>474</v>
      </c>
      <c r="B5" s="152"/>
      <c r="C5" s="383" t="s">
        <v>192</v>
      </c>
      <c r="D5" s="267"/>
      <c r="E5" s="267"/>
      <c r="F5" s="267"/>
      <c r="G5" s="267"/>
      <c r="H5" s="267"/>
      <c r="I5" s="267"/>
      <c r="J5" s="267"/>
      <c r="K5" s="267"/>
      <c r="L5" s="267"/>
      <c r="M5" s="267"/>
      <c r="N5" s="267"/>
      <c r="O5" s="267"/>
      <c r="P5" s="267"/>
      <c r="Q5" s="267"/>
      <c r="R5" s="267"/>
      <c r="S5" s="267"/>
      <c r="T5" s="267"/>
      <c r="U5" s="267"/>
      <c r="V5" s="267"/>
      <c r="W5" s="267"/>
      <c r="X5" s="267"/>
      <c r="Y5" s="267"/>
      <c r="Z5" s="384"/>
      <c r="AA5" s="459" t="s">
        <v>464</v>
      </c>
      <c r="AB5" s="163"/>
      <c r="AC5" s="163"/>
      <c r="AE5" s="151" t="s">
        <v>193</v>
      </c>
      <c r="AF5" s="151"/>
      <c r="AG5" s="152"/>
      <c r="AH5" s="162" t="s">
        <v>194</v>
      </c>
      <c r="AI5" s="163"/>
      <c r="AJ5" s="163"/>
      <c r="AK5" s="164"/>
      <c r="AL5" s="383" t="s">
        <v>195</v>
      </c>
      <c r="AM5" s="267"/>
      <c r="AN5" s="267"/>
      <c r="AO5" s="267"/>
      <c r="AP5" s="267"/>
      <c r="AQ5" s="267"/>
      <c r="AR5" s="267"/>
      <c r="AS5" s="267"/>
      <c r="AT5" s="268"/>
      <c r="AU5" s="383" t="s">
        <v>256</v>
      </c>
      <c r="AV5" s="267"/>
      <c r="AW5" s="267"/>
    </row>
    <row r="6" spans="1:49" ht="18" customHeight="1">
      <c r="A6" s="340"/>
      <c r="B6" s="171"/>
      <c r="C6" s="386" t="s">
        <v>257</v>
      </c>
      <c r="D6" s="271"/>
      <c r="E6" s="271"/>
      <c r="F6" s="271"/>
      <c r="G6" s="271"/>
      <c r="H6" s="271"/>
      <c r="I6" s="271"/>
      <c r="J6" s="271"/>
      <c r="K6" s="271"/>
      <c r="L6" s="271"/>
      <c r="M6" s="271"/>
      <c r="N6" s="271"/>
      <c r="O6" s="271"/>
      <c r="P6" s="271"/>
      <c r="Q6" s="271"/>
      <c r="R6" s="271"/>
      <c r="S6" s="271"/>
      <c r="T6" s="271"/>
      <c r="U6" s="271"/>
      <c r="V6" s="271"/>
      <c r="W6" s="271"/>
      <c r="X6" s="272"/>
      <c r="Y6" s="34"/>
      <c r="Z6" s="387"/>
      <c r="AA6" s="460"/>
      <c r="AB6" s="228"/>
      <c r="AC6" s="228"/>
      <c r="AE6" s="340"/>
      <c r="AF6" s="340"/>
      <c r="AG6" s="171"/>
      <c r="AH6" s="461" t="s">
        <v>311</v>
      </c>
      <c r="AI6" s="461" t="s">
        <v>715</v>
      </c>
      <c r="AJ6" s="461" t="s">
        <v>716</v>
      </c>
      <c r="AK6" s="461" t="s">
        <v>717</v>
      </c>
      <c r="AL6" s="386" t="s">
        <v>258</v>
      </c>
      <c r="AM6" s="271"/>
      <c r="AN6" s="272"/>
      <c r="AO6" s="386" t="s">
        <v>189</v>
      </c>
      <c r="AP6" s="271"/>
      <c r="AQ6" s="272"/>
      <c r="AR6" s="386" t="s">
        <v>190</v>
      </c>
      <c r="AS6" s="271"/>
      <c r="AT6" s="272"/>
      <c r="AU6" s="461" t="s">
        <v>311</v>
      </c>
      <c r="AV6" s="461" t="s">
        <v>314</v>
      </c>
      <c r="AW6" s="392" t="s">
        <v>315</v>
      </c>
    </row>
    <row r="7" spans="1:49" ht="18" customHeight="1">
      <c r="A7" s="340"/>
      <c r="B7" s="171"/>
      <c r="C7" s="392" t="s">
        <v>142</v>
      </c>
      <c r="D7" s="212"/>
      <c r="E7" s="213"/>
      <c r="F7" s="392" t="s">
        <v>459</v>
      </c>
      <c r="G7" s="213"/>
      <c r="H7" s="392" t="s">
        <v>191</v>
      </c>
      <c r="I7" s="213"/>
      <c r="J7" s="392" t="s">
        <v>460</v>
      </c>
      <c r="K7" s="213"/>
      <c r="L7" s="392" t="s">
        <v>203</v>
      </c>
      <c r="M7" s="213"/>
      <c r="N7" s="392" t="s">
        <v>204</v>
      </c>
      <c r="O7" s="213"/>
      <c r="P7" s="392" t="s">
        <v>261</v>
      </c>
      <c r="Q7" s="213"/>
      <c r="R7" s="392" t="s">
        <v>465</v>
      </c>
      <c r="S7" s="213"/>
      <c r="T7" s="462" t="s">
        <v>262</v>
      </c>
      <c r="U7" s="463" t="s">
        <v>289</v>
      </c>
      <c r="V7" s="464"/>
      <c r="W7" s="392" t="s">
        <v>290</v>
      </c>
      <c r="X7" s="213"/>
      <c r="Y7" s="398" t="s">
        <v>308</v>
      </c>
      <c r="Z7" s="399"/>
      <c r="AA7" s="460" t="s">
        <v>263</v>
      </c>
      <c r="AB7" s="228"/>
      <c r="AC7" s="228"/>
      <c r="AE7" s="191"/>
      <c r="AF7" s="191"/>
      <c r="AG7" s="192"/>
      <c r="AH7" s="195"/>
      <c r="AI7" s="195"/>
      <c r="AJ7" s="195"/>
      <c r="AK7" s="195"/>
      <c r="AL7" s="410" t="s">
        <v>311</v>
      </c>
      <c r="AM7" s="201" t="s">
        <v>314</v>
      </c>
      <c r="AN7" s="201" t="s">
        <v>315</v>
      </c>
      <c r="AO7" s="201" t="s">
        <v>311</v>
      </c>
      <c r="AP7" s="201" t="s">
        <v>314</v>
      </c>
      <c r="AQ7" s="201" t="s">
        <v>315</v>
      </c>
      <c r="AR7" s="201" t="s">
        <v>311</v>
      </c>
      <c r="AS7" s="201" t="s">
        <v>314</v>
      </c>
      <c r="AT7" s="465" t="s">
        <v>315</v>
      </c>
      <c r="AU7" s="195"/>
      <c r="AV7" s="195"/>
      <c r="AW7" s="183"/>
    </row>
    <row r="8" spans="1:49" ht="18" customHeight="1">
      <c r="A8" s="340"/>
      <c r="B8" s="171"/>
      <c r="C8" s="183"/>
      <c r="D8" s="184"/>
      <c r="E8" s="185"/>
      <c r="F8" s="183"/>
      <c r="G8" s="185"/>
      <c r="H8" s="183"/>
      <c r="I8" s="185"/>
      <c r="J8" s="183"/>
      <c r="K8" s="185"/>
      <c r="L8" s="183"/>
      <c r="M8" s="185"/>
      <c r="N8" s="183"/>
      <c r="O8" s="185"/>
      <c r="P8" s="183"/>
      <c r="Q8" s="185"/>
      <c r="R8" s="183"/>
      <c r="S8" s="185"/>
      <c r="T8" s="466" t="s">
        <v>264</v>
      </c>
      <c r="U8" s="467"/>
      <c r="V8" s="468"/>
      <c r="W8" s="183"/>
      <c r="X8" s="185"/>
      <c r="Y8" s="404"/>
      <c r="Z8" s="405"/>
      <c r="AA8" s="469"/>
      <c r="AB8" s="184"/>
      <c r="AC8" s="184"/>
      <c r="AE8" s="470" t="s">
        <v>712</v>
      </c>
      <c r="AF8" s="470"/>
      <c r="AG8" s="471"/>
      <c r="AH8" s="472">
        <v>56</v>
      </c>
      <c r="AI8" s="472">
        <v>50</v>
      </c>
      <c r="AJ8" s="472">
        <v>5</v>
      </c>
      <c r="AK8" s="472">
        <v>1</v>
      </c>
      <c r="AL8" s="2">
        <v>3083</v>
      </c>
      <c r="AM8" s="473">
        <v>1983</v>
      </c>
      <c r="AN8" s="473">
        <v>1100</v>
      </c>
      <c r="AO8" s="2">
        <v>2435</v>
      </c>
      <c r="AP8" s="472">
        <v>1637</v>
      </c>
      <c r="AQ8" s="472">
        <v>798</v>
      </c>
      <c r="AR8" s="2">
        <v>648</v>
      </c>
      <c r="AS8" s="472">
        <v>346</v>
      </c>
      <c r="AT8" s="472">
        <v>302</v>
      </c>
      <c r="AU8" s="2">
        <v>561</v>
      </c>
      <c r="AV8" s="472">
        <v>268</v>
      </c>
      <c r="AW8" s="472">
        <v>293</v>
      </c>
    </row>
    <row r="9" spans="1:49" ht="18" customHeight="1">
      <c r="A9" s="191"/>
      <c r="B9" s="192"/>
      <c r="C9" s="389" t="s">
        <v>304</v>
      </c>
      <c r="D9" s="389" t="s">
        <v>305</v>
      </c>
      <c r="E9" s="389" t="s">
        <v>306</v>
      </c>
      <c r="F9" s="389" t="s">
        <v>305</v>
      </c>
      <c r="G9" s="389" t="s">
        <v>306</v>
      </c>
      <c r="H9" s="389" t="s">
        <v>305</v>
      </c>
      <c r="I9" s="389" t="s">
        <v>306</v>
      </c>
      <c r="J9" s="389" t="s">
        <v>305</v>
      </c>
      <c r="K9" s="389" t="s">
        <v>306</v>
      </c>
      <c r="L9" s="389" t="s">
        <v>305</v>
      </c>
      <c r="M9" s="389" t="s">
        <v>306</v>
      </c>
      <c r="N9" s="389" t="s">
        <v>305</v>
      </c>
      <c r="O9" s="389" t="s">
        <v>306</v>
      </c>
      <c r="P9" s="389" t="s">
        <v>305</v>
      </c>
      <c r="Q9" s="389" t="s">
        <v>306</v>
      </c>
      <c r="R9" s="389" t="s">
        <v>305</v>
      </c>
      <c r="S9" s="389" t="s">
        <v>306</v>
      </c>
      <c r="T9" s="389" t="s">
        <v>306</v>
      </c>
      <c r="U9" s="389" t="s">
        <v>291</v>
      </c>
      <c r="V9" s="389" t="s">
        <v>292</v>
      </c>
      <c r="W9" s="389" t="s">
        <v>305</v>
      </c>
      <c r="X9" s="389" t="s">
        <v>306</v>
      </c>
      <c r="Y9" s="389" t="s">
        <v>305</v>
      </c>
      <c r="Z9" s="409" t="s">
        <v>306</v>
      </c>
      <c r="AA9" s="389" t="s">
        <v>304</v>
      </c>
      <c r="AB9" s="389" t="s">
        <v>305</v>
      </c>
      <c r="AC9" s="390" t="s">
        <v>306</v>
      </c>
      <c r="AE9" s="116" t="s">
        <v>711</v>
      </c>
      <c r="AF9" s="116"/>
      <c r="AG9" s="117"/>
      <c r="AH9" s="472">
        <v>56</v>
      </c>
      <c r="AI9" s="472">
        <v>50</v>
      </c>
      <c r="AJ9" s="472">
        <v>5</v>
      </c>
      <c r="AK9" s="472">
        <v>1</v>
      </c>
      <c r="AL9" s="2">
        <v>3108</v>
      </c>
      <c r="AM9" s="473">
        <v>1980</v>
      </c>
      <c r="AN9" s="473">
        <v>1128</v>
      </c>
      <c r="AO9" s="2">
        <v>2433</v>
      </c>
      <c r="AP9" s="472">
        <v>1616</v>
      </c>
      <c r="AQ9" s="472">
        <v>817</v>
      </c>
      <c r="AR9" s="2">
        <v>675</v>
      </c>
      <c r="AS9" s="472">
        <v>364</v>
      </c>
      <c r="AT9" s="472">
        <v>311</v>
      </c>
      <c r="AU9" s="2">
        <v>559</v>
      </c>
      <c r="AV9" s="472">
        <v>263</v>
      </c>
      <c r="AW9" s="472">
        <v>296</v>
      </c>
    </row>
    <row r="10" spans="1:49" ht="18" customHeight="1">
      <c r="A10" s="347" t="s">
        <v>698</v>
      </c>
      <c r="B10" s="400"/>
      <c r="C10" s="474">
        <v>2215</v>
      </c>
      <c r="D10" s="472">
        <v>1184</v>
      </c>
      <c r="E10" s="472">
        <v>1031</v>
      </c>
      <c r="F10" s="472">
        <v>73</v>
      </c>
      <c r="G10" s="472">
        <v>10</v>
      </c>
      <c r="H10" s="472">
        <v>1</v>
      </c>
      <c r="I10" s="2" t="s">
        <v>627</v>
      </c>
      <c r="J10" s="472">
        <v>64</v>
      </c>
      <c r="K10" s="472">
        <v>22</v>
      </c>
      <c r="L10" s="472">
        <v>25</v>
      </c>
      <c r="M10" s="472">
        <v>9</v>
      </c>
      <c r="N10" s="472">
        <v>1</v>
      </c>
      <c r="O10" s="472">
        <v>6</v>
      </c>
      <c r="P10" s="472">
        <v>916</v>
      </c>
      <c r="Q10" s="472">
        <v>789</v>
      </c>
      <c r="R10" s="472">
        <v>1</v>
      </c>
      <c r="S10" s="2" t="s">
        <v>627</v>
      </c>
      <c r="T10" s="472">
        <v>89</v>
      </c>
      <c r="U10" s="2" t="s">
        <v>627</v>
      </c>
      <c r="V10" s="472">
        <v>26</v>
      </c>
      <c r="W10" s="472">
        <v>103</v>
      </c>
      <c r="X10" s="472">
        <v>80</v>
      </c>
      <c r="Y10" s="472">
        <v>94</v>
      </c>
      <c r="Z10" s="472">
        <v>78</v>
      </c>
      <c r="AA10" s="2">
        <v>388</v>
      </c>
      <c r="AB10" s="472">
        <v>96</v>
      </c>
      <c r="AC10" s="472">
        <v>292</v>
      </c>
      <c r="AE10" s="116">
        <v>2</v>
      </c>
      <c r="AF10" s="116"/>
      <c r="AG10" s="117"/>
      <c r="AH10" s="472">
        <v>56</v>
      </c>
      <c r="AI10" s="472">
        <v>50</v>
      </c>
      <c r="AJ10" s="472">
        <v>5</v>
      </c>
      <c r="AK10" s="472">
        <v>1</v>
      </c>
      <c r="AL10" s="2">
        <v>3076</v>
      </c>
      <c r="AM10" s="473">
        <v>1947</v>
      </c>
      <c r="AN10" s="473">
        <v>1129</v>
      </c>
      <c r="AO10" s="2">
        <v>2409</v>
      </c>
      <c r="AP10" s="472">
        <v>1609</v>
      </c>
      <c r="AQ10" s="472">
        <v>800</v>
      </c>
      <c r="AR10" s="2">
        <v>667</v>
      </c>
      <c r="AS10" s="472">
        <v>338</v>
      </c>
      <c r="AT10" s="472">
        <v>329</v>
      </c>
      <c r="AU10" s="2">
        <v>557</v>
      </c>
      <c r="AV10" s="472">
        <v>264</v>
      </c>
      <c r="AW10" s="472">
        <v>293</v>
      </c>
    </row>
    <row r="11" spans="1:49" ht="18" customHeight="1">
      <c r="A11" s="116" t="s">
        <v>711</v>
      </c>
      <c r="B11" s="117"/>
      <c r="C11" s="474">
        <v>2190</v>
      </c>
      <c r="D11" s="472">
        <v>1159</v>
      </c>
      <c r="E11" s="472">
        <v>1031</v>
      </c>
      <c r="F11" s="472">
        <v>72</v>
      </c>
      <c r="G11" s="472">
        <v>11</v>
      </c>
      <c r="H11" s="472">
        <v>1</v>
      </c>
      <c r="I11" s="2" t="s">
        <v>627</v>
      </c>
      <c r="J11" s="472">
        <v>62</v>
      </c>
      <c r="K11" s="472">
        <v>24</v>
      </c>
      <c r="L11" s="472">
        <v>22</v>
      </c>
      <c r="M11" s="472">
        <v>11</v>
      </c>
      <c r="N11" s="472">
        <v>1</v>
      </c>
      <c r="O11" s="472">
        <v>5</v>
      </c>
      <c r="P11" s="472">
        <v>902</v>
      </c>
      <c r="Q11" s="472">
        <v>786</v>
      </c>
      <c r="R11" s="472">
        <v>1</v>
      </c>
      <c r="S11" s="2" t="s">
        <v>627</v>
      </c>
      <c r="T11" s="472">
        <v>91</v>
      </c>
      <c r="U11" s="2" t="s">
        <v>627</v>
      </c>
      <c r="V11" s="472">
        <v>27</v>
      </c>
      <c r="W11" s="472">
        <v>98</v>
      </c>
      <c r="X11" s="472">
        <v>76</v>
      </c>
      <c r="Y11" s="472">
        <v>112</v>
      </c>
      <c r="Z11" s="472">
        <v>92</v>
      </c>
      <c r="AA11" s="2">
        <v>395</v>
      </c>
      <c r="AB11" s="472">
        <v>91</v>
      </c>
      <c r="AC11" s="472">
        <v>304</v>
      </c>
      <c r="AE11" s="116">
        <v>3</v>
      </c>
      <c r="AF11" s="116"/>
      <c r="AG11" s="117"/>
      <c r="AH11" s="474">
        <v>56</v>
      </c>
      <c r="AI11" s="472">
        <v>50</v>
      </c>
      <c r="AJ11" s="472">
        <v>5</v>
      </c>
      <c r="AK11" s="472">
        <v>1</v>
      </c>
      <c r="AL11" s="2">
        <v>3030</v>
      </c>
      <c r="AM11" s="2">
        <v>1923</v>
      </c>
      <c r="AN11" s="2">
        <v>1107</v>
      </c>
      <c r="AO11" s="2">
        <v>2378</v>
      </c>
      <c r="AP11" s="2">
        <v>1588</v>
      </c>
      <c r="AQ11" s="2">
        <v>790</v>
      </c>
      <c r="AR11" s="2">
        <v>652</v>
      </c>
      <c r="AS11" s="2">
        <v>335</v>
      </c>
      <c r="AT11" s="2">
        <v>317</v>
      </c>
      <c r="AU11" s="2">
        <v>564</v>
      </c>
      <c r="AV11" s="2">
        <v>264</v>
      </c>
      <c r="AW11" s="2">
        <v>300</v>
      </c>
    </row>
    <row r="12" spans="1:49" ht="18" customHeight="1">
      <c r="A12" s="116">
        <v>2</v>
      </c>
      <c r="B12" s="117"/>
      <c r="C12" s="474">
        <v>2198</v>
      </c>
      <c r="D12" s="2">
        <v>1174</v>
      </c>
      <c r="E12" s="2">
        <v>1024</v>
      </c>
      <c r="F12" s="2">
        <v>74</v>
      </c>
      <c r="G12" s="2">
        <v>9</v>
      </c>
      <c r="H12" s="472" t="s">
        <v>627</v>
      </c>
      <c r="I12" s="2" t="s">
        <v>627</v>
      </c>
      <c r="J12" s="2">
        <v>61</v>
      </c>
      <c r="K12" s="2">
        <v>26</v>
      </c>
      <c r="L12" s="472">
        <v>21</v>
      </c>
      <c r="M12" s="472">
        <v>13</v>
      </c>
      <c r="N12" s="472" t="s">
        <v>627</v>
      </c>
      <c r="O12" s="472">
        <v>5</v>
      </c>
      <c r="P12" s="2">
        <v>906</v>
      </c>
      <c r="Q12" s="2">
        <v>772</v>
      </c>
      <c r="R12" s="472">
        <v>1</v>
      </c>
      <c r="S12" s="2" t="s">
        <v>627</v>
      </c>
      <c r="T12" s="2">
        <v>89</v>
      </c>
      <c r="U12" s="2" t="s">
        <v>627</v>
      </c>
      <c r="V12" s="2">
        <v>27</v>
      </c>
      <c r="W12" s="2">
        <v>111</v>
      </c>
      <c r="X12" s="2">
        <v>83</v>
      </c>
      <c r="Y12" s="2">
        <v>126</v>
      </c>
      <c r="Z12" s="2">
        <v>91</v>
      </c>
      <c r="AA12" s="2">
        <v>423</v>
      </c>
      <c r="AB12" s="2">
        <v>94</v>
      </c>
      <c r="AC12" s="2">
        <v>329</v>
      </c>
      <c r="AE12" s="411">
        <v>4</v>
      </c>
      <c r="AF12" s="411"/>
      <c r="AG12" s="357"/>
      <c r="AH12" s="475">
        <v>56</v>
      </c>
      <c r="AI12" s="476">
        <v>50</v>
      </c>
      <c r="AJ12" s="476">
        <v>5</v>
      </c>
      <c r="AK12" s="476">
        <v>1</v>
      </c>
      <c r="AL12" s="477">
        <f>AO12+AR12</f>
        <v>3027</v>
      </c>
      <c r="AM12" s="477">
        <f>AP12+AS12</f>
        <v>1908</v>
      </c>
      <c r="AN12" s="477">
        <f>AQ12+AT12</f>
        <v>1119</v>
      </c>
      <c r="AO12" s="477">
        <f aca="true" t="shared" si="0" ref="AO12:AW12">SUM(AO14:AO16)</f>
        <v>2358</v>
      </c>
      <c r="AP12" s="477">
        <f t="shared" si="0"/>
        <v>1549</v>
      </c>
      <c r="AQ12" s="477">
        <f t="shared" si="0"/>
        <v>809</v>
      </c>
      <c r="AR12" s="477">
        <f t="shared" si="0"/>
        <v>669</v>
      </c>
      <c r="AS12" s="477">
        <f t="shared" si="0"/>
        <v>359</v>
      </c>
      <c r="AT12" s="477">
        <f t="shared" si="0"/>
        <v>310</v>
      </c>
      <c r="AU12" s="477">
        <f t="shared" si="0"/>
        <v>564</v>
      </c>
      <c r="AV12" s="477">
        <f t="shared" si="0"/>
        <v>280</v>
      </c>
      <c r="AW12" s="477">
        <f t="shared" si="0"/>
        <v>284</v>
      </c>
    </row>
    <row r="13" spans="1:49" ht="18" customHeight="1">
      <c r="A13" s="116">
        <v>3</v>
      </c>
      <c r="B13" s="117"/>
      <c r="C13" s="478">
        <v>2212</v>
      </c>
      <c r="D13" s="479">
        <v>1186</v>
      </c>
      <c r="E13" s="479">
        <v>1026</v>
      </c>
      <c r="F13" s="479">
        <v>67</v>
      </c>
      <c r="G13" s="479">
        <v>15</v>
      </c>
      <c r="H13" s="472" t="s">
        <v>627</v>
      </c>
      <c r="I13" s="2" t="s">
        <v>627</v>
      </c>
      <c r="J13" s="479">
        <v>54</v>
      </c>
      <c r="K13" s="479">
        <v>32</v>
      </c>
      <c r="L13" s="479">
        <v>27</v>
      </c>
      <c r="M13" s="479">
        <v>9</v>
      </c>
      <c r="N13" s="2" t="s">
        <v>627</v>
      </c>
      <c r="O13" s="479">
        <v>5</v>
      </c>
      <c r="P13" s="479">
        <v>909</v>
      </c>
      <c r="Q13" s="479">
        <v>749</v>
      </c>
      <c r="R13" s="479">
        <v>1</v>
      </c>
      <c r="S13" s="2" t="s">
        <v>627</v>
      </c>
      <c r="T13" s="479">
        <v>93</v>
      </c>
      <c r="U13" s="2" t="s">
        <v>627</v>
      </c>
      <c r="V13" s="479">
        <v>25</v>
      </c>
      <c r="W13" s="479">
        <v>128</v>
      </c>
      <c r="X13" s="479">
        <v>98</v>
      </c>
      <c r="Y13" s="479">
        <v>119</v>
      </c>
      <c r="Z13" s="479">
        <v>87</v>
      </c>
      <c r="AA13" s="479">
        <v>373</v>
      </c>
      <c r="AB13" s="479">
        <v>76</v>
      </c>
      <c r="AC13" s="479">
        <v>297</v>
      </c>
      <c r="AE13" s="283"/>
      <c r="AF13" s="480"/>
      <c r="AG13" s="481"/>
      <c r="AH13" s="482"/>
      <c r="AI13" s="3"/>
      <c r="AJ13" s="3"/>
      <c r="AK13" s="3"/>
      <c r="AL13" s="477"/>
      <c r="AM13" s="477"/>
      <c r="AN13" s="477"/>
      <c r="AO13" s="3"/>
      <c r="AP13" s="3"/>
      <c r="AQ13" s="3"/>
      <c r="AR13" s="3"/>
      <c r="AS13" s="3"/>
      <c r="AT13" s="3"/>
      <c r="AU13" s="3"/>
      <c r="AV13" s="3"/>
      <c r="AW13" s="3"/>
    </row>
    <row r="14" spans="1:52" ht="18" customHeight="1">
      <c r="A14" s="411">
        <v>4</v>
      </c>
      <c r="B14" s="357"/>
      <c r="C14" s="483">
        <f>SUM(C16:C18)</f>
        <v>2220</v>
      </c>
      <c r="D14" s="484">
        <f>SUM(D16:D18)</f>
        <v>1199</v>
      </c>
      <c r="E14" s="484">
        <f aca="true" t="shared" si="1" ref="E14:AC14">SUM(E16:E18)</f>
        <v>1021</v>
      </c>
      <c r="F14" s="484">
        <f t="shared" si="1"/>
        <v>66</v>
      </c>
      <c r="G14" s="484">
        <f t="shared" si="1"/>
        <v>16</v>
      </c>
      <c r="H14" s="476" t="s">
        <v>627</v>
      </c>
      <c r="I14" s="477" t="s">
        <v>627</v>
      </c>
      <c r="J14" s="484">
        <f t="shared" si="1"/>
        <v>58</v>
      </c>
      <c r="K14" s="484">
        <f t="shared" si="1"/>
        <v>30</v>
      </c>
      <c r="L14" s="484">
        <f t="shared" si="1"/>
        <v>26</v>
      </c>
      <c r="M14" s="484">
        <f t="shared" si="1"/>
        <v>11</v>
      </c>
      <c r="N14" s="477" t="s">
        <v>627</v>
      </c>
      <c r="O14" s="484">
        <f t="shared" si="1"/>
        <v>5</v>
      </c>
      <c r="P14" s="484">
        <f t="shared" si="1"/>
        <v>902</v>
      </c>
      <c r="Q14" s="484">
        <f t="shared" si="1"/>
        <v>729</v>
      </c>
      <c r="R14" s="484">
        <f t="shared" si="1"/>
        <v>1</v>
      </c>
      <c r="S14" s="477" t="s">
        <v>627</v>
      </c>
      <c r="T14" s="484">
        <f t="shared" si="1"/>
        <v>96</v>
      </c>
      <c r="U14" s="477" t="s">
        <v>627</v>
      </c>
      <c r="V14" s="484">
        <f t="shared" si="1"/>
        <v>27</v>
      </c>
      <c r="W14" s="484">
        <f t="shared" si="1"/>
        <v>146</v>
      </c>
      <c r="X14" s="484">
        <f t="shared" si="1"/>
        <v>107</v>
      </c>
      <c r="Y14" s="484">
        <f t="shared" si="1"/>
        <v>132</v>
      </c>
      <c r="Z14" s="484">
        <f t="shared" si="1"/>
        <v>102</v>
      </c>
      <c r="AA14" s="484">
        <f t="shared" si="1"/>
        <v>378</v>
      </c>
      <c r="AB14" s="484">
        <f t="shared" si="1"/>
        <v>78</v>
      </c>
      <c r="AC14" s="484">
        <f t="shared" si="1"/>
        <v>300</v>
      </c>
      <c r="AE14" s="485" t="s">
        <v>379</v>
      </c>
      <c r="AF14" s="485"/>
      <c r="AG14" s="486"/>
      <c r="AH14" s="487">
        <v>1</v>
      </c>
      <c r="AI14" s="38">
        <v>1</v>
      </c>
      <c r="AJ14" s="38" t="s">
        <v>627</v>
      </c>
      <c r="AK14" s="38" t="s">
        <v>627</v>
      </c>
      <c r="AL14" s="477">
        <f aca="true" t="shared" si="2" ref="AL14:AN31">AO14+AR14</f>
        <v>31</v>
      </c>
      <c r="AM14" s="477">
        <f t="shared" si="2"/>
        <v>19</v>
      </c>
      <c r="AN14" s="477">
        <f t="shared" si="2"/>
        <v>12</v>
      </c>
      <c r="AO14" s="477">
        <v>24</v>
      </c>
      <c r="AP14" s="477">
        <v>17</v>
      </c>
      <c r="AQ14" s="477">
        <v>7</v>
      </c>
      <c r="AR14" s="477">
        <v>7</v>
      </c>
      <c r="AS14" s="477">
        <v>2</v>
      </c>
      <c r="AT14" s="477">
        <v>5</v>
      </c>
      <c r="AU14" s="477">
        <v>1</v>
      </c>
      <c r="AV14" s="477" t="s">
        <v>627</v>
      </c>
      <c r="AW14" s="477">
        <v>1</v>
      </c>
      <c r="AX14" s="37"/>
      <c r="AY14" s="37"/>
      <c r="AZ14" s="37"/>
    </row>
    <row r="15" spans="1:49" ht="18" customHeight="1">
      <c r="A15" s="423"/>
      <c r="B15" s="424"/>
      <c r="C15" s="482"/>
      <c r="D15" s="3"/>
      <c r="E15" s="3"/>
      <c r="F15" s="3"/>
      <c r="G15" s="3"/>
      <c r="H15" s="3"/>
      <c r="I15" s="3"/>
      <c r="J15" s="3"/>
      <c r="K15" s="3"/>
      <c r="L15" s="3"/>
      <c r="M15" s="3"/>
      <c r="N15" s="3"/>
      <c r="O15" s="3"/>
      <c r="P15" s="3"/>
      <c r="Q15" s="3"/>
      <c r="R15" s="3"/>
      <c r="S15" s="3"/>
      <c r="T15" s="3"/>
      <c r="U15" s="3"/>
      <c r="V15" s="3"/>
      <c r="W15" s="3"/>
      <c r="X15" s="3"/>
      <c r="Y15" s="3"/>
      <c r="Z15" s="3"/>
      <c r="AA15" s="3"/>
      <c r="AB15" s="3"/>
      <c r="AC15" s="3"/>
      <c r="AE15" s="485" t="s">
        <v>380</v>
      </c>
      <c r="AF15" s="485"/>
      <c r="AG15" s="486"/>
      <c r="AH15" s="475">
        <v>45</v>
      </c>
      <c r="AI15" s="477">
        <v>39</v>
      </c>
      <c r="AJ15" s="477">
        <v>5</v>
      </c>
      <c r="AK15" s="476">
        <v>1</v>
      </c>
      <c r="AL15" s="477">
        <f t="shared" si="2"/>
        <v>2256</v>
      </c>
      <c r="AM15" s="477">
        <f t="shared" si="2"/>
        <v>1403</v>
      </c>
      <c r="AN15" s="477">
        <f t="shared" si="2"/>
        <v>853</v>
      </c>
      <c r="AO15" s="477">
        <v>1833</v>
      </c>
      <c r="AP15" s="477">
        <v>1179</v>
      </c>
      <c r="AQ15" s="477">
        <v>654</v>
      </c>
      <c r="AR15" s="477">
        <v>423</v>
      </c>
      <c r="AS15" s="477">
        <v>224</v>
      </c>
      <c r="AT15" s="477">
        <v>199</v>
      </c>
      <c r="AU15" s="477">
        <v>454</v>
      </c>
      <c r="AV15" s="477">
        <v>223</v>
      </c>
      <c r="AW15" s="477">
        <v>231</v>
      </c>
    </row>
    <row r="16" spans="1:52" ht="18" customHeight="1">
      <c r="A16" s="485" t="s">
        <v>379</v>
      </c>
      <c r="B16" s="486"/>
      <c r="C16" s="483">
        <v>23</v>
      </c>
      <c r="D16" s="484">
        <v>13</v>
      </c>
      <c r="E16" s="484">
        <v>10</v>
      </c>
      <c r="F16" s="484">
        <v>1</v>
      </c>
      <c r="G16" s="477" t="s">
        <v>627</v>
      </c>
      <c r="H16" s="477" t="s">
        <v>627</v>
      </c>
      <c r="I16" s="477" t="s">
        <v>627</v>
      </c>
      <c r="J16" s="484">
        <v>1</v>
      </c>
      <c r="K16" s="477" t="s">
        <v>627</v>
      </c>
      <c r="L16" s="477" t="s">
        <v>627</v>
      </c>
      <c r="M16" s="484">
        <v>1</v>
      </c>
      <c r="N16" s="477" t="s">
        <v>627</v>
      </c>
      <c r="O16" s="477" t="s">
        <v>627</v>
      </c>
      <c r="P16" s="484">
        <v>11</v>
      </c>
      <c r="Q16" s="484">
        <v>8</v>
      </c>
      <c r="R16" s="477" t="s">
        <v>627</v>
      </c>
      <c r="S16" s="477" t="s">
        <v>627</v>
      </c>
      <c r="T16" s="484">
        <v>1</v>
      </c>
      <c r="U16" s="477" t="s">
        <v>627</v>
      </c>
      <c r="V16" s="477" t="s">
        <v>627</v>
      </c>
      <c r="W16" s="477" t="s">
        <v>627</v>
      </c>
      <c r="X16" s="477" t="s">
        <v>627</v>
      </c>
      <c r="Y16" s="484">
        <v>3</v>
      </c>
      <c r="Z16" s="484">
        <v>3</v>
      </c>
      <c r="AA16" s="484">
        <v>1</v>
      </c>
      <c r="AB16" s="477">
        <v>1</v>
      </c>
      <c r="AC16" s="477" t="s">
        <v>627</v>
      </c>
      <c r="AE16" s="485" t="s">
        <v>331</v>
      </c>
      <c r="AF16" s="485"/>
      <c r="AG16" s="486"/>
      <c r="AH16" s="475">
        <v>10</v>
      </c>
      <c r="AI16" s="477">
        <v>10</v>
      </c>
      <c r="AJ16" s="38" t="s">
        <v>627</v>
      </c>
      <c r="AK16" s="38" t="s">
        <v>627</v>
      </c>
      <c r="AL16" s="477">
        <f t="shared" si="2"/>
        <v>740</v>
      </c>
      <c r="AM16" s="477">
        <f t="shared" si="2"/>
        <v>486</v>
      </c>
      <c r="AN16" s="477">
        <f t="shared" si="2"/>
        <v>254</v>
      </c>
      <c r="AO16" s="477">
        <v>501</v>
      </c>
      <c r="AP16" s="477">
        <v>353</v>
      </c>
      <c r="AQ16" s="477">
        <v>148</v>
      </c>
      <c r="AR16" s="477">
        <v>239</v>
      </c>
      <c r="AS16" s="477">
        <v>133</v>
      </c>
      <c r="AT16" s="477">
        <v>106</v>
      </c>
      <c r="AU16" s="477">
        <v>109</v>
      </c>
      <c r="AV16" s="477">
        <v>57</v>
      </c>
      <c r="AW16" s="477">
        <v>52</v>
      </c>
      <c r="AX16" s="8" t="s">
        <v>24</v>
      </c>
      <c r="AY16" s="8" t="s">
        <v>24</v>
      </c>
      <c r="AZ16" s="8" t="s">
        <v>24</v>
      </c>
    </row>
    <row r="17" spans="1:49" ht="18" customHeight="1">
      <c r="A17" s="485" t="s">
        <v>380</v>
      </c>
      <c r="B17" s="486"/>
      <c r="C17" s="483">
        <v>2142</v>
      </c>
      <c r="D17" s="484">
        <v>1150</v>
      </c>
      <c r="E17" s="484">
        <v>992</v>
      </c>
      <c r="F17" s="484">
        <v>65</v>
      </c>
      <c r="G17" s="484">
        <v>16</v>
      </c>
      <c r="H17" s="477" t="s">
        <v>627</v>
      </c>
      <c r="I17" s="477" t="s">
        <v>627</v>
      </c>
      <c r="J17" s="484">
        <v>54</v>
      </c>
      <c r="K17" s="484">
        <v>29</v>
      </c>
      <c r="L17" s="484">
        <v>24</v>
      </c>
      <c r="M17" s="484">
        <v>10</v>
      </c>
      <c r="N17" s="477" t="s">
        <v>627</v>
      </c>
      <c r="O17" s="484">
        <v>5</v>
      </c>
      <c r="P17" s="484">
        <v>874</v>
      </c>
      <c r="Q17" s="484">
        <v>709</v>
      </c>
      <c r="R17" s="477" t="s">
        <v>627</v>
      </c>
      <c r="S17" s="477" t="s">
        <v>627</v>
      </c>
      <c r="T17" s="484">
        <v>93</v>
      </c>
      <c r="U17" s="477" t="s">
        <v>627</v>
      </c>
      <c r="V17" s="484">
        <v>27</v>
      </c>
      <c r="W17" s="484">
        <v>133</v>
      </c>
      <c r="X17" s="484">
        <v>103</v>
      </c>
      <c r="Y17" s="484">
        <v>102</v>
      </c>
      <c r="Z17" s="484">
        <v>69</v>
      </c>
      <c r="AA17" s="484">
        <v>373</v>
      </c>
      <c r="AB17" s="484">
        <v>74</v>
      </c>
      <c r="AC17" s="484">
        <v>299</v>
      </c>
      <c r="AE17" s="488"/>
      <c r="AF17" s="488"/>
      <c r="AG17" s="489"/>
      <c r="AH17" s="475"/>
      <c r="AI17" s="477"/>
      <c r="AJ17" s="477"/>
      <c r="AK17" s="38"/>
      <c r="AL17" s="477"/>
      <c r="AM17" s="477"/>
      <c r="AN17" s="477"/>
      <c r="AO17" s="477"/>
      <c r="AP17" s="477"/>
      <c r="AQ17" s="477"/>
      <c r="AR17" s="477"/>
      <c r="AS17" s="477"/>
      <c r="AT17" s="477"/>
      <c r="AU17" s="477"/>
      <c r="AV17" s="477"/>
      <c r="AW17" s="477"/>
    </row>
    <row r="18" spans="1:49" ht="18" customHeight="1">
      <c r="A18" s="485" t="s">
        <v>331</v>
      </c>
      <c r="B18" s="486"/>
      <c r="C18" s="483">
        <v>55</v>
      </c>
      <c r="D18" s="484">
        <v>36</v>
      </c>
      <c r="E18" s="484">
        <v>19</v>
      </c>
      <c r="F18" s="477" t="s">
        <v>627</v>
      </c>
      <c r="G18" s="477" t="s">
        <v>627</v>
      </c>
      <c r="H18" s="477" t="s">
        <v>627</v>
      </c>
      <c r="I18" s="477" t="s">
        <v>627</v>
      </c>
      <c r="J18" s="484">
        <v>3</v>
      </c>
      <c r="K18" s="484">
        <v>1</v>
      </c>
      <c r="L18" s="477">
        <v>2</v>
      </c>
      <c r="M18" s="477" t="s">
        <v>627</v>
      </c>
      <c r="N18" s="477" t="s">
        <v>627</v>
      </c>
      <c r="O18" s="477" t="s">
        <v>627</v>
      </c>
      <c r="P18" s="484">
        <v>17</v>
      </c>
      <c r="Q18" s="484">
        <v>12</v>
      </c>
      <c r="R18" s="484">
        <v>1</v>
      </c>
      <c r="S18" s="477" t="s">
        <v>627</v>
      </c>
      <c r="T18" s="477">
        <v>2</v>
      </c>
      <c r="U18" s="477" t="s">
        <v>627</v>
      </c>
      <c r="V18" s="477" t="s">
        <v>627</v>
      </c>
      <c r="W18" s="484">
        <v>13</v>
      </c>
      <c r="X18" s="477">
        <v>4</v>
      </c>
      <c r="Y18" s="484">
        <v>27</v>
      </c>
      <c r="Z18" s="484">
        <v>30</v>
      </c>
      <c r="AA18" s="484">
        <v>4</v>
      </c>
      <c r="AB18" s="484">
        <v>3</v>
      </c>
      <c r="AC18" s="477">
        <v>1</v>
      </c>
      <c r="AE18" s="420" t="s">
        <v>713</v>
      </c>
      <c r="AF18" s="420"/>
      <c r="AG18" s="421"/>
      <c r="AH18" s="475" t="s">
        <v>627</v>
      </c>
      <c r="AI18" s="477">
        <v>50</v>
      </c>
      <c r="AJ18" s="477" t="s">
        <v>627</v>
      </c>
      <c r="AK18" s="476">
        <v>1</v>
      </c>
      <c r="AL18" s="477">
        <v>2868</v>
      </c>
      <c r="AM18" s="477">
        <v>1811</v>
      </c>
      <c r="AN18" s="477">
        <v>1057</v>
      </c>
      <c r="AO18" s="477">
        <v>2242</v>
      </c>
      <c r="AP18" s="477">
        <v>1472</v>
      </c>
      <c r="AQ18" s="477">
        <v>770</v>
      </c>
      <c r="AR18" s="477">
        <v>626</v>
      </c>
      <c r="AS18" s="477">
        <v>339</v>
      </c>
      <c r="AT18" s="477">
        <v>287</v>
      </c>
      <c r="AU18" s="477" t="s">
        <v>627</v>
      </c>
      <c r="AV18" s="477" t="s">
        <v>627</v>
      </c>
      <c r="AW18" s="477" t="s">
        <v>627</v>
      </c>
    </row>
    <row r="19" spans="1:49" ht="18" customHeight="1">
      <c r="A19" s="64"/>
      <c r="B19" s="428"/>
      <c r="C19" s="475"/>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90"/>
      <c r="AE19" s="420" t="s">
        <v>714</v>
      </c>
      <c r="AF19" s="226"/>
      <c r="AG19" s="244"/>
      <c r="AH19" s="475" t="s">
        <v>627</v>
      </c>
      <c r="AI19" s="477" t="s">
        <v>627</v>
      </c>
      <c r="AJ19" s="477">
        <v>5</v>
      </c>
      <c r="AK19" s="476">
        <v>1</v>
      </c>
      <c r="AL19" s="477">
        <v>159</v>
      </c>
      <c r="AM19" s="477">
        <v>97</v>
      </c>
      <c r="AN19" s="477">
        <v>62</v>
      </c>
      <c r="AO19" s="477">
        <v>116</v>
      </c>
      <c r="AP19" s="477">
        <v>77</v>
      </c>
      <c r="AQ19" s="477">
        <v>39</v>
      </c>
      <c r="AR19" s="477">
        <v>43</v>
      </c>
      <c r="AS19" s="477">
        <v>20</v>
      </c>
      <c r="AT19" s="477">
        <v>23</v>
      </c>
      <c r="AU19" s="477" t="s">
        <v>627</v>
      </c>
      <c r="AV19" s="477" t="s">
        <v>627</v>
      </c>
      <c r="AW19" s="477" t="s">
        <v>627</v>
      </c>
    </row>
    <row r="20" spans="1:49" ht="18" customHeight="1">
      <c r="A20" s="420" t="s">
        <v>275</v>
      </c>
      <c r="B20" s="421"/>
      <c r="C20" s="483">
        <v>851</v>
      </c>
      <c r="D20" s="477">
        <v>440</v>
      </c>
      <c r="E20" s="477">
        <v>411</v>
      </c>
      <c r="F20" s="477">
        <v>19</v>
      </c>
      <c r="G20" s="477">
        <v>7</v>
      </c>
      <c r="H20" s="477" t="s">
        <v>627</v>
      </c>
      <c r="I20" s="477" t="s">
        <v>627</v>
      </c>
      <c r="J20" s="477">
        <v>20</v>
      </c>
      <c r="K20" s="477">
        <v>11</v>
      </c>
      <c r="L20" s="477">
        <v>12</v>
      </c>
      <c r="M20" s="477">
        <v>5</v>
      </c>
      <c r="N20" s="477" t="s">
        <v>627</v>
      </c>
      <c r="O20" s="477">
        <v>3</v>
      </c>
      <c r="P20" s="477">
        <v>332</v>
      </c>
      <c r="Q20" s="477">
        <v>300</v>
      </c>
      <c r="R20" s="477">
        <v>1</v>
      </c>
      <c r="S20" s="477" t="s">
        <v>627</v>
      </c>
      <c r="T20" s="477">
        <v>34</v>
      </c>
      <c r="U20" s="477" t="s">
        <v>627</v>
      </c>
      <c r="V20" s="491">
        <v>4</v>
      </c>
      <c r="W20" s="477">
        <v>56</v>
      </c>
      <c r="X20" s="477">
        <v>47</v>
      </c>
      <c r="Y20" s="477">
        <v>68</v>
      </c>
      <c r="Z20" s="477">
        <v>56</v>
      </c>
      <c r="AA20" s="477">
        <v>58</v>
      </c>
      <c r="AB20" s="477">
        <v>23</v>
      </c>
      <c r="AC20" s="477">
        <v>35</v>
      </c>
      <c r="AD20" s="490"/>
      <c r="AE20" s="433"/>
      <c r="AF20" s="227"/>
      <c r="AG20" s="432"/>
      <c r="AH20" s="475"/>
      <c r="AI20" s="477"/>
      <c r="AJ20" s="477"/>
      <c r="AK20" s="476"/>
      <c r="AL20" s="477"/>
      <c r="AM20" s="477"/>
      <c r="AN20" s="477"/>
      <c r="AO20" s="477"/>
      <c r="AP20" s="477"/>
      <c r="AQ20" s="477"/>
      <c r="AR20" s="477"/>
      <c r="AS20" s="477"/>
      <c r="AT20" s="477"/>
      <c r="AU20" s="3"/>
      <c r="AV20" s="3"/>
      <c r="AW20" s="3"/>
    </row>
    <row r="21" spans="1:49" ht="18" customHeight="1">
      <c r="A21" s="420" t="s">
        <v>381</v>
      </c>
      <c r="B21" s="421"/>
      <c r="C21" s="483">
        <v>93</v>
      </c>
      <c r="D21" s="477">
        <v>53</v>
      </c>
      <c r="E21" s="477">
        <v>40</v>
      </c>
      <c r="F21" s="477">
        <v>3</v>
      </c>
      <c r="G21" s="477">
        <v>1</v>
      </c>
      <c r="H21" s="477" t="s">
        <v>627</v>
      </c>
      <c r="I21" s="477" t="s">
        <v>627</v>
      </c>
      <c r="J21" s="477">
        <v>4</v>
      </c>
      <c r="K21" s="477" t="s">
        <v>627</v>
      </c>
      <c r="L21" s="477">
        <v>2</v>
      </c>
      <c r="M21" s="477" t="s">
        <v>627</v>
      </c>
      <c r="N21" s="477" t="s">
        <v>627</v>
      </c>
      <c r="O21" s="477" t="s">
        <v>627</v>
      </c>
      <c r="P21" s="477">
        <v>37</v>
      </c>
      <c r="Q21" s="477">
        <v>32</v>
      </c>
      <c r="R21" s="477" t="s">
        <v>627</v>
      </c>
      <c r="S21" s="477" t="s">
        <v>627</v>
      </c>
      <c r="T21" s="477">
        <v>4</v>
      </c>
      <c r="U21" s="477" t="s">
        <v>627</v>
      </c>
      <c r="V21" s="477">
        <v>1</v>
      </c>
      <c r="W21" s="477">
        <v>7</v>
      </c>
      <c r="X21" s="477">
        <v>2</v>
      </c>
      <c r="Y21" s="477">
        <v>7</v>
      </c>
      <c r="Z21" s="477">
        <v>2</v>
      </c>
      <c r="AA21" s="477">
        <v>21</v>
      </c>
      <c r="AB21" s="477">
        <v>7</v>
      </c>
      <c r="AC21" s="477">
        <v>14</v>
      </c>
      <c r="AD21" s="490"/>
      <c r="AE21" s="420" t="s">
        <v>275</v>
      </c>
      <c r="AF21" s="420"/>
      <c r="AG21" s="421"/>
      <c r="AH21" s="487">
        <v>20</v>
      </c>
      <c r="AI21" s="38">
        <v>19</v>
      </c>
      <c r="AJ21" s="38">
        <v>1</v>
      </c>
      <c r="AK21" s="38" t="s">
        <v>627</v>
      </c>
      <c r="AL21" s="477">
        <f t="shared" si="2"/>
        <v>1479</v>
      </c>
      <c r="AM21" s="477">
        <f t="shared" si="2"/>
        <v>924</v>
      </c>
      <c r="AN21" s="477">
        <f t="shared" si="2"/>
        <v>555</v>
      </c>
      <c r="AO21" s="477">
        <v>1172</v>
      </c>
      <c r="AP21" s="477">
        <v>759</v>
      </c>
      <c r="AQ21" s="477">
        <v>413</v>
      </c>
      <c r="AR21" s="477">
        <v>307</v>
      </c>
      <c r="AS21" s="477">
        <v>165</v>
      </c>
      <c r="AT21" s="477">
        <v>142</v>
      </c>
      <c r="AU21" s="477">
        <v>211</v>
      </c>
      <c r="AV21" s="477">
        <v>104</v>
      </c>
      <c r="AW21" s="477">
        <v>107</v>
      </c>
    </row>
    <row r="22" spans="1:49" ht="18" customHeight="1">
      <c r="A22" s="420" t="s">
        <v>276</v>
      </c>
      <c r="B22" s="421"/>
      <c r="C22" s="483">
        <v>220</v>
      </c>
      <c r="D22" s="477">
        <v>117</v>
      </c>
      <c r="E22" s="477">
        <v>103</v>
      </c>
      <c r="F22" s="477">
        <v>8</v>
      </c>
      <c r="G22" s="477">
        <v>1</v>
      </c>
      <c r="H22" s="477" t="s">
        <v>627</v>
      </c>
      <c r="I22" s="477" t="s">
        <v>627</v>
      </c>
      <c r="J22" s="477">
        <v>3</v>
      </c>
      <c r="K22" s="477">
        <v>6</v>
      </c>
      <c r="L22" s="477">
        <v>1</v>
      </c>
      <c r="M22" s="477">
        <v>2</v>
      </c>
      <c r="N22" s="477" t="s">
        <v>627</v>
      </c>
      <c r="O22" s="477" t="s">
        <v>627</v>
      </c>
      <c r="P22" s="477">
        <v>88</v>
      </c>
      <c r="Q22" s="477">
        <v>70</v>
      </c>
      <c r="R22" s="477" t="s">
        <v>627</v>
      </c>
      <c r="S22" s="477" t="s">
        <v>627</v>
      </c>
      <c r="T22" s="477">
        <v>10</v>
      </c>
      <c r="U22" s="477" t="s">
        <v>627</v>
      </c>
      <c r="V22" s="491">
        <v>4</v>
      </c>
      <c r="W22" s="477">
        <v>17</v>
      </c>
      <c r="X22" s="477">
        <v>10</v>
      </c>
      <c r="Y22" s="477">
        <v>8</v>
      </c>
      <c r="Z22" s="477">
        <v>7</v>
      </c>
      <c r="AA22" s="477">
        <v>33</v>
      </c>
      <c r="AB22" s="477">
        <v>7</v>
      </c>
      <c r="AC22" s="477">
        <v>26</v>
      </c>
      <c r="AD22" s="490"/>
      <c r="AE22" s="420" t="s">
        <v>381</v>
      </c>
      <c r="AF22" s="420"/>
      <c r="AG22" s="421"/>
      <c r="AH22" s="487">
        <v>5</v>
      </c>
      <c r="AI22" s="38">
        <v>4</v>
      </c>
      <c r="AJ22" s="38">
        <v>1</v>
      </c>
      <c r="AK22" s="38" t="s">
        <v>627</v>
      </c>
      <c r="AL22" s="477">
        <f t="shared" si="2"/>
        <v>281</v>
      </c>
      <c r="AM22" s="477">
        <f t="shared" si="2"/>
        <v>165</v>
      </c>
      <c r="AN22" s="477">
        <f t="shared" si="2"/>
        <v>116</v>
      </c>
      <c r="AO22" s="477">
        <v>164</v>
      </c>
      <c r="AP22" s="477">
        <v>102</v>
      </c>
      <c r="AQ22" s="477">
        <v>62</v>
      </c>
      <c r="AR22" s="477">
        <v>117</v>
      </c>
      <c r="AS22" s="477">
        <v>63</v>
      </c>
      <c r="AT22" s="477">
        <v>54</v>
      </c>
      <c r="AU22" s="477">
        <v>50</v>
      </c>
      <c r="AV22" s="477">
        <v>22</v>
      </c>
      <c r="AW22" s="477">
        <v>28</v>
      </c>
    </row>
    <row r="23" spans="1:49" ht="18" customHeight="1">
      <c r="A23" s="420" t="s">
        <v>277</v>
      </c>
      <c r="B23" s="421"/>
      <c r="C23" s="483">
        <v>49</v>
      </c>
      <c r="D23" s="477">
        <v>32</v>
      </c>
      <c r="E23" s="477">
        <v>17</v>
      </c>
      <c r="F23" s="477">
        <v>3</v>
      </c>
      <c r="G23" s="477" t="s">
        <v>627</v>
      </c>
      <c r="H23" s="477" t="s">
        <v>627</v>
      </c>
      <c r="I23" s="477" t="s">
        <v>627</v>
      </c>
      <c r="J23" s="477">
        <v>2</v>
      </c>
      <c r="K23" s="477">
        <v>1</v>
      </c>
      <c r="L23" s="477">
        <v>1</v>
      </c>
      <c r="M23" s="477" t="s">
        <v>627</v>
      </c>
      <c r="N23" s="477" t="s">
        <v>627</v>
      </c>
      <c r="O23" s="477" t="s">
        <v>627</v>
      </c>
      <c r="P23" s="477">
        <v>23</v>
      </c>
      <c r="Q23" s="477">
        <v>12</v>
      </c>
      <c r="R23" s="477" t="s">
        <v>627</v>
      </c>
      <c r="S23" s="477" t="s">
        <v>627</v>
      </c>
      <c r="T23" s="477">
        <v>3</v>
      </c>
      <c r="U23" s="477" t="s">
        <v>627</v>
      </c>
      <c r="V23" s="491" t="s">
        <v>627</v>
      </c>
      <c r="W23" s="477">
        <v>3</v>
      </c>
      <c r="X23" s="492">
        <v>1</v>
      </c>
      <c r="Y23" s="477">
        <v>4</v>
      </c>
      <c r="Z23" s="477">
        <v>3</v>
      </c>
      <c r="AA23" s="477">
        <v>14</v>
      </c>
      <c r="AB23" s="477">
        <v>6</v>
      </c>
      <c r="AC23" s="477">
        <v>8</v>
      </c>
      <c r="AD23" s="490"/>
      <c r="AE23" s="420" t="s">
        <v>276</v>
      </c>
      <c r="AF23" s="420"/>
      <c r="AG23" s="421"/>
      <c r="AH23" s="487">
        <v>7</v>
      </c>
      <c r="AI23" s="38">
        <v>6</v>
      </c>
      <c r="AJ23" s="38">
        <v>1</v>
      </c>
      <c r="AK23" s="38" t="s">
        <v>627</v>
      </c>
      <c r="AL23" s="477">
        <f t="shared" si="2"/>
        <v>402</v>
      </c>
      <c r="AM23" s="477">
        <f t="shared" si="2"/>
        <v>260</v>
      </c>
      <c r="AN23" s="477">
        <f t="shared" si="2"/>
        <v>142</v>
      </c>
      <c r="AO23" s="477">
        <v>324</v>
      </c>
      <c r="AP23" s="477">
        <v>223</v>
      </c>
      <c r="AQ23" s="477">
        <v>101</v>
      </c>
      <c r="AR23" s="477">
        <v>78</v>
      </c>
      <c r="AS23" s="477">
        <v>37</v>
      </c>
      <c r="AT23" s="477">
        <v>41</v>
      </c>
      <c r="AU23" s="477">
        <v>67</v>
      </c>
      <c r="AV23" s="477">
        <v>28</v>
      </c>
      <c r="AW23" s="477">
        <v>39</v>
      </c>
    </row>
    <row r="24" spans="1:49" ht="18" customHeight="1">
      <c r="A24" s="420" t="s">
        <v>278</v>
      </c>
      <c r="B24" s="421"/>
      <c r="C24" s="483">
        <v>31</v>
      </c>
      <c r="D24" s="477">
        <v>19</v>
      </c>
      <c r="E24" s="477">
        <v>12</v>
      </c>
      <c r="F24" s="477">
        <v>2</v>
      </c>
      <c r="G24" s="477" t="s">
        <v>627</v>
      </c>
      <c r="H24" s="477" t="s">
        <v>627</v>
      </c>
      <c r="I24" s="477" t="s">
        <v>627</v>
      </c>
      <c r="J24" s="477">
        <v>1</v>
      </c>
      <c r="K24" s="477">
        <v>1</v>
      </c>
      <c r="L24" s="477" t="s">
        <v>627</v>
      </c>
      <c r="M24" s="477" t="s">
        <v>627</v>
      </c>
      <c r="N24" s="477" t="s">
        <v>627</v>
      </c>
      <c r="O24" s="477" t="s">
        <v>627</v>
      </c>
      <c r="P24" s="477">
        <v>15</v>
      </c>
      <c r="Q24" s="477">
        <v>6</v>
      </c>
      <c r="R24" s="477" t="s">
        <v>627</v>
      </c>
      <c r="S24" s="477" t="s">
        <v>627</v>
      </c>
      <c r="T24" s="477">
        <v>3</v>
      </c>
      <c r="U24" s="477" t="s">
        <v>627</v>
      </c>
      <c r="V24" s="491">
        <v>1</v>
      </c>
      <c r="W24" s="492">
        <v>1</v>
      </c>
      <c r="X24" s="492">
        <v>1</v>
      </c>
      <c r="Y24" s="477">
        <v>4</v>
      </c>
      <c r="Z24" s="477" t="s">
        <v>627</v>
      </c>
      <c r="AA24" s="477">
        <v>16</v>
      </c>
      <c r="AB24" s="477">
        <v>3</v>
      </c>
      <c r="AC24" s="477">
        <v>13</v>
      </c>
      <c r="AD24" s="490"/>
      <c r="AE24" s="420" t="s">
        <v>277</v>
      </c>
      <c r="AF24" s="420"/>
      <c r="AG24" s="421"/>
      <c r="AH24" s="487">
        <v>3</v>
      </c>
      <c r="AI24" s="38">
        <v>2</v>
      </c>
      <c r="AJ24" s="38" t="s">
        <v>627</v>
      </c>
      <c r="AK24" s="476">
        <v>1</v>
      </c>
      <c r="AL24" s="477">
        <f t="shared" si="2"/>
        <v>141</v>
      </c>
      <c r="AM24" s="477">
        <f t="shared" si="2"/>
        <v>92</v>
      </c>
      <c r="AN24" s="477">
        <f t="shared" si="2"/>
        <v>49</v>
      </c>
      <c r="AO24" s="477">
        <v>111</v>
      </c>
      <c r="AP24" s="477">
        <v>74</v>
      </c>
      <c r="AQ24" s="477">
        <v>37</v>
      </c>
      <c r="AR24" s="477">
        <v>30</v>
      </c>
      <c r="AS24" s="477">
        <v>18</v>
      </c>
      <c r="AT24" s="477">
        <v>12</v>
      </c>
      <c r="AU24" s="477">
        <v>53</v>
      </c>
      <c r="AV24" s="477">
        <v>34</v>
      </c>
      <c r="AW24" s="477">
        <v>19</v>
      </c>
    </row>
    <row r="25" spans="1:49" ht="18" customHeight="1">
      <c r="A25" s="420" t="s">
        <v>279</v>
      </c>
      <c r="B25" s="421"/>
      <c r="C25" s="483">
        <v>129</v>
      </c>
      <c r="D25" s="477">
        <v>76</v>
      </c>
      <c r="E25" s="477">
        <v>53</v>
      </c>
      <c r="F25" s="477">
        <v>5</v>
      </c>
      <c r="G25" s="477">
        <v>1</v>
      </c>
      <c r="H25" s="477" t="s">
        <v>627</v>
      </c>
      <c r="I25" s="477" t="s">
        <v>627</v>
      </c>
      <c r="J25" s="477">
        <v>5</v>
      </c>
      <c r="K25" s="477">
        <v>1</v>
      </c>
      <c r="L25" s="477">
        <v>1</v>
      </c>
      <c r="M25" s="477" t="s">
        <v>627</v>
      </c>
      <c r="N25" s="477" t="s">
        <v>627</v>
      </c>
      <c r="O25" s="477" t="s">
        <v>627</v>
      </c>
      <c r="P25" s="477">
        <v>57</v>
      </c>
      <c r="Q25" s="477">
        <v>37</v>
      </c>
      <c r="R25" s="477" t="s">
        <v>627</v>
      </c>
      <c r="S25" s="477" t="s">
        <v>627</v>
      </c>
      <c r="T25" s="477">
        <v>6</v>
      </c>
      <c r="U25" s="477" t="s">
        <v>627</v>
      </c>
      <c r="V25" s="491">
        <v>2</v>
      </c>
      <c r="W25" s="477">
        <v>8</v>
      </c>
      <c r="X25" s="477">
        <v>6</v>
      </c>
      <c r="Y25" s="477">
        <v>2</v>
      </c>
      <c r="Z25" s="477">
        <v>7</v>
      </c>
      <c r="AA25" s="477">
        <v>18</v>
      </c>
      <c r="AB25" s="477">
        <v>2</v>
      </c>
      <c r="AC25" s="477">
        <v>16</v>
      </c>
      <c r="AD25" s="490"/>
      <c r="AE25" s="420" t="s">
        <v>278</v>
      </c>
      <c r="AF25" s="420"/>
      <c r="AG25" s="421"/>
      <c r="AH25" s="487">
        <v>1</v>
      </c>
      <c r="AI25" s="38">
        <v>1</v>
      </c>
      <c r="AJ25" s="38" t="s">
        <v>627</v>
      </c>
      <c r="AK25" s="38" t="s">
        <v>627</v>
      </c>
      <c r="AL25" s="477">
        <f t="shared" si="2"/>
        <v>36</v>
      </c>
      <c r="AM25" s="477">
        <f t="shared" si="2"/>
        <v>25</v>
      </c>
      <c r="AN25" s="477">
        <f t="shared" si="2"/>
        <v>11</v>
      </c>
      <c r="AO25" s="477">
        <v>33</v>
      </c>
      <c r="AP25" s="477">
        <v>24</v>
      </c>
      <c r="AQ25" s="477">
        <v>9</v>
      </c>
      <c r="AR25" s="477">
        <v>3</v>
      </c>
      <c r="AS25" s="477">
        <v>1</v>
      </c>
      <c r="AT25" s="477">
        <v>2</v>
      </c>
      <c r="AU25" s="477">
        <v>8</v>
      </c>
      <c r="AV25" s="477">
        <v>4</v>
      </c>
      <c r="AW25" s="477">
        <v>4</v>
      </c>
    </row>
    <row r="26" spans="1:49" ht="18" customHeight="1">
      <c r="A26" s="420" t="s">
        <v>280</v>
      </c>
      <c r="B26" s="421"/>
      <c r="C26" s="483">
        <v>39</v>
      </c>
      <c r="D26" s="477">
        <v>24</v>
      </c>
      <c r="E26" s="477">
        <v>15</v>
      </c>
      <c r="F26" s="477">
        <v>2</v>
      </c>
      <c r="G26" s="477" t="s">
        <v>627</v>
      </c>
      <c r="H26" s="477" t="s">
        <v>627</v>
      </c>
      <c r="I26" s="477" t="s">
        <v>627</v>
      </c>
      <c r="J26" s="477">
        <v>2</v>
      </c>
      <c r="K26" s="477" t="s">
        <v>627</v>
      </c>
      <c r="L26" s="477" t="s">
        <v>627</v>
      </c>
      <c r="M26" s="477">
        <v>1</v>
      </c>
      <c r="N26" s="477" t="s">
        <v>627</v>
      </c>
      <c r="O26" s="477" t="s">
        <v>627</v>
      </c>
      <c r="P26" s="477">
        <v>18</v>
      </c>
      <c r="Q26" s="477">
        <v>8</v>
      </c>
      <c r="R26" s="477" t="s">
        <v>627</v>
      </c>
      <c r="S26" s="477" t="s">
        <v>627</v>
      </c>
      <c r="T26" s="477">
        <v>3</v>
      </c>
      <c r="U26" s="477" t="s">
        <v>627</v>
      </c>
      <c r="V26" s="477" t="s">
        <v>627</v>
      </c>
      <c r="W26" s="477">
        <v>2</v>
      </c>
      <c r="X26" s="477">
        <v>3</v>
      </c>
      <c r="Y26" s="477">
        <v>3</v>
      </c>
      <c r="Z26" s="477">
        <v>1</v>
      </c>
      <c r="AA26" s="477">
        <v>10</v>
      </c>
      <c r="AB26" s="477">
        <v>2</v>
      </c>
      <c r="AC26" s="477">
        <v>8</v>
      </c>
      <c r="AD26" s="490"/>
      <c r="AE26" s="420" t="s">
        <v>279</v>
      </c>
      <c r="AF26" s="420"/>
      <c r="AG26" s="421"/>
      <c r="AH26" s="487">
        <v>4</v>
      </c>
      <c r="AI26" s="38">
        <v>3</v>
      </c>
      <c r="AJ26" s="38">
        <v>1</v>
      </c>
      <c r="AK26" s="38" t="s">
        <v>627</v>
      </c>
      <c r="AL26" s="477">
        <f t="shared" si="2"/>
        <v>124</v>
      </c>
      <c r="AM26" s="477">
        <f t="shared" si="2"/>
        <v>85</v>
      </c>
      <c r="AN26" s="477">
        <f t="shared" si="2"/>
        <v>39</v>
      </c>
      <c r="AO26" s="477">
        <v>101</v>
      </c>
      <c r="AP26" s="477">
        <v>73</v>
      </c>
      <c r="AQ26" s="477">
        <v>28</v>
      </c>
      <c r="AR26" s="477">
        <v>23</v>
      </c>
      <c r="AS26" s="477">
        <v>12</v>
      </c>
      <c r="AT26" s="477">
        <v>11</v>
      </c>
      <c r="AU26" s="477">
        <v>26</v>
      </c>
      <c r="AV26" s="477">
        <v>12</v>
      </c>
      <c r="AW26" s="477">
        <v>14</v>
      </c>
    </row>
    <row r="27" spans="1:49" ht="18" customHeight="1">
      <c r="A27" s="420" t="s">
        <v>9</v>
      </c>
      <c r="B27" s="421"/>
      <c r="C27" s="483">
        <v>73</v>
      </c>
      <c r="D27" s="477">
        <v>38</v>
      </c>
      <c r="E27" s="477">
        <v>35</v>
      </c>
      <c r="F27" s="477">
        <v>1</v>
      </c>
      <c r="G27" s="477">
        <v>2</v>
      </c>
      <c r="H27" s="477" t="s">
        <v>627</v>
      </c>
      <c r="I27" s="477" t="s">
        <v>627</v>
      </c>
      <c r="J27" s="477">
        <v>3</v>
      </c>
      <c r="K27" s="477" t="s">
        <v>627</v>
      </c>
      <c r="L27" s="477">
        <v>1</v>
      </c>
      <c r="M27" s="477" t="s">
        <v>627</v>
      </c>
      <c r="N27" s="477" t="s">
        <v>627</v>
      </c>
      <c r="O27" s="477" t="s">
        <v>627</v>
      </c>
      <c r="P27" s="477">
        <v>25</v>
      </c>
      <c r="Q27" s="477">
        <v>25</v>
      </c>
      <c r="R27" s="477" t="s">
        <v>627</v>
      </c>
      <c r="S27" s="477" t="s">
        <v>627</v>
      </c>
      <c r="T27" s="477">
        <v>3</v>
      </c>
      <c r="U27" s="477" t="s">
        <v>627</v>
      </c>
      <c r="V27" s="491">
        <v>1</v>
      </c>
      <c r="W27" s="477">
        <v>8</v>
      </c>
      <c r="X27" s="477">
        <v>4</v>
      </c>
      <c r="Y27" s="477" t="s">
        <v>627</v>
      </c>
      <c r="Z27" s="477">
        <v>2</v>
      </c>
      <c r="AA27" s="477">
        <v>22</v>
      </c>
      <c r="AB27" s="477">
        <v>3</v>
      </c>
      <c r="AC27" s="477">
        <v>19</v>
      </c>
      <c r="AE27" s="420" t="s">
        <v>280</v>
      </c>
      <c r="AF27" s="420"/>
      <c r="AG27" s="421"/>
      <c r="AH27" s="487">
        <v>3</v>
      </c>
      <c r="AI27" s="38">
        <v>2</v>
      </c>
      <c r="AJ27" s="38">
        <v>1</v>
      </c>
      <c r="AK27" s="38" t="s">
        <v>627</v>
      </c>
      <c r="AL27" s="477">
        <f t="shared" si="2"/>
        <v>97</v>
      </c>
      <c r="AM27" s="477">
        <f t="shared" si="2"/>
        <v>54</v>
      </c>
      <c r="AN27" s="477">
        <f t="shared" si="2"/>
        <v>43</v>
      </c>
      <c r="AO27" s="477">
        <v>78</v>
      </c>
      <c r="AP27" s="477">
        <v>46</v>
      </c>
      <c r="AQ27" s="477">
        <v>32</v>
      </c>
      <c r="AR27" s="477">
        <v>19</v>
      </c>
      <c r="AS27" s="477">
        <v>8</v>
      </c>
      <c r="AT27" s="477">
        <v>11</v>
      </c>
      <c r="AU27" s="477">
        <v>31</v>
      </c>
      <c r="AV27" s="477">
        <v>17</v>
      </c>
      <c r="AW27" s="477">
        <v>14</v>
      </c>
    </row>
    <row r="28" spans="1:49" ht="18" customHeight="1">
      <c r="A28" s="420" t="s">
        <v>284</v>
      </c>
      <c r="B28" s="421"/>
      <c r="C28" s="483">
        <v>229</v>
      </c>
      <c r="D28" s="477">
        <v>131</v>
      </c>
      <c r="E28" s="477">
        <v>98</v>
      </c>
      <c r="F28" s="477">
        <v>7</v>
      </c>
      <c r="G28" s="477">
        <v>2</v>
      </c>
      <c r="H28" s="477" t="s">
        <v>627</v>
      </c>
      <c r="I28" s="477" t="s">
        <v>627</v>
      </c>
      <c r="J28" s="477">
        <v>6</v>
      </c>
      <c r="K28" s="477">
        <v>3</v>
      </c>
      <c r="L28" s="477">
        <v>1</v>
      </c>
      <c r="M28" s="477">
        <v>1</v>
      </c>
      <c r="N28" s="477" t="s">
        <v>627</v>
      </c>
      <c r="O28" s="477">
        <v>1</v>
      </c>
      <c r="P28" s="477">
        <v>103</v>
      </c>
      <c r="Q28" s="477">
        <v>67</v>
      </c>
      <c r="R28" s="477" t="s">
        <v>627</v>
      </c>
      <c r="S28" s="477" t="s">
        <v>627</v>
      </c>
      <c r="T28" s="477">
        <v>11</v>
      </c>
      <c r="U28" s="477" t="s">
        <v>627</v>
      </c>
      <c r="V28" s="477" t="s">
        <v>627</v>
      </c>
      <c r="W28" s="477">
        <v>14</v>
      </c>
      <c r="X28" s="477">
        <v>13</v>
      </c>
      <c r="Y28" s="477">
        <v>9</v>
      </c>
      <c r="Z28" s="477">
        <v>5</v>
      </c>
      <c r="AA28" s="477">
        <v>64</v>
      </c>
      <c r="AB28" s="477">
        <v>6</v>
      </c>
      <c r="AC28" s="477">
        <v>58</v>
      </c>
      <c r="AE28" s="420" t="s">
        <v>9</v>
      </c>
      <c r="AF28" s="420"/>
      <c r="AG28" s="421"/>
      <c r="AH28" s="38" t="s">
        <v>627</v>
      </c>
      <c r="AI28" s="38" t="s">
        <v>627</v>
      </c>
      <c r="AJ28" s="38" t="s">
        <v>627</v>
      </c>
      <c r="AK28" s="38" t="s">
        <v>627</v>
      </c>
      <c r="AL28" s="38" t="s">
        <v>627</v>
      </c>
      <c r="AM28" s="38" t="s">
        <v>627</v>
      </c>
      <c r="AN28" s="38" t="s">
        <v>627</v>
      </c>
      <c r="AO28" s="38" t="s">
        <v>627</v>
      </c>
      <c r="AP28" s="38" t="s">
        <v>627</v>
      </c>
      <c r="AQ28" s="38" t="s">
        <v>627</v>
      </c>
      <c r="AR28" s="38" t="s">
        <v>627</v>
      </c>
      <c r="AS28" s="38" t="s">
        <v>627</v>
      </c>
      <c r="AT28" s="38" t="s">
        <v>627</v>
      </c>
      <c r="AU28" s="38" t="s">
        <v>627</v>
      </c>
      <c r="AV28" s="38" t="s">
        <v>627</v>
      </c>
      <c r="AW28" s="38" t="s">
        <v>627</v>
      </c>
    </row>
    <row r="29" spans="1:49" ht="18" customHeight="1">
      <c r="A29" s="420" t="s">
        <v>285</v>
      </c>
      <c r="B29" s="421"/>
      <c r="C29" s="483">
        <v>101</v>
      </c>
      <c r="D29" s="477">
        <v>49</v>
      </c>
      <c r="E29" s="477">
        <v>52</v>
      </c>
      <c r="F29" s="477">
        <v>1</v>
      </c>
      <c r="G29" s="477">
        <v>2</v>
      </c>
      <c r="H29" s="477" t="s">
        <v>627</v>
      </c>
      <c r="I29" s="477" t="s">
        <v>627</v>
      </c>
      <c r="J29" s="477">
        <v>2</v>
      </c>
      <c r="K29" s="477">
        <v>1</v>
      </c>
      <c r="L29" s="477">
        <v>2</v>
      </c>
      <c r="M29" s="477" t="s">
        <v>627</v>
      </c>
      <c r="N29" s="477" t="s">
        <v>627</v>
      </c>
      <c r="O29" s="477" t="s">
        <v>627</v>
      </c>
      <c r="P29" s="477">
        <v>40</v>
      </c>
      <c r="Q29" s="477">
        <v>37</v>
      </c>
      <c r="R29" s="477" t="s">
        <v>627</v>
      </c>
      <c r="S29" s="477" t="s">
        <v>627</v>
      </c>
      <c r="T29" s="477">
        <v>3</v>
      </c>
      <c r="U29" s="477" t="s">
        <v>627</v>
      </c>
      <c r="V29" s="491">
        <v>3</v>
      </c>
      <c r="W29" s="477">
        <v>4</v>
      </c>
      <c r="X29" s="477">
        <v>6</v>
      </c>
      <c r="Y29" s="477">
        <v>5</v>
      </c>
      <c r="Z29" s="477" t="s">
        <v>627</v>
      </c>
      <c r="AA29" s="477">
        <v>31</v>
      </c>
      <c r="AB29" s="477">
        <v>3</v>
      </c>
      <c r="AC29" s="477">
        <v>28</v>
      </c>
      <c r="AE29" s="420" t="s">
        <v>284</v>
      </c>
      <c r="AF29" s="420"/>
      <c r="AG29" s="421"/>
      <c r="AH29" s="487">
        <v>4</v>
      </c>
      <c r="AI29" s="38">
        <v>4</v>
      </c>
      <c r="AJ29" s="38" t="s">
        <v>627</v>
      </c>
      <c r="AK29" s="38" t="s">
        <v>627</v>
      </c>
      <c r="AL29" s="477">
        <f t="shared" si="2"/>
        <v>130</v>
      </c>
      <c r="AM29" s="477">
        <f t="shared" si="2"/>
        <v>83</v>
      </c>
      <c r="AN29" s="477">
        <f t="shared" si="2"/>
        <v>47</v>
      </c>
      <c r="AO29" s="477">
        <v>109</v>
      </c>
      <c r="AP29" s="477">
        <v>72</v>
      </c>
      <c r="AQ29" s="477">
        <v>37</v>
      </c>
      <c r="AR29" s="477">
        <v>21</v>
      </c>
      <c r="AS29" s="477">
        <v>11</v>
      </c>
      <c r="AT29" s="477">
        <v>10</v>
      </c>
      <c r="AU29" s="477">
        <v>33</v>
      </c>
      <c r="AV29" s="477">
        <v>18</v>
      </c>
      <c r="AW29" s="477">
        <v>15</v>
      </c>
    </row>
    <row r="30" spans="1:49" ht="18" customHeight="1">
      <c r="A30" s="420" t="s">
        <v>409</v>
      </c>
      <c r="B30" s="421"/>
      <c r="C30" s="483">
        <v>99</v>
      </c>
      <c r="D30" s="477">
        <v>51</v>
      </c>
      <c r="E30" s="477">
        <v>48</v>
      </c>
      <c r="F30" s="477">
        <v>2</v>
      </c>
      <c r="G30" s="477" t="s">
        <v>627</v>
      </c>
      <c r="H30" s="477" t="s">
        <v>627</v>
      </c>
      <c r="I30" s="477" t="s">
        <v>627</v>
      </c>
      <c r="J30" s="477">
        <v>2</v>
      </c>
      <c r="K30" s="477" t="s">
        <v>627</v>
      </c>
      <c r="L30" s="477">
        <v>2</v>
      </c>
      <c r="M30" s="477" t="s">
        <v>627</v>
      </c>
      <c r="N30" s="477" t="s">
        <v>627</v>
      </c>
      <c r="O30" s="477" t="s">
        <v>627</v>
      </c>
      <c r="P30" s="477">
        <v>38</v>
      </c>
      <c r="Q30" s="477">
        <v>41</v>
      </c>
      <c r="R30" s="477" t="s">
        <v>627</v>
      </c>
      <c r="S30" s="477" t="s">
        <v>627</v>
      </c>
      <c r="T30" s="477">
        <v>2</v>
      </c>
      <c r="U30" s="477" t="s">
        <v>627</v>
      </c>
      <c r="V30" s="491">
        <v>2</v>
      </c>
      <c r="W30" s="477">
        <v>7</v>
      </c>
      <c r="X30" s="477">
        <v>3</v>
      </c>
      <c r="Y30" s="477">
        <v>4</v>
      </c>
      <c r="Z30" s="477">
        <v>7</v>
      </c>
      <c r="AA30" s="477">
        <v>10</v>
      </c>
      <c r="AB30" s="477" t="s">
        <v>627</v>
      </c>
      <c r="AC30" s="477">
        <v>10</v>
      </c>
      <c r="AE30" s="420" t="s">
        <v>285</v>
      </c>
      <c r="AF30" s="420"/>
      <c r="AG30" s="421"/>
      <c r="AH30" s="487">
        <v>1</v>
      </c>
      <c r="AI30" s="38">
        <v>1</v>
      </c>
      <c r="AJ30" s="38" t="s">
        <v>627</v>
      </c>
      <c r="AK30" s="38" t="s">
        <v>627</v>
      </c>
      <c r="AL30" s="477">
        <f t="shared" si="2"/>
        <v>46</v>
      </c>
      <c r="AM30" s="477">
        <f t="shared" si="2"/>
        <v>30</v>
      </c>
      <c r="AN30" s="477">
        <f t="shared" si="2"/>
        <v>16</v>
      </c>
      <c r="AO30" s="477">
        <v>38</v>
      </c>
      <c r="AP30" s="477">
        <v>26</v>
      </c>
      <c r="AQ30" s="477">
        <v>12</v>
      </c>
      <c r="AR30" s="477">
        <v>8</v>
      </c>
      <c r="AS30" s="477">
        <v>4</v>
      </c>
      <c r="AT30" s="477">
        <v>4</v>
      </c>
      <c r="AU30" s="477">
        <v>7</v>
      </c>
      <c r="AV30" s="477">
        <v>2</v>
      </c>
      <c r="AW30" s="477">
        <v>5</v>
      </c>
    </row>
    <row r="31" spans="1:49" ht="18" customHeight="1">
      <c r="A31" s="6"/>
      <c r="B31" s="7"/>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E31" s="420" t="s">
        <v>409</v>
      </c>
      <c r="AF31" s="420"/>
      <c r="AG31" s="421"/>
      <c r="AH31" s="38">
        <v>1</v>
      </c>
      <c r="AI31" s="38">
        <v>1</v>
      </c>
      <c r="AJ31" s="38" t="s">
        <v>627</v>
      </c>
      <c r="AK31" s="38" t="s">
        <v>627</v>
      </c>
      <c r="AL31" s="477">
        <f t="shared" si="2"/>
        <v>62</v>
      </c>
      <c r="AM31" s="477">
        <f t="shared" si="2"/>
        <v>41</v>
      </c>
      <c r="AN31" s="477">
        <f t="shared" si="2"/>
        <v>21</v>
      </c>
      <c r="AO31" s="477">
        <v>56</v>
      </c>
      <c r="AP31" s="477">
        <v>36</v>
      </c>
      <c r="AQ31" s="477">
        <v>20</v>
      </c>
      <c r="AR31" s="477">
        <v>6</v>
      </c>
      <c r="AS31" s="477">
        <v>5</v>
      </c>
      <c r="AT31" s="477">
        <v>1</v>
      </c>
      <c r="AU31" s="477">
        <v>9</v>
      </c>
      <c r="AV31" s="477">
        <v>3</v>
      </c>
      <c r="AW31" s="477">
        <v>6</v>
      </c>
    </row>
    <row r="32" spans="1:49" ht="18" customHeight="1">
      <c r="A32" s="420" t="s">
        <v>158</v>
      </c>
      <c r="B32" s="429"/>
      <c r="C32" s="477">
        <f>C33</f>
        <v>22</v>
      </c>
      <c r="D32" s="477">
        <f aca="true" t="shared" si="3" ref="D32:AC32">D33</f>
        <v>10</v>
      </c>
      <c r="E32" s="477">
        <f t="shared" si="3"/>
        <v>12</v>
      </c>
      <c r="F32" s="477">
        <f t="shared" si="3"/>
        <v>1</v>
      </c>
      <c r="G32" s="477" t="str">
        <f t="shared" si="3"/>
        <v>***</v>
      </c>
      <c r="H32" s="477" t="s">
        <v>627</v>
      </c>
      <c r="I32" s="477" t="s">
        <v>627</v>
      </c>
      <c r="J32" s="477" t="str">
        <f t="shared" si="3"/>
        <v>***</v>
      </c>
      <c r="K32" s="477">
        <f t="shared" si="3"/>
        <v>1</v>
      </c>
      <c r="L32" s="477" t="str">
        <f t="shared" si="3"/>
        <v>***</v>
      </c>
      <c r="M32" s="477" t="str">
        <f t="shared" si="3"/>
        <v>***</v>
      </c>
      <c r="N32" s="477" t="s">
        <v>627</v>
      </c>
      <c r="O32" s="477" t="str">
        <f t="shared" si="3"/>
        <v>***</v>
      </c>
      <c r="P32" s="477">
        <f t="shared" si="3"/>
        <v>7</v>
      </c>
      <c r="Q32" s="477">
        <f t="shared" si="3"/>
        <v>8</v>
      </c>
      <c r="R32" s="477" t="str">
        <f t="shared" si="3"/>
        <v>***</v>
      </c>
      <c r="S32" s="477" t="str">
        <f t="shared" si="3"/>
        <v>***</v>
      </c>
      <c r="T32" s="477">
        <f t="shared" si="3"/>
        <v>1</v>
      </c>
      <c r="U32" s="477" t="s">
        <v>627</v>
      </c>
      <c r="V32" s="477">
        <f t="shared" si="3"/>
        <v>1</v>
      </c>
      <c r="W32" s="477">
        <f t="shared" si="3"/>
        <v>2</v>
      </c>
      <c r="X32" s="477">
        <f t="shared" si="3"/>
        <v>1</v>
      </c>
      <c r="Y32" s="477">
        <f t="shared" si="3"/>
        <v>1</v>
      </c>
      <c r="Z32" s="477" t="str">
        <f t="shared" si="3"/>
        <v>***</v>
      </c>
      <c r="AA32" s="477">
        <f t="shared" si="3"/>
        <v>9</v>
      </c>
      <c r="AB32" s="477">
        <f t="shared" si="3"/>
        <v>1</v>
      </c>
      <c r="AC32" s="477">
        <f t="shared" si="3"/>
        <v>8</v>
      </c>
      <c r="AE32" s="6"/>
      <c r="AF32" s="6"/>
      <c r="AG32" s="7"/>
      <c r="AH32" s="1"/>
      <c r="AI32" s="1"/>
      <c r="AJ32" s="1"/>
      <c r="AK32" s="1" t="s">
        <v>410</v>
      </c>
      <c r="AL32" s="1"/>
      <c r="AM32" s="1" t="s">
        <v>427</v>
      </c>
      <c r="AN32" s="1" t="s">
        <v>410</v>
      </c>
      <c r="AO32" s="1" t="s">
        <v>410</v>
      </c>
      <c r="AP32" s="1"/>
      <c r="AQ32" s="1"/>
      <c r="AR32" s="1" t="s">
        <v>410</v>
      </c>
      <c r="AS32" s="1"/>
      <c r="AT32" s="1"/>
      <c r="AU32" s="1" t="s">
        <v>410</v>
      </c>
      <c r="AV32" s="1"/>
      <c r="AW32" s="1"/>
    </row>
    <row r="33" spans="1:49" ht="18" customHeight="1">
      <c r="A33" s="34"/>
      <c r="B33" s="431" t="s">
        <v>159</v>
      </c>
      <c r="C33" s="494">
        <v>22</v>
      </c>
      <c r="D33" s="492">
        <v>10</v>
      </c>
      <c r="E33" s="492">
        <v>12</v>
      </c>
      <c r="F33" s="492">
        <v>1</v>
      </c>
      <c r="G33" s="492" t="s">
        <v>627</v>
      </c>
      <c r="H33" s="492" t="s">
        <v>627</v>
      </c>
      <c r="I33" s="492" t="s">
        <v>627</v>
      </c>
      <c r="J33" s="492" t="s">
        <v>627</v>
      </c>
      <c r="K33" s="492">
        <v>1</v>
      </c>
      <c r="L33" s="492" t="s">
        <v>627</v>
      </c>
      <c r="M33" s="492" t="s">
        <v>627</v>
      </c>
      <c r="N33" s="492" t="s">
        <v>627</v>
      </c>
      <c r="O33" s="492" t="s">
        <v>627</v>
      </c>
      <c r="P33" s="492">
        <v>7</v>
      </c>
      <c r="Q33" s="492">
        <v>8</v>
      </c>
      <c r="R33" s="492" t="s">
        <v>627</v>
      </c>
      <c r="S33" s="492" t="s">
        <v>627</v>
      </c>
      <c r="T33" s="492">
        <v>1</v>
      </c>
      <c r="U33" s="492" t="s">
        <v>627</v>
      </c>
      <c r="V33" s="492">
        <v>1</v>
      </c>
      <c r="W33" s="492">
        <v>2</v>
      </c>
      <c r="X33" s="492">
        <v>1</v>
      </c>
      <c r="Y33" s="492">
        <v>1</v>
      </c>
      <c r="Z33" s="492" t="s">
        <v>627</v>
      </c>
      <c r="AA33" s="492">
        <v>9</v>
      </c>
      <c r="AB33" s="492">
        <v>1</v>
      </c>
      <c r="AC33" s="492">
        <v>8</v>
      </c>
      <c r="AE33" s="420" t="s">
        <v>158</v>
      </c>
      <c r="AF33" s="420"/>
      <c r="AG33" s="429"/>
      <c r="AH33" s="38" t="s">
        <v>627</v>
      </c>
      <c r="AI33" s="38" t="s">
        <v>627</v>
      </c>
      <c r="AJ33" s="38" t="s">
        <v>627</v>
      </c>
      <c r="AK33" s="38" t="s">
        <v>627</v>
      </c>
      <c r="AL33" s="38" t="s">
        <v>627</v>
      </c>
      <c r="AM33" s="38" t="s">
        <v>627</v>
      </c>
      <c r="AN33" s="38" t="s">
        <v>627</v>
      </c>
      <c r="AO33" s="38" t="s">
        <v>627</v>
      </c>
      <c r="AP33" s="38" t="s">
        <v>627</v>
      </c>
      <c r="AQ33" s="38" t="s">
        <v>627</v>
      </c>
      <c r="AR33" s="38" t="s">
        <v>627</v>
      </c>
      <c r="AS33" s="38" t="s">
        <v>627</v>
      </c>
      <c r="AT33" s="38" t="s">
        <v>627</v>
      </c>
      <c r="AU33" s="38" t="s">
        <v>627</v>
      </c>
      <c r="AV33" s="38" t="s">
        <v>627</v>
      </c>
      <c r="AW33" s="38" t="s">
        <v>627</v>
      </c>
    </row>
    <row r="34" spans="1:49" ht="18" customHeight="1">
      <c r="A34" s="6"/>
      <c r="B34" s="7"/>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E34" s="6"/>
      <c r="AF34" s="115" t="s">
        <v>159</v>
      </c>
      <c r="AG34" s="242"/>
      <c r="AH34" s="39" t="s">
        <v>627</v>
      </c>
      <c r="AI34" s="39" t="s">
        <v>627</v>
      </c>
      <c r="AJ34" s="39" t="s">
        <v>627</v>
      </c>
      <c r="AK34" s="39" t="s">
        <v>627</v>
      </c>
      <c r="AL34" s="39" t="s">
        <v>627</v>
      </c>
      <c r="AM34" s="39" t="s">
        <v>627</v>
      </c>
      <c r="AN34" s="39" t="s">
        <v>627</v>
      </c>
      <c r="AO34" s="39" t="s">
        <v>627</v>
      </c>
      <c r="AP34" s="39" t="s">
        <v>627</v>
      </c>
      <c r="AQ34" s="39" t="s">
        <v>627</v>
      </c>
      <c r="AR34" s="39" t="s">
        <v>627</v>
      </c>
      <c r="AS34" s="39" t="s">
        <v>627</v>
      </c>
      <c r="AT34" s="39" t="s">
        <v>627</v>
      </c>
      <c r="AU34" s="39" t="s">
        <v>627</v>
      </c>
      <c r="AV34" s="39" t="s">
        <v>627</v>
      </c>
      <c r="AW34" s="39" t="s">
        <v>627</v>
      </c>
    </row>
    <row r="35" spans="1:49" ht="18" customHeight="1">
      <c r="A35" s="420" t="s">
        <v>160</v>
      </c>
      <c r="B35" s="244"/>
      <c r="C35" s="475">
        <f>SUM(C36:C37)</f>
        <v>123</v>
      </c>
      <c r="D35" s="477">
        <f>SUM(D36:D37)</f>
        <v>69</v>
      </c>
      <c r="E35" s="477">
        <f aca="true" t="shared" si="4" ref="E35:AC35">SUM(E36:E37)</f>
        <v>54</v>
      </c>
      <c r="F35" s="477">
        <f t="shared" si="4"/>
        <v>3</v>
      </c>
      <c r="G35" s="477" t="s">
        <v>627</v>
      </c>
      <c r="H35" s="477" t="s">
        <v>627</v>
      </c>
      <c r="I35" s="477" t="s">
        <v>627</v>
      </c>
      <c r="J35" s="477">
        <f t="shared" si="4"/>
        <v>3</v>
      </c>
      <c r="K35" s="477">
        <f t="shared" si="4"/>
        <v>1</v>
      </c>
      <c r="L35" s="477">
        <f t="shared" si="4"/>
        <v>2</v>
      </c>
      <c r="M35" s="477">
        <f>M36</f>
        <v>1</v>
      </c>
      <c r="N35" s="477" t="s">
        <v>627</v>
      </c>
      <c r="O35" s="477">
        <f t="shared" si="4"/>
        <v>1</v>
      </c>
      <c r="P35" s="477">
        <f t="shared" si="4"/>
        <v>53</v>
      </c>
      <c r="Q35" s="477">
        <f t="shared" si="4"/>
        <v>40</v>
      </c>
      <c r="R35" s="477" t="s">
        <v>627</v>
      </c>
      <c r="S35" s="477" t="s">
        <v>627</v>
      </c>
      <c r="T35" s="477">
        <f t="shared" si="4"/>
        <v>3</v>
      </c>
      <c r="U35" s="477" t="s">
        <v>627</v>
      </c>
      <c r="V35" s="477">
        <f t="shared" si="4"/>
        <v>4</v>
      </c>
      <c r="W35" s="477">
        <f t="shared" si="4"/>
        <v>8</v>
      </c>
      <c r="X35" s="477">
        <f t="shared" si="4"/>
        <v>4</v>
      </c>
      <c r="Y35" s="477">
        <f t="shared" si="4"/>
        <v>5</v>
      </c>
      <c r="Z35" s="477">
        <f t="shared" si="4"/>
        <v>3</v>
      </c>
      <c r="AA35" s="477">
        <f t="shared" si="4"/>
        <v>28</v>
      </c>
      <c r="AB35" s="477">
        <f t="shared" si="4"/>
        <v>3</v>
      </c>
      <c r="AC35" s="477">
        <f t="shared" si="4"/>
        <v>25</v>
      </c>
      <c r="AE35" s="22"/>
      <c r="AF35" s="6"/>
      <c r="AG35" s="7"/>
      <c r="AH35" s="1"/>
      <c r="AI35" s="1"/>
      <c r="AJ35" s="1"/>
      <c r="AK35" s="1"/>
      <c r="AL35" s="1"/>
      <c r="AM35" s="1"/>
      <c r="AN35" s="1"/>
      <c r="AO35" s="1"/>
      <c r="AP35" s="1"/>
      <c r="AQ35" s="1"/>
      <c r="AR35" s="1"/>
      <c r="AS35" s="1"/>
      <c r="AT35" s="1"/>
      <c r="AU35" s="1"/>
      <c r="AV35" s="1"/>
      <c r="AW35" s="1"/>
    </row>
    <row r="36" spans="1:49" ht="18" customHeight="1">
      <c r="A36" s="34"/>
      <c r="B36" s="432" t="s">
        <v>161</v>
      </c>
      <c r="C36" s="494">
        <v>75</v>
      </c>
      <c r="D36" s="492">
        <v>40</v>
      </c>
      <c r="E36" s="492">
        <v>35</v>
      </c>
      <c r="F36" s="492">
        <v>2</v>
      </c>
      <c r="G36" s="492" t="s">
        <v>627</v>
      </c>
      <c r="H36" s="492" t="s">
        <v>627</v>
      </c>
      <c r="I36" s="492" t="s">
        <v>627</v>
      </c>
      <c r="J36" s="492">
        <v>1</v>
      </c>
      <c r="K36" s="492">
        <v>1</v>
      </c>
      <c r="L36" s="492">
        <v>1</v>
      </c>
      <c r="M36" s="492">
        <v>1</v>
      </c>
      <c r="N36" s="492" t="s">
        <v>627</v>
      </c>
      <c r="O36" s="492" t="s">
        <v>627</v>
      </c>
      <c r="P36" s="492">
        <v>30</v>
      </c>
      <c r="Q36" s="492">
        <v>25</v>
      </c>
      <c r="R36" s="492" t="s">
        <v>627</v>
      </c>
      <c r="S36" s="492" t="s">
        <v>627</v>
      </c>
      <c r="T36" s="492">
        <v>2</v>
      </c>
      <c r="U36" s="492" t="s">
        <v>627</v>
      </c>
      <c r="V36" s="492">
        <v>2</v>
      </c>
      <c r="W36" s="492">
        <v>6</v>
      </c>
      <c r="X36" s="492">
        <v>4</v>
      </c>
      <c r="Y36" s="492">
        <v>2</v>
      </c>
      <c r="Z36" s="492" t="s">
        <v>627</v>
      </c>
      <c r="AA36" s="492">
        <v>24</v>
      </c>
      <c r="AB36" s="492">
        <v>2</v>
      </c>
      <c r="AC36" s="492">
        <v>22</v>
      </c>
      <c r="AE36" s="420" t="s">
        <v>160</v>
      </c>
      <c r="AF36" s="420"/>
      <c r="AG36" s="421"/>
      <c r="AH36" s="475">
        <f>SUM(AH37:AH38)</f>
        <v>2</v>
      </c>
      <c r="AI36" s="477">
        <f>SUM(AI37:AI38)</f>
        <v>2</v>
      </c>
      <c r="AJ36" s="38" t="s">
        <v>627</v>
      </c>
      <c r="AK36" s="38" t="s">
        <v>627</v>
      </c>
      <c r="AL36" s="38">
        <f aca="true" t="shared" si="5" ref="AL36:AW36">SUM(AL37:AL38)</f>
        <v>73</v>
      </c>
      <c r="AM36" s="38">
        <f t="shared" si="5"/>
        <v>47</v>
      </c>
      <c r="AN36" s="38">
        <f t="shared" si="5"/>
        <v>26</v>
      </c>
      <c r="AO36" s="38">
        <f>SUM(AO37:AO38)</f>
        <v>58</v>
      </c>
      <c r="AP36" s="38">
        <f t="shared" si="5"/>
        <v>36</v>
      </c>
      <c r="AQ36" s="38">
        <f t="shared" si="5"/>
        <v>22</v>
      </c>
      <c r="AR36" s="38">
        <f t="shared" si="5"/>
        <v>15</v>
      </c>
      <c r="AS36" s="38">
        <f t="shared" si="5"/>
        <v>11</v>
      </c>
      <c r="AT36" s="38">
        <f t="shared" si="5"/>
        <v>4</v>
      </c>
      <c r="AU36" s="38">
        <f t="shared" si="5"/>
        <v>19</v>
      </c>
      <c r="AV36" s="38">
        <f t="shared" si="5"/>
        <v>11</v>
      </c>
      <c r="AW36" s="38">
        <f t="shared" si="5"/>
        <v>8</v>
      </c>
    </row>
    <row r="37" spans="1:49" ht="18" customHeight="1">
      <c r="A37" s="34"/>
      <c r="B37" s="432" t="s">
        <v>240</v>
      </c>
      <c r="C37" s="494">
        <v>48</v>
      </c>
      <c r="D37" s="492">
        <v>29</v>
      </c>
      <c r="E37" s="492">
        <v>19</v>
      </c>
      <c r="F37" s="492">
        <v>1</v>
      </c>
      <c r="G37" s="492" t="s">
        <v>627</v>
      </c>
      <c r="H37" s="492" t="s">
        <v>627</v>
      </c>
      <c r="I37" s="492" t="s">
        <v>627</v>
      </c>
      <c r="J37" s="492">
        <v>2</v>
      </c>
      <c r="K37" s="492" t="s">
        <v>627</v>
      </c>
      <c r="L37" s="492">
        <v>1</v>
      </c>
      <c r="M37" s="492" t="s">
        <v>627</v>
      </c>
      <c r="N37" s="492" t="s">
        <v>627</v>
      </c>
      <c r="O37" s="492">
        <v>1</v>
      </c>
      <c r="P37" s="492">
        <v>23</v>
      </c>
      <c r="Q37" s="492">
        <v>15</v>
      </c>
      <c r="R37" s="492" t="s">
        <v>627</v>
      </c>
      <c r="S37" s="492" t="s">
        <v>627</v>
      </c>
      <c r="T37" s="492">
        <v>1</v>
      </c>
      <c r="U37" s="492" t="s">
        <v>627</v>
      </c>
      <c r="V37" s="492">
        <v>2</v>
      </c>
      <c r="W37" s="492">
        <v>2</v>
      </c>
      <c r="X37" s="492" t="s">
        <v>627</v>
      </c>
      <c r="Y37" s="492">
        <v>3</v>
      </c>
      <c r="Z37" s="492">
        <v>3</v>
      </c>
      <c r="AA37" s="492">
        <v>4</v>
      </c>
      <c r="AB37" s="492">
        <v>1</v>
      </c>
      <c r="AC37" s="492">
        <v>3</v>
      </c>
      <c r="AE37" s="22"/>
      <c r="AF37" s="115" t="s">
        <v>161</v>
      </c>
      <c r="AG37" s="244"/>
      <c r="AH37" s="495">
        <v>1</v>
      </c>
      <c r="AI37" s="39">
        <v>1</v>
      </c>
      <c r="AJ37" s="39" t="s">
        <v>627</v>
      </c>
      <c r="AK37" s="39" t="s">
        <v>627</v>
      </c>
      <c r="AL37" s="2">
        <f aca="true" t="shared" si="6" ref="AL37:AN38">AO37+AR37</f>
        <v>47</v>
      </c>
      <c r="AM37" s="2">
        <f t="shared" si="6"/>
        <v>31</v>
      </c>
      <c r="AN37" s="2">
        <f t="shared" si="6"/>
        <v>16</v>
      </c>
      <c r="AO37" s="2">
        <v>36</v>
      </c>
      <c r="AP37" s="2">
        <v>22</v>
      </c>
      <c r="AQ37" s="2">
        <v>14</v>
      </c>
      <c r="AR37" s="2">
        <v>11</v>
      </c>
      <c r="AS37" s="2">
        <v>9</v>
      </c>
      <c r="AT37" s="2">
        <v>2</v>
      </c>
      <c r="AU37" s="2">
        <v>12</v>
      </c>
      <c r="AV37" s="2">
        <v>8</v>
      </c>
      <c r="AW37" s="2">
        <v>4</v>
      </c>
    </row>
    <row r="38" spans="1:49" ht="18" customHeight="1">
      <c r="A38" s="433"/>
      <c r="B38" s="434"/>
      <c r="C38" s="475"/>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E38" s="6"/>
      <c r="AF38" s="115" t="s">
        <v>240</v>
      </c>
      <c r="AG38" s="244"/>
      <c r="AH38" s="495">
        <v>1</v>
      </c>
      <c r="AI38" s="39">
        <v>1</v>
      </c>
      <c r="AJ38" s="39" t="s">
        <v>627</v>
      </c>
      <c r="AK38" s="39" t="s">
        <v>627</v>
      </c>
      <c r="AL38" s="2">
        <f t="shared" si="6"/>
        <v>26</v>
      </c>
      <c r="AM38" s="2">
        <f t="shared" si="6"/>
        <v>16</v>
      </c>
      <c r="AN38" s="2">
        <f t="shared" si="6"/>
        <v>10</v>
      </c>
      <c r="AO38" s="2">
        <v>22</v>
      </c>
      <c r="AP38" s="2">
        <v>14</v>
      </c>
      <c r="AQ38" s="2">
        <v>8</v>
      </c>
      <c r="AR38" s="2">
        <v>4</v>
      </c>
      <c r="AS38" s="2">
        <v>2</v>
      </c>
      <c r="AT38" s="2">
        <v>2</v>
      </c>
      <c r="AU38" s="2">
        <v>7</v>
      </c>
      <c r="AV38" s="2">
        <v>3</v>
      </c>
      <c r="AW38" s="2">
        <v>4</v>
      </c>
    </row>
    <row r="39" spans="1:49" ht="18" customHeight="1">
      <c r="A39" s="420" t="s">
        <v>241</v>
      </c>
      <c r="B39" s="244"/>
      <c r="C39" s="475">
        <f>SUM(C40:C41)</f>
        <v>59</v>
      </c>
      <c r="D39" s="477">
        <f>SUM(D40:D41)</f>
        <v>29</v>
      </c>
      <c r="E39" s="477">
        <f aca="true" t="shared" si="7" ref="E39:AC39">SUM(E40:E41)</f>
        <v>30</v>
      </c>
      <c r="F39" s="477">
        <f t="shared" si="7"/>
        <v>3</v>
      </c>
      <c r="G39" s="477" t="s">
        <v>627</v>
      </c>
      <c r="H39" s="477" t="s">
        <v>627</v>
      </c>
      <c r="I39" s="477" t="s">
        <v>627</v>
      </c>
      <c r="J39" s="477">
        <f t="shared" si="7"/>
        <v>1</v>
      </c>
      <c r="K39" s="477">
        <f t="shared" si="7"/>
        <v>2</v>
      </c>
      <c r="L39" s="477" t="str">
        <f>L40</f>
        <v>***</v>
      </c>
      <c r="M39" s="477" t="str">
        <f>M40</f>
        <v>***</v>
      </c>
      <c r="N39" s="477" t="s">
        <v>627</v>
      </c>
      <c r="O39" s="477" t="s">
        <v>627</v>
      </c>
      <c r="P39" s="477">
        <f t="shared" si="7"/>
        <v>23</v>
      </c>
      <c r="Q39" s="477">
        <f t="shared" si="7"/>
        <v>18</v>
      </c>
      <c r="R39" s="477" t="s">
        <v>627</v>
      </c>
      <c r="S39" s="477" t="s">
        <v>627</v>
      </c>
      <c r="T39" s="477">
        <f t="shared" si="7"/>
        <v>4</v>
      </c>
      <c r="U39" s="477" t="s">
        <v>627</v>
      </c>
      <c r="V39" s="477">
        <f t="shared" si="7"/>
        <v>2</v>
      </c>
      <c r="W39" s="477">
        <f t="shared" si="7"/>
        <v>2</v>
      </c>
      <c r="X39" s="477">
        <f t="shared" si="7"/>
        <v>4</v>
      </c>
      <c r="Y39" s="477">
        <f t="shared" si="7"/>
        <v>2</v>
      </c>
      <c r="Z39" s="477">
        <f t="shared" si="7"/>
        <v>4</v>
      </c>
      <c r="AA39" s="477">
        <f t="shared" si="7"/>
        <v>19</v>
      </c>
      <c r="AB39" s="477">
        <f t="shared" si="7"/>
        <v>4</v>
      </c>
      <c r="AC39" s="477">
        <f t="shared" si="7"/>
        <v>15</v>
      </c>
      <c r="AE39" s="22"/>
      <c r="AF39" s="104"/>
      <c r="AG39" s="432"/>
      <c r="AH39" s="495"/>
      <c r="AI39" s="39"/>
      <c r="AJ39" s="39"/>
      <c r="AK39" s="39"/>
      <c r="AL39" s="2"/>
      <c r="AM39" s="2"/>
      <c r="AN39" s="2"/>
      <c r="AO39" s="2"/>
      <c r="AP39" s="2"/>
      <c r="AQ39" s="2"/>
      <c r="AR39" s="2"/>
      <c r="AS39" s="2"/>
      <c r="AT39" s="2"/>
      <c r="AU39" s="2"/>
      <c r="AV39" s="2"/>
      <c r="AW39" s="2"/>
    </row>
    <row r="40" spans="1:49" ht="18" customHeight="1">
      <c r="A40" s="11"/>
      <c r="B40" s="432" t="s">
        <v>242</v>
      </c>
      <c r="C40" s="494">
        <v>37</v>
      </c>
      <c r="D40" s="492">
        <v>19</v>
      </c>
      <c r="E40" s="492">
        <v>18</v>
      </c>
      <c r="F40" s="492">
        <v>2</v>
      </c>
      <c r="G40" s="492" t="s">
        <v>627</v>
      </c>
      <c r="H40" s="492" t="s">
        <v>627</v>
      </c>
      <c r="I40" s="492" t="s">
        <v>627</v>
      </c>
      <c r="J40" s="492" t="s">
        <v>627</v>
      </c>
      <c r="K40" s="492">
        <v>2</v>
      </c>
      <c r="L40" s="492" t="s">
        <v>627</v>
      </c>
      <c r="M40" s="492" t="s">
        <v>627</v>
      </c>
      <c r="N40" s="492" t="s">
        <v>627</v>
      </c>
      <c r="O40" s="492" t="s">
        <v>627</v>
      </c>
      <c r="P40" s="492">
        <v>15</v>
      </c>
      <c r="Q40" s="492">
        <v>9</v>
      </c>
      <c r="R40" s="492" t="s">
        <v>627</v>
      </c>
      <c r="S40" s="492" t="s">
        <v>627</v>
      </c>
      <c r="T40" s="492">
        <v>3</v>
      </c>
      <c r="U40" s="492" t="s">
        <v>627</v>
      </c>
      <c r="V40" s="492">
        <v>1</v>
      </c>
      <c r="W40" s="492">
        <v>2</v>
      </c>
      <c r="X40" s="492">
        <v>3</v>
      </c>
      <c r="Y40" s="492">
        <v>2</v>
      </c>
      <c r="Z40" s="492">
        <v>2</v>
      </c>
      <c r="AA40" s="492">
        <v>13</v>
      </c>
      <c r="AB40" s="492">
        <v>4</v>
      </c>
      <c r="AC40" s="492">
        <v>9</v>
      </c>
      <c r="AE40" s="420" t="s">
        <v>241</v>
      </c>
      <c r="AF40" s="420"/>
      <c r="AG40" s="421"/>
      <c r="AH40" s="475">
        <f>SUM(AH41:AH42)</f>
        <v>2</v>
      </c>
      <c r="AI40" s="477">
        <f>SUM(AI41:AI42)</f>
        <v>2</v>
      </c>
      <c r="AJ40" s="38" t="s">
        <v>627</v>
      </c>
      <c r="AK40" s="38" t="s">
        <v>627</v>
      </c>
      <c r="AL40" s="38">
        <f aca="true" t="shared" si="8" ref="AL40:AW40">SUM(AL41:AL42)</f>
        <v>55</v>
      </c>
      <c r="AM40" s="38">
        <f t="shared" si="8"/>
        <v>32</v>
      </c>
      <c r="AN40" s="38">
        <f t="shared" si="8"/>
        <v>23</v>
      </c>
      <c r="AO40" s="38">
        <f t="shared" si="8"/>
        <v>42</v>
      </c>
      <c r="AP40" s="38">
        <f t="shared" si="8"/>
        <v>25</v>
      </c>
      <c r="AQ40" s="38">
        <f t="shared" si="8"/>
        <v>17</v>
      </c>
      <c r="AR40" s="38">
        <f t="shared" si="8"/>
        <v>13</v>
      </c>
      <c r="AS40" s="38">
        <f t="shared" si="8"/>
        <v>7</v>
      </c>
      <c r="AT40" s="38">
        <f t="shared" si="8"/>
        <v>6</v>
      </c>
      <c r="AU40" s="38">
        <f t="shared" si="8"/>
        <v>15</v>
      </c>
      <c r="AV40" s="38">
        <f t="shared" si="8"/>
        <v>6</v>
      </c>
      <c r="AW40" s="38">
        <f t="shared" si="8"/>
        <v>9</v>
      </c>
    </row>
    <row r="41" spans="1:49" ht="18" customHeight="1">
      <c r="A41" s="11"/>
      <c r="B41" s="432" t="s">
        <v>286</v>
      </c>
      <c r="C41" s="494">
        <v>22</v>
      </c>
      <c r="D41" s="492">
        <v>10</v>
      </c>
      <c r="E41" s="492">
        <v>12</v>
      </c>
      <c r="F41" s="492">
        <v>1</v>
      </c>
      <c r="G41" s="492" t="s">
        <v>627</v>
      </c>
      <c r="H41" s="492" t="s">
        <v>627</v>
      </c>
      <c r="I41" s="492" t="s">
        <v>627</v>
      </c>
      <c r="J41" s="492">
        <v>1</v>
      </c>
      <c r="K41" s="492" t="s">
        <v>627</v>
      </c>
      <c r="L41" s="492" t="s">
        <v>627</v>
      </c>
      <c r="M41" s="492" t="s">
        <v>627</v>
      </c>
      <c r="N41" s="492" t="s">
        <v>627</v>
      </c>
      <c r="O41" s="492" t="s">
        <v>627</v>
      </c>
      <c r="P41" s="492">
        <v>8</v>
      </c>
      <c r="Q41" s="492">
        <v>9</v>
      </c>
      <c r="R41" s="492" t="s">
        <v>627</v>
      </c>
      <c r="S41" s="492" t="s">
        <v>627</v>
      </c>
      <c r="T41" s="492">
        <v>1</v>
      </c>
      <c r="U41" s="492" t="s">
        <v>627</v>
      </c>
      <c r="V41" s="492">
        <v>1</v>
      </c>
      <c r="W41" s="492" t="s">
        <v>627</v>
      </c>
      <c r="X41" s="492">
        <v>1</v>
      </c>
      <c r="Y41" s="492" t="s">
        <v>627</v>
      </c>
      <c r="Z41" s="492">
        <v>2</v>
      </c>
      <c r="AA41" s="492">
        <v>6</v>
      </c>
      <c r="AB41" s="492" t="s">
        <v>627</v>
      </c>
      <c r="AC41" s="492">
        <v>6</v>
      </c>
      <c r="AE41" s="22"/>
      <c r="AF41" s="115" t="s">
        <v>242</v>
      </c>
      <c r="AG41" s="244"/>
      <c r="AH41" s="495">
        <v>1</v>
      </c>
      <c r="AI41" s="39">
        <v>1</v>
      </c>
      <c r="AJ41" s="39" t="s">
        <v>627</v>
      </c>
      <c r="AK41" s="39" t="s">
        <v>627</v>
      </c>
      <c r="AL41" s="2">
        <f aca="true" t="shared" si="9" ref="AL41:AN42">AO41+AR41</f>
        <v>26</v>
      </c>
      <c r="AM41" s="2">
        <f t="shared" si="9"/>
        <v>19</v>
      </c>
      <c r="AN41" s="2">
        <f t="shared" si="9"/>
        <v>7</v>
      </c>
      <c r="AO41" s="2">
        <v>20</v>
      </c>
      <c r="AP41" s="2">
        <v>15</v>
      </c>
      <c r="AQ41" s="2">
        <v>5</v>
      </c>
      <c r="AR41" s="2">
        <v>6</v>
      </c>
      <c r="AS41" s="2">
        <v>4</v>
      </c>
      <c r="AT41" s="2">
        <v>2</v>
      </c>
      <c r="AU41" s="2">
        <v>7</v>
      </c>
      <c r="AV41" s="2">
        <v>3</v>
      </c>
      <c r="AW41" s="2">
        <v>4</v>
      </c>
    </row>
    <row r="42" spans="1:49" ht="18" customHeight="1">
      <c r="A42" s="435"/>
      <c r="B42" s="434"/>
      <c r="C42" s="475"/>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E42" s="6"/>
      <c r="AF42" s="496" t="s">
        <v>286</v>
      </c>
      <c r="AG42" s="497"/>
      <c r="AH42" s="495">
        <v>1</v>
      </c>
      <c r="AI42" s="39">
        <v>1</v>
      </c>
      <c r="AJ42" s="39" t="s">
        <v>627</v>
      </c>
      <c r="AK42" s="39" t="s">
        <v>627</v>
      </c>
      <c r="AL42" s="2">
        <f t="shared" si="9"/>
        <v>29</v>
      </c>
      <c r="AM42" s="2">
        <f t="shared" si="9"/>
        <v>13</v>
      </c>
      <c r="AN42" s="2">
        <f t="shared" si="9"/>
        <v>16</v>
      </c>
      <c r="AO42" s="2">
        <v>22</v>
      </c>
      <c r="AP42" s="2">
        <v>10</v>
      </c>
      <c r="AQ42" s="2">
        <v>12</v>
      </c>
      <c r="AR42" s="2">
        <v>7</v>
      </c>
      <c r="AS42" s="2">
        <v>3</v>
      </c>
      <c r="AT42" s="2">
        <v>4</v>
      </c>
      <c r="AU42" s="2">
        <v>8</v>
      </c>
      <c r="AV42" s="2">
        <v>3</v>
      </c>
      <c r="AW42" s="2">
        <v>5</v>
      </c>
    </row>
    <row r="43" spans="1:49" ht="18" customHeight="1">
      <c r="A43" s="420" t="s">
        <v>293</v>
      </c>
      <c r="B43" s="244"/>
      <c r="C43" s="477">
        <f>C44</f>
        <v>36</v>
      </c>
      <c r="D43" s="477">
        <f aca="true" t="shared" si="10" ref="D43:AC43">D44</f>
        <v>20</v>
      </c>
      <c r="E43" s="477">
        <f t="shared" si="10"/>
        <v>16</v>
      </c>
      <c r="F43" s="477">
        <f t="shared" si="10"/>
        <v>1</v>
      </c>
      <c r="G43" s="477" t="str">
        <f t="shared" si="10"/>
        <v>***</v>
      </c>
      <c r="H43" s="477" t="s">
        <v>627</v>
      </c>
      <c r="I43" s="477" t="s">
        <v>627</v>
      </c>
      <c r="J43" s="477">
        <f t="shared" si="10"/>
        <v>1</v>
      </c>
      <c r="K43" s="477" t="str">
        <f t="shared" si="10"/>
        <v>***</v>
      </c>
      <c r="L43" s="477" t="str">
        <f t="shared" si="10"/>
        <v>***</v>
      </c>
      <c r="M43" s="477">
        <f t="shared" si="10"/>
        <v>1</v>
      </c>
      <c r="N43" s="477" t="s">
        <v>627</v>
      </c>
      <c r="O43" s="477" t="str">
        <f t="shared" si="10"/>
        <v>***</v>
      </c>
      <c r="P43" s="477">
        <f t="shared" si="10"/>
        <v>16</v>
      </c>
      <c r="Q43" s="477">
        <f t="shared" si="10"/>
        <v>11</v>
      </c>
      <c r="R43" s="477" t="s">
        <v>627</v>
      </c>
      <c r="S43" s="477" t="s">
        <v>627</v>
      </c>
      <c r="T43" s="477">
        <f t="shared" si="10"/>
        <v>1</v>
      </c>
      <c r="U43" s="477" t="s">
        <v>627</v>
      </c>
      <c r="V43" s="477">
        <f t="shared" si="10"/>
        <v>1</v>
      </c>
      <c r="W43" s="477">
        <f t="shared" si="10"/>
        <v>2</v>
      </c>
      <c r="X43" s="477">
        <f t="shared" si="10"/>
        <v>2</v>
      </c>
      <c r="Y43" s="477">
        <f t="shared" si="10"/>
        <v>4</v>
      </c>
      <c r="Z43" s="477" t="str">
        <f t="shared" si="10"/>
        <v>***</v>
      </c>
      <c r="AA43" s="477">
        <f t="shared" si="10"/>
        <v>3</v>
      </c>
      <c r="AB43" s="477">
        <f t="shared" si="10"/>
        <v>1</v>
      </c>
      <c r="AC43" s="477">
        <f t="shared" si="10"/>
        <v>2</v>
      </c>
      <c r="AE43" s="34"/>
      <c r="AF43" s="104"/>
      <c r="AG43" s="432"/>
      <c r="AH43" s="495"/>
      <c r="AI43" s="39"/>
      <c r="AJ43" s="39"/>
      <c r="AK43" s="39"/>
      <c r="AL43" s="2"/>
      <c r="AM43" s="2"/>
      <c r="AN43" s="2"/>
      <c r="AO43" s="2"/>
      <c r="AP43" s="2"/>
      <c r="AQ43" s="2"/>
      <c r="AR43" s="2"/>
      <c r="AS43" s="2"/>
      <c r="AT43" s="2"/>
      <c r="AU43" s="2"/>
      <c r="AV43" s="2"/>
      <c r="AW43" s="2"/>
    </row>
    <row r="44" spans="1:49" ht="18" customHeight="1">
      <c r="A44" s="430"/>
      <c r="B44" s="432" t="s">
        <v>371</v>
      </c>
      <c r="C44" s="494">
        <v>36</v>
      </c>
      <c r="D44" s="492">
        <v>20</v>
      </c>
      <c r="E44" s="492">
        <v>16</v>
      </c>
      <c r="F44" s="492">
        <v>1</v>
      </c>
      <c r="G44" s="492" t="s">
        <v>627</v>
      </c>
      <c r="H44" s="492" t="s">
        <v>627</v>
      </c>
      <c r="I44" s="492" t="s">
        <v>627</v>
      </c>
      <c r="J44" s="492">
        <v>1</v>
      </c>
      <c r="K44" s="492" t="s">
        <v>627</v>
      </c>
      <c r="L44" s="492" t="s">
        <v>627</v>
      </c>
      <c r="M44" s="492">
        <v>1</v>
      </c>
      <c r="N44" s="492" t="s">
        <v>627</v>
      </c>
      <c r="O44" s="492" t="s">
        <v>627</v>
      </c>
      <c r="P44" s="492">
        <v>16</v>
      </c>
      <c r="Q44" s="492">
        <v>11</v>
      </c>
      <c r="R44" s="492" t="s">
        <v>627</v>
      </c>
      <c r="S44" s="492" t="s">
        <v>627</v>
      </c>
      <c r="T44" s="492">
        <v>1</v>
      </c>
      <c r="U44" s="492" t="s">
        <v>627</v>
      </c>
      <c r="V44" s="492">
        <v>1</v>
      </c>
      <c r="W44" s="492">
        <v>2</v>
      </c>
      <c r="X44" s="492">
        <v>2</v>
      </c>
      <c r="Y44" s="492">
        <v>4</v>
      </c>
      <c r="Z44" s="492" t="s">
        <v>627</v>
      </c>
      <c r="AA44" s="492">
        <v>3</v>
      </c>
      <c r="AB44" s="492">
        <v>1</v>
      </c>
      <c r="AC44" s="492">
        <v>2</v>
      </c>
      <c r="AE44" s="420" t="s">
        <v>293</v>
      </c>
      <c r="AF44" s="420"/>
      <c r="AG44" s="421"/>
      <c r="AH44" s="38">
        <f>AH45</f>
        <v>1</v>
      </c>
      <c r="AI44" s="38">
        <f>AI45</f>
        <v>1</v>
      </c>
      <c r="AJ44" s="38" t="s">
        <v>627</v>
      </c>
      <c r="AK44" s="38" t="s">
        <v>627</v>
      </c>
      <c r="AL44" s="38">
        <f aca="true" t="shared" si="11" ref="AL44:AW44">AL45</f>
        <v>37</v>
      </c>
      <c r="AM44" s="38">
        <f t="shared" si="11"/>
        <v>21</v>
      </c>
      <c r="AN44" s="38">
        <f t="shared" si="11"/>
        <v>16</v>
      </c>
      <c r="AO44" s="38">
        <f t="shared" si="11"/>
        <v>29</v>
      </c>
      <c r="AP44" s="38">
        <f t="shared" si="11"/>
        <v>17</v>
      </c>
      <c r="AQ44" s="38">
        <f t="shared" si="11"/>
        <v>12</v>
      </c>
      <c r="AR44" s="38">
        <f t="shared" si="11"/>
        <v>8</v>
      </c>
      <c r="AS44" s="38">
        <f t="shared" si="11"/>
        <v>4</v>
      </c>
      <c r="AT44" s="38">
        <f t="shared" si="11"/>
        <v>4</v>
      </c>
      <c r="AU44" s="38">
        <f t="shared" si="11"/>
        <v>7</v>
      </c>
      <c r="AV44" s="38">
        <f t="shared" si="11"/>
        <v>1</v>
      </c>
      <c r="AW44" s="38">
        <f t="shared" si="11"/>
        <v>6</v>
      </c>
    </row>
    <row r="45" spans="1:49" ht="18" customHeight="1">
      <c r="A45" s="435"/>
      <c r="B45" s="432"/>
      <c r="C45" s="498"/>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E45" s="34"/>
      <c r="AF45" s="115" t="s">
        <v>371</v>
      </c>
      <c r="AG45" s="244"/>
      <c r="AH45" s="495">
        <v>1</v>
      </c>
      <c r="AI45" s="39">
        <v>1</v>
      </c>
      <c r="AJ45" s="39" t="s">
        <v>627</v>
      </c>
      <c r="AK45" s="39" t="s">
        <v>627</v>
      </c>
      <c r="AL45" s="2">
        <f>AO45+AR45</f>
        <v>37</v>
      </c>
      <c r="AM45" s="2">
        <f>AP45+AS45</f>
        <v>21</v>
      </c>
      <c r="AN45" s="2">
        <f>AQ45+AT45</f>
        <v>16</v>
      </c>
      <c r="AO45" s="2">
        <v>29</v>
      </c>
      <c r="AP45" s="2">
        <v>17</v>
      </c>
      <c r="AQ45" s="2">
        <v>12</v>
      </c>
      <c r="AR45" s="2">
        <v>8</v>
      </c>
      <c r="AS45" s="2">
        <v>4</v>
      </c>
      <c r="AT45" s="2">
        <v>4</v>
      </c>
      <c r="AU45" s="2">
        <v>7</v>
      </c>
      <c r="AV45" s="2">
        <v>1</v>
      </c>
      <c r="AW45" s="2">
        <v>6</v>
      </c>
    </row>
    <row r="46" spans="1:49" ht="18" customHeight="1">
      <c r="A46" s="420" t="s">
        <v>288</v>
      </c>
      <c r="B46" s="244"/>
      <c r="C46" s="475">
        <f>SUM(C47:C48)</f>
        <v>66</v>
      </c>
      <c r="D46" s="477">
        <f>SUM(D47:D48)</f>
        <v>41</v>
      </c>
      <c r="E46" s="477">
        <f aca="true" t="shared" si="12" ref="E46:AC46">SUM(E47:E48)</f>
        <v>25</v>
      </c>
      <c r="F46" s="477">
        <f t="shared" si="12"/>
        <v>5</v>
      </c>
      <c r="G46" s="477" t="str">
        <f>G47</f>
        <v>***</v>
      </c>
      <c r="H46" s="477" t="s">
        <v>627</v>
      </c>
      <c r="I46" s="477" t="s">
        <v>627</v>
      </c>
      <c r="J46" s="477">
        <f t="shared" si="12"/>
        <v>3</v>
      </c>
      <c r="K46" s="477">
        <f t="shared" si="12"/>
        <v>2</v>
      </c>
      <c r="L46" s="477">
        <f t="shared" si="12"/>
        <v>1</v>
      </c>
      <c r="M46" s="477" t="str">
        <f>M47</f>
        <v>***</v>
      </c>
      <c r="N46" s="477" t="s">
        <v>627</v>
      </c>
      <c r="O46" s="477" t="s">
        <v>627</v>
      </c>
      <c r="P46" s="477">
        <f t="shared" si="12"/>
        <v>27</v>
      </c>
      <c r="Q46" s="477">
        <f t="shared" si="12"/>
        <v>17</v>
      </c>
      <c r="R46" s="477" t="s">
        <v>627</v>
      </c>
      <c r="S46" s="477" t="s">
        <v>627</v>
      </c>
      <c r="T46" s="477">
        <f t="shared" si="12"/>
        <v>5</v>
      </c>
      <c r="U46" s="477" t="s">
        <v>627</v>
      </c>
      <c r="V46" s="477">
        <f t="shared" si="12"/>
        <v>1</v>
      </c>
      <c r="W46" s="477">
        <f t="shared" si="12"/>
        <v>5</v>
      </c>
      <c r="X46" s="477" t="s">
        <v>627</v>
      </c>
      <c r="Y46" s="477">
        <f t="shared" si="12"/>
        <v>6</v>
      </c>
      <c r="Z46" s="477">
        <f t="shared" si="12"/>
        <v>5</v>
      </c>
      <c r="AA46" s="477">
        <f t="shared" si="12"/>
        <v>22</v>
      </c>
      <c r="AB46" s="477">
        <f t="shared" si="12"/>
        <v>7</v>
      </c>
      <c r="AC46" s="477">
        <f t="shared" si="12"/>
        <v>15</v>
      </c>
      <c r="AE46" s="34"/>
      <c r="AF46" s="34"/>
      <c r="AG46" s="499"/>
      <c r="AH46" s="500"/>
      <c r="AI46" s="501"/>
      <c r="AJ46" s="501"/>
      <c r="AK46" s="501"/>
      <c r="AL46" s="3"/>
      <c r="AM46" s="3"/>
      <c r="AN46" s="3"/>
      <c r="AO46" s="3"/>
      <c r="AP46" s="3"/>
      <c r="AQ46" s="3"/>
      <c r="AR46" s="3"/>
      <c r="AS46" s="3"/>
      <c r="AT46" s="3"/>
      <c r="AU46" s="3"/>
      <c r="AV46" s="3"/>
      <c r="AW46" s="3"/>
    </row>
    <row r="47" spans="1:49" ht="18" customHeight="1">
      <c r="A47" s="22"/>
      <c r="B47" s="432" t="s">
        <v>243</v>
      </c>
      <c r="C47" s="494">
        <v>18</v>
      </c>
      <c r="D47" s="492">
        <v>10</v>
      </c>
      <c r="E47" s="492">
        <v>8</v>
      </c>
      <c r="F47" s="492">
        <v>1</v>
      </c>
      <c r="G47" s="492" t="s">
        <v>627</v>
      </c>
      <c r="H47" s="492" t="s">
        <v>627</v>
      </c>
      <c r="I47" s="492" t="s">
        <v>627</v>
      </c>
      <c r="J47" s="492" t="s">
        <v>627</v>
      </c>
      <c r="K47" s="492">
        <v>1</v>
      </c>
      <c r="L47" s="492">
        <v>1</v>
      </c>
      <c r="M47" s="492" t="s">
        <v>627</v>
      </c>
      <c r="N47" s="492" t="s">
        <v>627</v>
      </c>
      <c r="O47" s="492" t="s">
        <v>627</v>
      </c>
      <c r="P47" s="492">
        <v>7</v>
      </c>
      <c r="Q47" s="492">
        <v>6</v>
      </c>
      <c r="R47" s="492" t="s">
        <v>627</v>
      </c>
      <c r="S47" s="492" t="s">
        <v>627</v>
      </c>
      <c r="T47" s="492">
        <v>1</v>
      </c>
      <c r="U47" s="492" t="s">
        <v>627</v>
      </c>
      <c r="V47" s="492" t="s">
        <v>627</v>
      </c>
      <c r="W47" s="492">
        <v>1</v>
      </c>
      <c r="X47" s="492" t="s">
        <v>627</v>
      </c>
      <c r="Y47" s="492">
        <v>1</v>
      </c>
      <c r="Z47" s="492">
        <v>1</v>
      </c>
      <c r="AA47" s="492">
        <v>6</v>
      </c>
      <c r="AB47" s="492">
        <v>1</v>
      </c>
      <c r="AC47" s="492">
        <v>5</v>
      </c>
      <c r="AE47" s="420" t="s">
        <v>288</v>
      </c>
      <c r="AF47" s="420"/>
      <c r="AG47" s="421"/>
      <c r="AH47" s="475">
        <f>SUM(AH48:AH49)</f>
        <v>2</v>
      </c>
      <c r="AI47" s="477">
        <f>SUM(AI48:AI49)</f>
        <v>2</v>
      </c>
      <c r="AJ47" s="38" t="s">
        <v>627</v>
      </c>
      <c r="AK47" s="38" t="s">
        <v>627</v>
      </c>
      <c r="AL47" s="38">
        <f aca="true" t="shared" si="13" ref="AL47:AW47">SUM(AL48:AL49)</f>
        <v>64</v>
      </c>
      <c r="AM47" s="38">
        <f t="shared" si="13"/>
        <v>49</v>
      </c>
      <c r="AN47" s="38">
        <f t="shared" si="13"/>
        <v>15</v>
      </c>
      <c r="AO47" s="38">
        <f t="shared" si="13"/>
        <v>43</v>
      </c>
      <c r="AP47" s="38">
        <f t="shared" si="13"/>
        <v>36</v>
      </c>
      <c r="AQ47" s="38">
        <f t="shared" si="13"/>
        <v>7</v>
      </c>
      <c r="AR47" s="38">
        <f t="shared" si="13"/>
        <v>21</v>
      </c>
      <c r="AS47" s="38">
        <f t="shared" si="13"/>
        <v>13</v>
      </c>
      <c r="AT47" s="38">
        <f t="shared" si="13"/>
        <v>8</v>
      </c>
      <c r="AU47" s="38">
        <f t="shared" si="13"/>
        <v>28</v>
      </c>
      <c r="AV47" s="38">
        <f t="shared" si="13"/>
        <v>18</v>
      </c>
      <c r="AW47" s="38">
        <f t="shared" si="13"/>
        <v>10</v>
      </c>
    </row>
    <row r="48" spans="1:49" ht="18" customHeight="1">
      <c r="A48" s="436"/>
      <c r="B48" s="437" t="s">
        <v>368</v>
      </c>
      <c r="C48" s="502">
        <v>48</v>
      </c>
      <c r="D48" s="503">
        <v>31</v>
      </c>
      <c r="E48" s="503">
        <v>17</v>
      </c>
      <c r="F48" s="503">
        <v>4</v>
      </c>
      <c r="G48" s="503" t="s">
        <v>627</v>
      </c>
      <c r="H48" s="503" t="s">
        <v>627</v>
      </c>
      <c r="I48" s="503" t="s">
        <v>627</v>
      </c>
      <c r="J48" s="503">
        <v>3</v>
      </c>
      <c r="K48" s="503">
        <v>1</v>
      </c>
      <c r="L48" s="503" t="s">
        <v>627</v>
      </c>
      <c r="M48" s="503" t="s">
        <v>627</v>
      </c>
      <c r="N48" s="503" t="s">
        <v>627</v>
      </c>
      <c r="O48" s="503" t="s">
        <v>627</v>
      </c>
      <c r="P48" s="503">
        <v>20</v>
      </c>
      <c r="Q48" s="503">
        <v>11</v>
      </c>
      <c r="R48" s="503" t="s">
        <v>627</v>
      </c>
      <c r="S48" s="503" t="s">
        <v>627</v>
      </c>
      <c r="T48" s="503">
        <v>4</v>
      </c>
      <c r="U48" s="503" t="s">
        <v>627</v>
      </c>
      <c r="V48" s="503">
        <v>1</v>
      </c>
      <c r="W48" s="503">
        <v>4</v>
      </c>
      <c r="X48" s="503" t="s">
        <v>627</v>
      </c>
      <c r="Y48" s="503">
        <v>5</v>
      </c>
      <c r="Z48" s="503">
        <v>4</v>
      </c>
      <c r="AA48" s="503">
        <v>16</v>
      </c>
      <c r="AB48" s="503">
        <v>6</v>
      </c>
      <c r="AC48" s="503">
        <v>10</v>
      </c>
      <c r="AE48" s="22"/>
      <c r="AF48" s="115" t="s">
        <v>243</v>
      </c>
      <c r="AG48" s="244"/>
      <c r="AH48" s="495">
        <v>1</v>
      </c>
      <c r="AI48" s="39">
        <v>1</v>
      </c>
      <c r="AJ48" s="39" t="s">
        <v>627</v>
      </c>
      <c r="AK48" s="39" t="s">
        <v>627</v>
      </c>
      <c r="AL48" s="2">
        <f aca="true" t="shared" si="14" ref="AL48:AN49">AO48+AR48</f>
        <v>28</v>
      </c>
      <c r="AM48" s="2">
        <f t="shared" si="14"/>
        <v>21</v>
      </c>
      <c r="AN48" s="2">
        <f t="shared" si="14"/>
        <v>7</v>
      </c>
      <c r="AO48" s="2">
        <v>19</v>
      </c>
      <c r="AP48" s="2">
        <v>16</v>
      </c>
      <c r="AQ48" s="2">
        <v>3</v>
      </c>
      <c r="AR48" s="2">
        <v>9</v>
      </c>
      <c r="AS48" s="2">
        <v>5</v>
      </c>
      <c r="AT48" s="2">
        <v>4</v>
      </c>
      <c r="AU48" s="2">
        <v>7</v>
      </c>
      <c r="AV48" s="2">
        <v>2</v>
      </c>
      <c r="AW48" s="2">
        <v>5</v>
      </c>
    </row>
    <row r="49" spans="1:49" ht="18" customHeight="1">
      <c r="A49" s="263" t="s">
        <v>337</v>
      </c>
      <c r="B49" s="22"/>
      <c r="C49" s="455"/>
      <c r="D49" s="377"/>
      <c r="E49" s="377"/>
      <c r="F49" s="457"/>
      <c r="G49" s="18"/>
      <c r="H49" s="18"/>
      <c r="I49" s="18"/>
      <c r="J49" s="504"/>
      <c r="K49" s="18"/>
      <c r="L49" s="18"/>
      <c r="M49" s="18"/>
      <c r="N49" s="18"/>
      <c r="O49" s="18"/>
      <c r="P49" s="457" t="s">
        <v>1</v>
      </c>
      <c r="Q49" s="457"/>
      <c r="R49" s="457"/>
      <c r="S49" s="457"/>
      <c r="T49" s="18"/>
      <c r="U49" s="18"/>
      <c r="V49" s="18"/>
      <c r="W49" s="18"/>
      <c r="X49" s="18"/>
      <c r="Y49" s="18"/>
      <c r="Z49" s="457"/>
      <c r="AA49" s="377"/>
      <c r="AB49" s="18"/>
      <c r="AC49" s="457"/>
      <c r="AE49" s="436"/>
      <c r="AF49" s="505" t="s">
        <v>372</v>
      </c>
      <c r="AG49" s="254"/>
      <c r="AH49" s="506">
        <v>1</v>
      </c>
      <c r="AI49" s="507">
        <v>1</v>
      </c>
      <c r="AJ49" s="507" t="s">
        <v>627</v>
      </c>
      <c r="AK49" s="507" t="s">
        <v>627</v>
      </c>
      <c r="AL49" s="508">
        <f t="shared" si="14"/>
        <v>36</v>
      </c>
      <c r="AM49" s="508">
        <f t="shared" si="14"/>
        <v>28</v>
      </c>
      <c r="AN49" s="508">
        <f t="shared" si="14"/>
        <v>8</v>
      </c>
      <c r="AO49" s="508">
        <v>24</v>
      </c>
      <c r="AP49" s="508">
        <v>20</v>
      </c>
      <c r="AQ49" s="508">
        <v>4</v>
      </c>
      <c r="AR49" s="508">
        <v>12</v>
      </c>
      <c r="AS49" s="508">
        <v>8</v>
      </c>
      <c r="AT49" s="508">
        <v>4</v>
      </c>
      <c r="AU49" s="508">
        <v>21</v>
      </c>
      <c r="AV49" s="508">
        <v>16</v>
      </c>
      <c r="AW49" s="508">
        <v>5</v>
      </c>
    </row>
    <row r="50" spans="1:49" ht="18" customHeight="1">
      <c r="A50" s="263"/>
      <c r="B50" s="22"/>
      <c r="C50" s="455"/>
      <c r="D50" s="377"/>
      <c r="E50" s="377"/>
      <c r="F50" s="457"/>
      <c r="G50" s="18"/>
      <c r="H50" s="18"/>
      <c r="I50" s="18"/>
      <c r="J50" s="504"/>
      <c r="K50" s="18"/>
      <c r="L50" s="18"/>
      <c r="M50" s="18"/>
      <c r="N50" s="18"/>
      <c r="O50" s="18"/>
      <c r="P50" s="457"/>
      <c r="Q50" s="457"/>
      <c r="R50" s="457"/>
      <c r="S50" s="457"/>
      <c r="T50" s="18"/>
      <c r="U50" s="18"/>
      <c r="V50" s="18"/>
      <c r="W50" s="18"/>
      <c r="X50" s="18"/>
      <c r="Y50" s="18"/>
      <c r="Z50" s="457"/>
      <c r="AA50" s="377"/>
      <c r="AB50" s="18"/>
      <c r="AC50" s="457"/>
      <c r="AD50" s="361"/>
      <c r="AE50" s="361"/>
      <c r="AF50" s="8" t="s">
        <v>783</v>
      </c>
      <c r="AG50" s="509"/>
      <c r="AH50" s="454"/>
      <c r="AI50" s="454"/>
      <c r="AJ50" s="454"/>
      <c r="AK50" s="454"/>
      <c r="AL50" s="454"/>
      <c r="AM50" s="454"/>
      <c r="AN50" s="454"/>
      <c r="AO50" s="454"/>
      <c r="AP50" s="454"/>
      <c r="AQ50" s="454"/>
      <c r="AR50" s="454"/>
      <c r="AS50" s="454"/>
      <c r="AT50" s="454"/>
      <c r="AU50" s="454"/>
      <c r="AV50" s="454"/>
      <c r="AW50" s="454"/>
    </row>
    <row r="51" spans="1:49" ht="18" customHeight="1">
      <c r="A51" s="510" t="s">
        <v>78</v>
      </c>
      <c r="B51" s="104"/>
      <c r="C51" s="377"/>
      <c r="D51" s="504"/>
      <c r="E51" s="377"/>
      <c r="F51" s="18"/>
      <c r="G51" s="18"/>
      <c r="H51" s="18"/>
      <c r="I51" s="18"/>
      <c r="J51" s="457"/>
      <c r="K51" s="18"/>
      <c r="L51" s="18"/>
      <c r="M51" s="18"/>
      <c r="N51" s="18"/>
      <c r="O51" s="18"/>
      <c r="P51" s="457"/>
      <c r="Q51" s="457"/>
      <c r="R51" s="457"/>
      <c r="S51" s="457"/>
      <c r="T51" s="18"/>
      <c r="U51" s="18"/>
      <c r="V51" s="18"/>
      <c r="W51" s="18"/>
      <c r="X51" s="504"/>
      <c r="Y51" s="18"/>
      <c r="Z51" s="457"/>
      <c r="AA51" s="377"/>
      <c r="AB51" s="18"/>
      <c r="AC51" s="457"/>
      <c r="AD51" s="361"/>
      <c r="AE51" s="227"/>
      <c r="AF51" s="263" t="s">
        <v>337</v>
      </c>
      <c r="AH51" s="454"/>
      <c r="AI51" s="454"/>
      <c r="AJ51" s="454"/>
      <c r="AK51" s="454"/>
      <c r="AL51" s="454"/>
      <c r="AM51" s="454"/>
      <c r="AN51" s="454"/>
      <c r="AO51" s="454"/>
      <c r="AP51" s="454"/>
      <c r="AQ51" s="454"/>
      <c r="AR51" s="454"/>
      <c r="AS51" s="454"/>
      <c r="AT51" s="454"/>
      <c r="AU51" s="454"/>
      <c r="AV51" s="454"/>
      <c r="AW51" s="454"/>
    </row>
    <row r="52" spans="1:49" ht="18" customHeight="1">
      <c r="A52" s="140" t="s">
        <v>784</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6"/>
      <c r="AE52" s="227"/>
      <c r="AG52" s="227"/>
      <c r="AH52" s="454"/>
      <c r="AI52" s="454"/>
      <c r="AJ52" s="454"/>
      <c r="AK52" s="454"/>
      <c r="AL52" s="454"/>
      <c r="AM52" s="454"/>
      <c r="AN52" s="454"/>
      <c r="AO52" s="511"/>
      <c r="AP52" s="454"/>
      <c r="AQ52" s="454"/>
      <c r="AR52" s="511"/>
      <c r="AS52" s="454"/>
      <c r="AT52" s="454"/>
      <c r="AU52" s="511"/>
      <c r="AV52" s="454"/>
      <c r="AW52" s="454"/>
    </row>
    <row r="53" spans="1:49" ht="18" customHeight="1">
      <c r="A53" s="224" t="s">
        <v>785</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6"/>
      <c r="AE53" s="227"/>
      <c r="AF53" s="263"/>
      <c r="AG53" s="227"/>
      <c r="AH53" s="454"/>
      <c r="AI53" s="454"/>
      <c r="AJ53" s="454"/>
      <c r="AK53" s="454"/>
      <c r="AL53" s="454"/>
      <c r="AM53" s="454"/>
      <c r="AN53" s="454"/>
      <c r="AO53" s="511"/>
      <c r="AP53" s="454"/>
      <c r="AQ53" s="454"/>
      <c r="AR53" s="511"/>
      <c r="AS53" s="454"/>
      <c r="AT53" s="454"/>
      <c r="AU53" s="511"/>
      <c r="AV53" s="454"/>
      <c r="AW53" s="454"/>
    </row>
    <row r="54" spans="2:49" ht="18" customHeight="1" thickBot="1">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34"/>
      <c r="AB54" s="344" t="s">
        <v>466</v>
      </c>
      <c r="AC54" s="344"/>
      <c r="AD54" s="6"/>
      <c r="AE54" s="227"/>
      <c r="AF54" s="263"/>
      <c r="AG54" s="227"/>
      <c r="AH54" s="454"/>
      <c r="AI54" s="454"/>
      <c r="AJ54" s="454"/>
      <c r="AK54" s="454"/>
      <c r="AL54" s="454"/>
      <c r="AM54" s="454"/>
      <c r="AN54" s="454"/>
      <c r="AO54" s="378"/>
      <c r="AP54" s="378"/>
      <c r="AQ54" s="378"/>
      <c r="AR54" s="378"/>
      <c r="AS54" s="378"/>
      <c r="AT54" s="378"/>
      <c r="AU54" s="378"/>
      <c r="AV54" s="378"/>
      <c r="AW54" s="378"/>
    </row>
    <row r="55" spans="1:49" ht="18" customHeight="1">
      <c r="A55" s="512" t="s">
        <v>467</v>
      </c>
      <c r="B55" s="513"/>
      <c r="C55" s="514" t="s">
        <v>468</v>
      </c>
      <c r="D55" s="515"/>
      <c r="E55" s="516"/>
      <c r="F55" s="517" t="s">
        <v>469</v>
      </c>
      <c r="G55" s="518" t="s">
        <v>700</v>
      </c>
      <c r="H55" s="518"/>
      <c r="I55" s="519"/>
      <c r="J55" s="520" t="s">
        <v>701</v>
      </c>
      <c r="K55" s="518"/>
      <c r="L55" s="519"/>
      <c r="M55" s="520" t="s">
        <v>702</v>
      </c>
      <c r="N55" s="518"/>
      <c r="O55" s="519"/>
      <c r="P55" s="520" t="s">
        <v>703</v>
      </c>
      <c r="Q55" s="518"/>
      <c r="R55" s="519"/>
      <c r="S55" s="521" t="s">
        <v>704</v>
      </c>
      <c r="T55" s="522"/>
      <c r="U55" s="522"/>
      <c r="V55" s="523"/>
      <c r="W55" s="521" t="s">
        <v>705</v>
      </c>
      <c r="X55" s="522"/>
      <c r="Y55" s="524"/>
      <c r="Z55" s="525" t="s">
        <v>706</v>
      </c>
      <c r="AA55" s="518"/>
      <c r="AB55" s="518"/>
      <c r="AC55" s="50"/>
      <c r="AD55" s="6"/>
      <c r="AE55" s="227"/>
      <c r="AF55" s="263"/>
      <c r="AG55" s="227"/>
      <c r="AH55" s="454"/>
      <c r="AI55" s="454"/>
      <c r="AJ55" s="454"/>
      <c r="AK55" s="454"/>
      <c r="AL55" s="454"/>
      <c r="AM55" s="454"/>
      <c r="AN55" s="454"/>
      <c r="AO55" s="378"/>
      <c r="AP55" s="378"/>
      <c r="AQ55" s="378"/>
      <c r="AR55" s="378"/>
      <c r="AS55" s="378"/>
      <c r="AT55" s="378"/>
      <c r="AU55" s="378"/>
      <c r="AV55" s="378"/>
      <c r="AW55" s="378"/>
    </row>
    <row r="56" spans="1:49" ht="18" customHeight="1">
      <c r="A56" s="526"/>
      <c r="B56" s="527"/>
      <c r="C56" s="528" t="s">
        <v>470</v>
      </c>
      <c r="D56" s="529" t="s">
        <v>471</v>
      </c>
      <c r="E56" s="530" t="s">
        <v>472</v>
      </c>
      <c r="F56" s="531"/>
      <c r="G56" s="532" t="s">
        <v>304</v>
      </c>
      <c r="H56" s="532" t="s">
        <v>305</v>
      </c>
      <c r="I56" s="532" t="s">
        <v>306</v>
      </c>
      <c r="J56" s="532" t="s">
        <v>304</v>
      </c>
      <c r="K56" s="532" t="s">
        <v>305</v>
      </c>
      <c r="L56" s="532" t="s">
        <v>306</v>
      </c>
      <c r="M56" s="532" t="s">
        <v>304</v>
      </c>
      <c r="N56" s="532" t="s">
        <v>305</v>
      </c>
      <c r="O56" s="532" t="s">
        <v>306</v>
      </c>
      <c r="P56" s="532" t="s">
        <v>304</v>
      </c>
      <c r="Q56" s="532" t="s">
        <v>305</v>
      </c>
      <c r="R56" s="533" t="s">
        <v>306</v>
      </c>
      <c r="S56" s="529" t="s">
        <v>304</v>
      </c>
      <c r="T56" s="529" t="s">
        <v>291</v>
      </c>
      <c r="U56" s="534" t="s">
        <v>292</v>
      </c>
      <c r="V56" s="535"/>
      <c r="W56" s="529" t="s">
        <v>344</v>
      </c>
      <c r="X56" s="529" t="s">
        <v>291</v>
      </c>
      <c r="Y56" s="528" t="s">
        <v>292</v>
      </c>
      <c r="Z56" s="536" t="s">
        <v>304</v>
      </c>
      <c r="AA56" s="536" t="s">
        <v>305</v>
      </c>
      <c r="AB56" s="537" t="s">
        <v>306</v>
      </c>
      <c r="AC56" s="298"/>
      <c r="AE56" s="227"/>
      <c r="AF56" s="263"/>
      <c r="AG56" s="227"/>
      <c r="AH56" s="454"/>
      <c r="AI56" s="454"/>
      <c r="AJ56" s="454"/>
      <c r="AK56" s="454"/>
      <c r="AL56" s="454"/>
      <c r="AM56" s="454"/>
      <c r="AN56" s="454"/>
      <c r="AO56" s="454"/>
      <c r="AP56" s="454"/>
      <c r="AQ56" s="454"/>
      <c r="AR56" s="454"/>
      <c r="AS56" s="454"/>
      <c r="AT56" s="454"/>
      <c r="AU56" s="454"/>
      <c r="AV56" s="454"/>
      <c r="AW56" s="454"/>
    </row>
    <row r="57" spans="1:49" ht="18" customHeight="1">
      <c r="A57" s="538" t="s">
        <v>698</v>
      </c>
      <c r="B57" s="539"/>
      <c r="C57" s="54">
        <v>2</v>
      </c>
      <c r="D57" s="54">
        <v>2</v>
      </c>
      <c r="E57" s="54" t="s">
        <v>627</v>
      </c>
      <c r="F57" s="54">
        <v>14</v>
      </c>
      <c r="G57" s="54">
        <v>114</v>
      </c>
      <c r="H57" s="54">
        <v>58</v>
      </c>
      <c r="I57" s="54">
        <v>56</v>
      </c>
      <c r="J57" s="54">
        <v>15</v>
      </c>
      <c r="K57" s="54">
        <v>11</v>
      </c>
      <c r="L57" s="54">
        <v>4</v>
      </c>
      <c r="M57" s="54">
        <v>13</v>
      </c>
      <c r="N57" s="54">
        <v>7</v>
      </c>
      <c r="O57" s="54">
        <v>6</v>
      </c>
      <c r="P57" s="54">
        <v>11</v>
      </c>
      <c r="Q57" s="54">
        <v>4</v>
      </c>
      <c r="R57" s="54">
        <v>7</v>
      </c>
      <c r="S57" s="54">
        <v>11</v>
      </c>
      <c r="T57" s="54">
        <v>4</v>
      </c>
      <c r="U57" s="540">
        <v>7</v>
      </c>
      <c r="V57" s="540"/>
      <c r="W57" s="54">
        <v>11</v>
      </c>
      <c r="X57" s="54">
        <v>7</v>
      </c>
      <c r="Y57" s="54">
        <v>4</v>
      </c>
      <c r="Z57" s="54">
        <v>10</v>
      </c>
      <c r="AA57" s="54">
        <v>5</v>
      </c>
      <c r="AB57" s="54">
        <v>5</v>
      </c>
      <c r="AC57" s="298"/>
      <c r="AE57" s="356"/>
      <c r="AF57" s="541"/>
      <c r="AG57" s="541"/>
      <c r="AH57" s="24"/>
      <c r="AI57" s="24"/>
      <c r="AJ57" s="24"/>
      <c r="AK57" s="24"/>
      <c r="AL57" s="25"/>
      <c r="AM57" s="24"/>
      <c r="AN57" s="24"/>
      <c r="AO57" s="454"/>
      <c r="AP57" s="454"/>
      <c r="AQ57" s="454"/>
      <c r="AR57" s="454"/>
      <c r="AS57" s="454"/>
      <c r="AT57" s="454"/>
      <c r="AU57" s="454"/>
      <c r="AV57" s="454"/>
      <c r="AW57" s="454"/>
    </row>
    <row r="58" spans="1:50" ht="18" customHeight="1">
      <c r="A58" s="180" t="s">
        <v>699</v>
      </c>
      <c r="B58" s="225"/>
      <c r="C58" s="214">
        <v>2</v>
      </c>
      <c r="D58" s="248">
        <v>2</v>
      </c>
      <c r="E58" s="248" t="s">
        <v>627</v>
      </c>
      <c r="F58" s="248">
        <v>15</v>
      </c>
      <c r="G58" s="214">
        <v>106</v>
      </c>
      <c r="H58" s="248">
        <v>59</v>
      </c>
      <c r="I58" s="248">
        <v>47</v>
      </c>
      <c r="J58" s="214">
        <v>6</v>
      </c>
      <c r="K58" s="248">
        <v>4</v>
      </c>
      <c r="L58" s="248">
        <v>2</v>
      </c>
      <c r="M58" s="214">
        <v>16</v>
      </c>
      <c r="N58" s="248">
        <v>11</v>
      </c>
      <c r="O58" s="248">
        <v>5</v>
      </c>
      <c r="P58" s="214">
        <v>13</v>
      </c>
      <c r="Q58" s="248">
        <v>7</v>
      </c>
      <c r="R58" s="248">
        <v>6</v>
      </c>
      <c r="S58" s="248">
        <v>11</v>
      </c>
      <c r="T58" s="248">
        <v>4</v>
      </c>
      <c r="U58" s="542">
        <v>7</v>
      </c>
      <c r="V58" s="542"/>
      <c r="W58" s="248">
        <v>12</v>
      </c>
      <c r="X58" s="248">
        <v>5</v>
      </c>
      <c r="Y58" s="214">
        <v>7</v>
      </c>
      <c r="Z58" s="543">
        <v>11</v>
      </c>
      <c r="AA58" s="543">
        <v>7</v>
      </c>
      <c r="AB58" s="543">
        <v>4</v>
      </c>
      <c r="AC58" s="298"/>
      <c r="AD58" s="356"/>
      <c r="AH58" s="541"/>
      <c r="AI58" s="541"/>
      <c r="AJ58" s="541"/>
      <c r="AK58" s="541"/>
      <c r="AL58" s="541"/>
      <c r="AM58" s="541"/>
      <c r="AN58" s="541"/>
      <c r="AO58" s="25"/>
      <c r="AP58" s="24"/>
      <c r="AQ58" s="24"/>
      <c r="AR58" s="25"/>
      <c r="AS58" s="24"/>
      <c r="AT58" s="24"/>
      <c r="AU58" s="25"/>
      <c r="AV58" s="24"/>
      <c r="AW58" s="24"/>
      <c r="AX58" s="356"/>
    </row>
    <row r="59" spans="1:49" ht="18" customHeight="1">
      <c r="A59" s="223" t="s">
        <v>695</v>
      </c>
      <c r="B59" s="350"/>
      <c r="C59" s="214">
        <v>2</v>
      </c>
      <c r="D59" s="248">
        <v>2</v>
      </c>
      <c r="E59" s="248" t="s">
        <v>627</v>
      </c>
      <c r="F59" s="248">
        <v>14</v>
      </c>
      <c r="G59" s="214">
        <v>113</v>
      </c>
      <c r="H59" s="248">
        <v>61</v>
      </c>
      <c r="I59" s="248">
        <v>52</v>
      </c>
      <c r="J59" s="214">
        <v>18</v>
      </c>
      <c r="K59" s="248">
        <v>10</v>
      </c>
      <c r="L59" s="248">
        <v>8</v>
      </c>
      <c r="M59" s="214">
        <v>6</v>
      </c>
      <c r="N59" s="248">
        <v>4</v>
      </c>
      <c r="O59" s="248">
        <v>2</v>
      </c>
      <c r="P59" s="214">
        <v>16</v>
      </c>
      <c r="Q59" s="248">
        <v>11</v>
      </c>
      <c r="R59" s="248">
        <v>5</v>
      </c>
      <c r="S59" s="248">
        <v>12</v>
      </c>
      <c r="T59" s="248">
        <v>6</v>
      </c>
      <c r="U59" s="542">
        <v>6</v>
      </c>
      <c r="V59" s="542">
        <v>0</v>
      </c>
      <c r="W59" s="248">
        <v>11</v>
      </c>
      <c r="X59" s="248">
        <v>4</v>
      </c>
      <c r="Y59" s="214">
        <v>7</v>
      </c>
      <c r="Z59" s="543">
        <v>12</v>
      </c>
      <c r="AA59" s="543">
        <v>5</v>
      </c>
      <c r="AB59" s="543">
        <v>7</v>
      </c>
      <c r="AC59" s="298"/>
      <c r="AE59" s="541"/>
      <c r="AF59" s="541"/>
      <c r="AG59" s="541"/>
      <c r="AH59" s="541"/>
      <c r="AI59" s="541"/>
      <c r="AJ59" s="541"/>
      <c r="AK59" s="541"/>
      <c r="AL59" s="541"/>
      <c r="AM59" s="541"/>
      <c r="AN59" s="541"/>
      <c r="AO59" s="541"/>
      <c r="AP59" s="541"/>
      <c r="AQ59" s="541"/>
      <c r="AR59" s="541"/>
      <c r="AS59" s="541"/>
      <c r="AT59" s="541"/>
      <c r="AU59" s="541"/>
      <c r="AV59" s="541"/>
      <c r="AW59" s="541"/>
    </row>
    <row r="60" spans="1:46" ht="18" customHeight="1">
      <c r="A60" s="223" t="s">
        <v>696</v>
      </c>
      <c r="B60" s="350"/>
      <c r="C60" s="214">
        <v>3</v>
      </c>
      <c r="D60" s="248">
        <v>3</v>
      </c>
      <c r="E60" s="248" t="s">
        <v>627</v>
      </c>
      <c r="F60" s="248">
        <v>25</v>
      </c>
      <c r="G60" s="248">
        <v>286</v>
      </c>
      <c r="H60" s="248">
        <v>144</v>
      </c>
      <c r="I60" s="248">
        <v>142</v>
      </c>
      <c r="J60" s="214">
        <v>22</v>
      </c>
      <c r="K60" s="248">
        <v>8</v>
      </c>
      <c r="L60" s="248">
        <v>14</v>
      </c>
      <c r="M60" s="214">
        <v>38</v>
      </c>
      <c r="N60" s="248">
        <v>18</v>
      </c>
      <c r="O60" s="248">
        <v>20</v>
      </c>
      <c r="P60" s="214">
        <v>24</v>
      </c>
      <c r="Q60" s="248">
        <v>14</v>
      </c>
      <c r="R60" s="248">
        <v>10</v>
      </c>
      <c r="S60" s="248">
        <v>40</v>
      </c>
      <c r="T60" s="248">
        <v>26</v>
      </c>
      <c r="U60" s="542">
        <v>14</v>
      </c>
      <c r="V60" s="542">
        <v>0</v>
      </c>
      <c r="W60" s="248">
        <v>29</v>
      </c>
      <c r="X60" s="248">
        <v>19</v>
      </c>
      <c r="Y60" s="214">
        <v>10</v>
      </c>
      <c r="Z60" s="543">
        <v>26</v>
      </c>
      <c r="AA60" s="543">
        <v>8</v>
      </c>
      <c r="AB60" s="543">
        <v>18</v>
      </c>
      <c r="AC60" s="248"/>
      <c r="AE60" s="541"/>
      <c r="AO60" s="541"/>
      <c r="AP60" s="541"/>
      <c r="AQ60" s="541"/>
      <c r="AR60" s="541"/>
      <c r="AS60" s="541"/>
      <c r="AT60" s="541"/>
    </row>
    <row r="61" spans="1:31" ht="18" customHeight="1">
      <c r="A61" s="231" t="s">
        <v>697</v>
      </c>
      <c r="B61" s="352"/>
      <c r="C61" s="233">
        <f>C64+C63</f>
        <v>3</v>
      </c>
      <c r="D61" s="233">
        <f aca="true" t="shared" si="15" ref="D61:T61">D64+D63</f>
        <v>3</v>
      </c>
      <c r="E61" s="208" t="s">
        <v>627</v>
      </c>
      <c r="F61" s="233">
        <f t="shared" si="15"/>
        <v>27</v>
      </c>
      <c r="G61" s="233">
        <f t="shared" si="15"/>
        <v>280</v>
      </c>
      <c r="H61" s="233">
        <f t="shared" si="15"/>
        <v>143</v>
      </c>
      <c r="I61" s="233">
        <f t="shared" si="15"/>
        <v>137</v>
      </c>
      <c r="J61" s="233">
        <f t="shared" si="15"/>
        <v>24</v>
      </c>
      <c r="K61" s="233">
        <f t="shared" si="15"/>
        <v>12</v>
      </c>
      <c r="L61" s="233">
        <f t="shared" si="15"/>
        <v>12</v>
      </c>
      <c r="M61" s="233">
        <f t="shared" si="15"/>
        <v>23</v>
      </c>
      <c r="N61" s="233">
        <f t="shared" si="15"/>
        <v>9</v>
      </c>
      <c r="O61" s="233">
        <f t="shared" si="15"/>
        <v>14</v>
      </c>
      <c r="P61" s="233">
        <f t="shared" si="15"/>
        <v>39</v>
      </c>
      <c r="Q61" s="233">
        <f t="shared" si="15"/>
        <v>19</v>
      </c>
      <c r="R61" s="233">
        <f t="shared" si="15"/>
        <v>20</v>
      </c>
      <c r="S61" s="233">
        <f t="shared" si="15"/>
        <v>26</v>
      </c>
      <c r="T61" s="233">
        <f t="shared" si="15"/>
        <v>15</v>
      </c>
      <c r="U61" s="544">
        <f>U64+U63</f>
        <v>11</v>
      </c>
      <c r="V61" s="544">
        <f>V64</f>
        <v>0</v>
      </c>
      <c r="W61" s="208">
        <f aca="true" t="shared" si="16" ref="W61:AB61">W64+W63</f>
        <v>39</v>
      </c>
      <c r="X61" s="208">
        <f t="shared" si="16"/>
        <v>26</v>
      </c>
      <c r="Y61" s="208">
        <f t="shared" si="16"/>
        <v>13</v>
      </c>
      <c r="Z61" s="208">
        <f t="shared" si="16"/>
        <v>30</v>
      </c>
      <c r="AA61" s="208">
        <f t="shared" si="16"/>
        <v>20</v>
      </c>
      <c r="AB61" s="208">
        <f t="shared" si="16"/>
        <v>10</v>
      </c>
      <c r="AC61" s="248"/>
      <c r="AD61" s="541"/>
      <c r="AE61" s="541"/>
    </row>
    <row r="62" spans="1:31" ht="18" customHeight="1">
      <c r="A62" s="545"/>
      <c r="B62" s="546"/>
      <c r="C62" s="547"/>
      <c r="D62" s="361"/>
      <c r="E62" s="361"/>
      <c r="F62" s="361"/>
      <c r="G62" s="361"/>
      <c r="H62" s="361"/>
      <c r="I62" s="361"/>
      <c r="J62" s="361"/>
      <c r="K62" s="361"/>
      <c r="L62" s="361"/>
      <c r="M62" s="361"/>
      <c r="N62" s="361"/>
      <c r="O62" s="361"/>
      <c r="P62" s="361"/>
      <c r="Q62" s="361"/>
      <c r="R62" s="361"/>
      <c r="S62" s="361"/>
      <c r="T62" s="361"/>
      <c r="U62" s="361"/>
      <c r="V62" s="361"/>
      <c r="W62" s="361"/>
      <c r="X62" s="361"/>
      <c r="Y62" s="361"/>
      <c r="Z62" s="455"/>
      <c r="AA62" s="18"/>
      <c r="AB62" s="18"/>
      <c r="AC62" s="248"/>
      <c r="AD62" s="541"/>
      <c r="AE62" s="541"/>
    </row>
    <row r="63" spans="1:31" ht="18" customHeight="1">
      <c r="A63" s="485" t="s">
        <v>624</v>
      </c>
      <c r="B63" s="486"/>
      <c r="C63" s="547">
        <v>1</v>
      </c>
      <c r="D63" s="361">
        <v>1</v>
      </c>
      <c r="E63" s="361" t="s">
        <v>627</v>
      </c>
      <c r="F63" s="361">
        <v>11</v>
      </c>
      <c r="G63" s="361">
        <v>185</v>
      </c>
      <c r="H63" s="361">
        <v>92</v>
      </c>
      <c r="I63" s="361">
        <v>93</v>
      </c>
      <c r="J63" s="361">
        <v>18</v>
      </c>
      <c r="K63" s="361">
        <v>9</v>
      </c>
      <c r="L63" s="361">
        <v>9</v>
      </c>
      <c r="M63" s="361">
        <v>17</v>
      </c>
      <c r="N63" s="361">
        <v>6</v>
      </c>
      <c r="O63" s="361">
        <v>11</v>
      </c>
      <c r="P63" s="361">
        <v>22</v>
      </c>
      <c r="Q63" s="361">
        <v>10</v>
      </c>
      <c r="R63" s="361">
        <v>12</v>
      </c>
      <c r="S63" s="361">
        <v>20</v>
      </c>
      <c r="T63" s="361">
        <v>11</v>
      </c>
      <c r="U63" s="548">
        <v>9</v>
      </c>
      <c r="V63" s="548"/>
      <c r="W63" s="361">
        <v>23</v>
      </c>
      <c r="X63" s="361">
        <v>15</v>
      </c>
      <c r="Y63" s="361">
        <v>8</v>
      </c>
      <c r="Z63" s="549">
        <v>18</v>
      </c>
      <c r="AA63" s="550">
        <v>14</v>
      </c>
      <c r="AB63" s="550">
        <v>4</v>
      </c>
      <c r="AC63" s="248"/>
      <c r="AD63" s="541"/>
      <c r="AE63" s="541"/>
    </row>
    <row r="64" spans="1:50" s="356" customFormat="1" ht="18" customHeight="1">
      <c r="A64" s="551" t="s">
        <v>278</v>
      </c>
      <c r="B64" s="552"/>
      <c r="C64" s="553">
        <v>2</v>
      </c>
      <c r="D64" s="554">
        <v>2</v>
      </c>
      <c r="E64" s="554" t="s">
        <v>627</v>
      </c>
      <c r="F64" s="554">
        <v>16</v>
      </c>
      <c r="G64" s="554">
        <v>95</v>
      </c>
      <c r="H64" s="554">
        <v>51</v>
      </c>
      <c r="I64" s="554">
        <v>44</v>
      </c>
      <c r="J64" s="554">
        <v>6</v>
      </c>
      <c r="K64" s="554">
        <v>3</v>
      </c>
      <c r="L64" s="554">
        <v>3</v>
      </c>
      <c r="M64" s="554">
        <v>6</v>
      </c>
      <c r="N64" s="554">
        <v>3</v>
      </c>
      <c r="O64" s="554">
        <v>3</v>
      </c>
      <c r="P64" s="554">
        <v>17</v>
      </c>
      <c r="Q64" s="554">
        <v>9</v>
      </c>
      <c r="R64" s="554">
        <v>8</v>
      </c>
      <c r="S64" s="554">
        <v>6</v>
      </c>
      <c r="T64" s="554">
        <v>4</v>
      </c>
      <c r="U64" s="555">
        <v>2</v>
      </c>
      <c r="V64" s="555"/>
      <c r="W64" s="554">
        <v>16</v>
      </c>
      <c r="X64" s="554">
        <v>11</v>
      </c>
      <c r="Y64" s="554">
        <v>5</v>
      </c>
      <c r="Z64" s="554">
        <v>12</v>
      </c>
      <c r="AA64" s="554">
        <v>6</v>
      </c>
      <c r="AB64" s="554">
        <v>6</v>
      </c>
      <c r="AC64" s="361"/>
      <c r="AD64" s="541"/>
      <c r="AE64" s="541"/>
      <c r="AF64" s="8"/>
      <c r="AG64" s="8"/>
      <c r="AH64" s="8"/>
      <c r="AI64" s="8"/>
      <c r="AJ64" s="8"/>
      <c r="AK64" s="8"/>
      <c r="AL64" s="8"/>
      <c r="AM64" s="8"/>
      <c r="AN64" s="8"/>
      <c r="AO64" s="8"/>
      <c r="AP64" s="8"/>
      <c r="AQ64" s="8"/>
      <c r="AR64" s="8"/>
      <c r="AS64" s="8"/>
      <c r="AT64" s="8"/>
      <c r="AU64" s="8"/>
      <c r="AV64" s="8"/>
      <c r="AW64" s="8"/>
      <c r="AX64" s="8"/>
    </row>
    <row r="65" spans="1:31" ht="15" thickBot="1">
      <c r="A65" s="510"/>
      <c r="B65" s="104"/>
      <c r="C65" s="377"/>
      <c r="D65" s="504"/>
      <c r="E65" s="504"/>
      <c r="F65" s="18"/>
      <c r="G65" s="18"/>
      <c r="H65" s="18"/>
      <c r="I65" s="18"/>
      <c r="J65" s="457"/>
      <c r="K65" s="18"/>
      <c r="L65" s="18"/>
      <c r="M65" s="18"/>
      <c r="N65" s="18"/>
      <c r="O65" s="18"/>
      <c r="P65" s="457"/>
      <c r="Q65" s="457"/>
      <c r="R65" s="457"/>
      <c r="S65" s="457"/>
      <c r="T65" s="18"/>
      <c r="U65" s="18"/>
      <c r="V65" s="18"/>
      <c r="W65" s="18"/>
      <c r="X65" s="504"/>
      <c r="Y65" s="18"/>
      <c r="Z65" s="457"/>
      <c r="AA65" s="556"/>
      <c r="AB65" s="556"/>
      <c r="AC65" s="556"/>
      <c r="AD65" s="541"/>
      <c r="AE65" s="541"/>
    </row>
    <row r="66" spans="1:31" ht="14.25" customHeight="1">
      <c r="A66" s="512" t="s">
        <v>511</v>
      </c>
      <c r="B66" s="512"/>
      <c r="C66" s="525" t="s">
        <v>707</v>
      </c>
      <c r="D66" s="518"/>
      <c r="E66" s="557"/>
      <c r="F66" s="518" t="s">
        <v>708</v>
      </c>
      <c r="G66" s="518"/>
      <c r="H66" s="519"/>
      <c r="I66" s="521" t="s">
        <v>709</v>
      </c>
      <c r="J66" s="522"/>
      <c r="K66" s="522"/>
      <c r="L66" s="18"/>
      <c r="M66" s="457"/>
      <c r="R66" s="541"/>
      <c r="S66" s="541"/>
      <c r="T66" s="541"/>
      <c r="U66" s="541"/>
      <c r="V66" s="541"/>
      <c r="W66" s="541"/>
      <c r="X66" s="541"/>
      <c r="Y66" s="541"/>
      <c r="Z66" s="541"/>
      <c r="AA66" s="541"/>
      <c r="AD66" s="541"/>
      <c r="AE66" s="356"/>
    </row>
    <row r="67" spans="1:31" ht="18" customHeight="1">
      <c r="A67" s="526"/>
      <c r="B67" s="526"/>
      <c r="C67" s="558" t="s">
        <v>304</v>
      </c>
      <c r="D67" s="536" t="s">
        <v>305</v>
      </c>
      <c r="E67" s="559" t="s">
        <v>306</v>
      </c>
      <c r="F67" s="560" t="s">
        <v>304</v>
      </c>
      <c r="G67" s="561" t="s">
        <v>305</v>
      </c>
      <c r="H67" s="562" t="s">
        <v>306</v>
      </c>
      <c r="I67" s="563" t="s">
        <v>304</v>
      </c>
      <c r="J67" s="561" t="s">
        <v>305</v>
      </c>
      <c r="K67" s="562" t="s">
        <v>306</v>
      </c>
      <c r="L67" s="377"/>
      <c r="M67" s="455"/>
      <c r="R67" s="541"/>
      <c r="S67" s="541"/>
      <c r="T67" s="541"/>
      <c r="U67" s="541"/>
      <c r="V67" s="541"/>
      <c r="W67" s="541"/>
      <c r="X67" s="541"/>
      <c r="Y67" s="541"/>
      <c r="Z67" s="541"/>
      <c r="AA67" s="541"/>
      <c r="AB67" s="541"/>
      <c r="AC67" s="541"/>
      <c r="AD67" s="356"/>
      <c r="AE67" s="356"/>
    </row>
    <row r="68" spans="1:31" ht="18" customHeight="1">
      <c r="A68" s="538" t="s">
        <v>698</v>
      </c>
      <c r="B68" s="539"/>
      <c r="C68" s="54">
        <v>19</v>
      </c>
      <c r="D68" s="54">
        <v>10</v>
      </c>
      <c r="E68" s="54">
        <v>9</v>
      </c>
      <c r="F68" s="54">
        <v>9</v>
      </c>
      <c r="G68" s="54">
        <v>6</v>
      </c>
      <c r="H68" s="54">
        <v>3</v>
      </c>
      <c r="I68" s="54">
        <v>15</v>
      </c>
      <c r="J68" s="54">
        <v>4</v>
      </c>
      <c r="K68" s="54">
        <v>11</v>
      </c>
      <c r="L68" s="377"/>
      <c r="M68" s="455"/>
      <c r="R68" s="541"/>
      <c r="S68" s="541"/>
      <c r="T68" s="541"/>
      <c r="U68" s="541"/>
      <c r="V68" s="541"/>
      <c r="W68" s="541"/>
      <c r="X68" s="541"/>
      <c r="Y68" s="541"/>
      <c r="Z68" s="541"/>
      <c r="AA68" s="541"/>
      <c r="AB68" s="541"/>
      <c r="AC68" s="541"/>
      <c r="AD68" s="356"/>
      <c r="AE68" s="356"/>
    </row>
    <row r="69" spans="1:36" ht="18" customHeight="1">
      <c r="A69" s="180" t="s">
        <v>699</v>
      </c>
      <c r="B69" s="225"/>
      <c r="C69" s="248">
        <v>9</v>
      </c>
      <c r="D69" s="248">
        <v>5</v>
      </c>
      <c r="E69" s="248">
        <v>4</v>
      </c>
      <c r="F69" s="248">
        <v>19</v>
      </c>
      <c r="G69" s="248">
        <v>10</v>
      </c>
      <c r="H69" s="248">
        <v>9</v>
      </c>
      <c r="I69" s="248">
        <v>9</v>
      </c>
      <c r="J69" s="248">
        <v>6</v>
      </c>
      <c r="K69" s="248">
        <v>3</v>
      </c>
      <c r="L69" s="564"/>
      <c r="M69" s="564"/>
      <c r="R69" s="356"/>
      <c r="S69" s="356"/>
      <c r="T69" s="356"/>
      <c r="U69" s="356"/>
      <c r="V69" s="356"/>
      <c r="W69" s="356"/>
      <c r="X69" s="356"/>
      <c r="Y69" s="541"/>
      <c r="Z69" s="541"/>
      <c r="AA69" s="541"/>
      <c r="AB69" s="541"/>
      <c r="AC69" s="541"/>
      <c r="AD69" s="356"/>
      <c r="AE69" s="356"/>
      <c r="AF69" s="356"/>
      <c r="AG69" s="356"/>
      <c r="AH69" s="356"/>
      <c r="AI69" s="356"/>
      <c r="AJ69" s="356"/>
    </row>
    <row r="70" spans="1:36" ht="18" customHeight="1">
      <c r="A70" s="223" t="s">
        <v>695</v>
      </c>
      <c r="B70" s="350"/>
      <c r="C70" s="543">
        <v>10</v>
      </c>
      <c r="D70" s="543">
        <v>6</v>
      </c>
      <c r="E70" s="543">
        <v>4</v>
      </c>
      <c r="F70" s="543">
        <v>9</v>
      </c>
      <c r="G70" s="543">
        <v>5</v>
      </c>
      <c r="H70" s="543">
        <v>4</v>
      </c>
      <c r="I70" s="543">
        <v>19</v>
      </c>
      <c r="J70" s="543">
        <v>10</v>
      </c>
      <c r="K70" s="543">
        <v>9</v>
      </c>
      <c r="L70" s="564"/>
      <c r="M70" s="564"/>
      <c r="R70" s="356"/>
      <c r="S70" s="356"/>
      <c r="T70" s="356"/>
      <c r="U70" s="356"/>
      <c r="V70" s="356"/>
      <c r="W70" s="356"/>
      <c r="X70" s="356"/>
      <c r="Y70" s="541"/>
      <c r="Z70" s="541"/>
      <c r="AA70" s="541"/>
      <c r="AB70" s="541"/>
      <c r="AC70" s="541"/>
      <c r="AD70" s="356"/>
      <c r="AE70" s="356"/>
      <c r="AF70" s="356"/>
      <c r="AG70" s="356"/>
      <c r="AH70" s="356"/>
      <c r="AI70" s="356"/>
      <c r="AJ70" s="356"/>
    </row>
    <row r="71" spans="1:40" ht="18" customHeight="1">
      <c r="A71" s="223" t="s">
        <v>696</v>
      </c>
      <c r="B71" s="350"/>
      <c r="C71" s="543">
        <v>34</v>
      </c>
      <c r="D71" s="543">
        <v>16</v>
      </c>
      <c r="E71" s="543">
        <v>18</v>
      </c>
      <c r="F71" s="543">
        <v>37</v>
      </c>
      <c r="G71" s="543">
        <v>17</v>
      </c>
      <c r="H71" s="543">
        <v>20</v>
      </c>
      <c r="I71" s="543">
        <v>36</v>
      </c>
      <c r="J71" s="543">
        <v>18</v>
      </c>
      <c r="K71" s="543">
        <v>18</v>
      </c>
      <c r="L71" s="455"/>
      <c r="M71" s="455"/>
      <c r="R71" s="356"/>
      <c r="S71" s="356"/>
      <c r="T71" s="356"/>
      <c r="U71" s="356"/>
      <c r="V71" s="356"/>
      <c r="W71" s="356"/>
      <c r="X71" s="356"/>
      <c r="Y71" s="356"/>
      <c r="Z71" s="356"/>
      <c r="AA71" s="356"/>
      <c r="AB71" s="541"/>
      <c r="AC71" s="541"/>
      <c r="AH71" s="356"/>
      <c r="AI71" s="356"/>
      <c r="AJ71" s="356"/>
      <c r="AK71" s="356"/>
      <c r="AL71" s="356"/>
      <c r="AM71" s="356"/>
      <c r="AN71" s="356"/>
    </row>
    <row r="72" spans="1:49" ht="18" customHeight="1">
      <c r="A72" s="231" t="s">
        <v>697</v>
      </c>
      <c r="B72" s="352"/>
      <c r="C72" s="565">
        <f>C75+C74</f>
        <v>28</v>
      </c>
      <c r="D72" s="565">
        <f aca="true" t="shared" si="17" ref="D72:K72">D75+D74</f>
        <v>9</v>
      </c>
      <c r="E72" s="565">
        <f t="shared" si="17"/>
        <v>19</v>
      </c>
      <c r="F72" s="565">
        <f t="shared" si="17"/>
        <v>34</v>
      </c>
      <c r="G72" s="565">
        <f t="shared" si="17"/>
        <v>16</v>
      </c>
      <c r="H72" s="565">
        <f t="shared" si="17"/>
        <v>18</v>
      </c>
      <c r="I72" s="565">
        <f t="shared" si="17"/>
        <v>37</v>
      </c>
      <c r="J72" s="565">
        <f t="shared" si="17"/>
        <v>17</v>
      </c>
      <c r="K72" s="565">
        <f t="shared" si="17"/>
        <v>20</v>
      </c>
      <c r="L72" s="455"/>
      <c r="M72" s="455"/>
      <c r="R72" s="356"/>
      <c r="S72" s="356"/>
      <c r="T72" s="356"/>
      <c r="U72" s="356"/>
      <c r="V72" s="356"/>
      <c r="W72" s="356"/>
      <c r="X72" s="356"/>
      <c r="Y72" s="356"/>
      <c r="Z72" s="356"/>
      <c r="AA72" s="356"/>
      <c r="AB72" s="541"/>
      <c r="AC72" s="541"/>
      <c r="AH72" s="356"/>
      <c r="AI72" s="356"/>
      <c r="AJ72" s="356"/>
      <c r="AK72" s="356"/>
      <c r="AL72" s="356"/>
      <c r="AM72" s="356"/>
      <c r="AN72" s="356"/>
      <c r="AO72" s="356"/>
      <c r="AP72" s="356"/>
      <c r="AQ72" s="356"/>
      <c r="AR72" s="356"/>
      <c r="AS72" s="356"/>
      <c r="AT72" s="356"/>
      <c r="AU72" s="356"/>
      <c r="AV72" s="356"/>
      <c r="AW72" s="356"/>
    </row>
    <row r="73" spans="1:49" ht="18" customHeight="1">
      <c r="A73" s="545"/>
      <c r="B73" s="546"/>
      <c r="C73" s="377"/>
      <c r="D73" s="377"/>
      <c r="E73" s="377"/>
      <c r="F73" s="455"/>
      <c r="G73" s="18"/>
      <c r="H73" s="18"/>
      <c r="I73" s="455"/>
      <c r="J73" s="18"/>
      <c r="K73" s="18"/>
      <c r="L73" s="455"/>
      <c r="M73" s="455"/>
      <c r="R73" s="356"/>
      <c r="S73" s="356"/>
      <c r="T73" s="356"/>
      <c r="U73" s="356"/>
      <c r="V73" s="356"/>
      <c r="W73" s="356"/>
      <c r="X73" s="356"/>
      <c r="Y73" s="356"/>
      <c r="Z73" s="356"/>
      <c r="AA73" s="356"/>
      <c r="AB73" s="356"/>
      <c r="AC73" s="356"/>
      <c r="AH73" s="356"/>
      <c r="AI73" s="356"/>
      <c r="AJ73" s="356"/>
      <c r="AK73" s="356"/>
      <c r="AL73" s="356"/>
      <c r="AM73" s="356"/>
      <c r="AN73" s="356"/>
      <c r="AO73" s="356"/>
      <c r="AP73" s="356"/>
      <c r="AQ73" s="356"/>
      <c r="AR73" s="356"/>
      <c r="AS73" s="356"/>
      <c r="AT73" s="356"/>
      <c r="AU73" s="356"/>
      <c r="AV73" s="356"/>
      <c r="AW73" s="356"/>
    </row>
    <row r="74" spans="1:49" ht="18" customHeight="1">
      <c r="A74" s="420" t="s">
        <v>625</v>
      </c>
      <c r="B74" s="421"/>
      <c r="C74" s="556">
        <v>18</v>
      </c>
      <c r="D74" s="556">
        <v>5</v>
      </c>
      <c r="E74" s="556">
        <v>13</v>
      </c>
      <c r="F74" s="556">
        <v>22</v>
      </c>
      <c r="G74" s="556">
        <v>11</v>
      </c>
      <c r="H74" s="556">
        <v>11</v>
      </c>
      <c r="I74" s="556">
        <v>27</v>
      </c>
      <c r="J74" s="556">
        <v>11</v>
      </c>
      <c r="K74" s="556">
        <v>16</v>
      </c>
      <c r="L74" s="455"/>
      <c r="M74" s="455"/>
      <c r="R74" s="356"/>
      <c r="S74" s="356"/>
      <c r="T74" s="356"/>
      <c r="U74" s="356"/>
      <c r="V74" s="356"/>
      <c r="W74" s="356"/>
      <c r="X74" s="356"/>
      <c r="Y74" s="356"/>
      <c r="Z74" s="356"/>
      <c r="AA74" s="356"/>
      <c r="AB74" s="356"/>
      <c r="AC74" s="356"/>
      <c r="AH74" s="356"/>
      <c r="AI74" s="356"/>
      <c r="AJ74" s="356"/>
      <c r="AK74" s="356"/>
      <c r="AL74" s="356"/>
      <c r="AM74" s="356"/>
      <c r="AN74" s="356"/>
      <c r="AO74" s="356"/>
      <c r="AP74" s="356"/>
      <c r="AQ74" s="356"/>
      <c r="AR74" s="356"/>
      <c r="AS74" s="356"/>
      <c r="AT74" s="356"/>
      <c r="AU74" s="356"/>
      <c r="AV74" s="356"/>
      <c r="AW74" s="356"/>
    </row>
    <row r="75" spans="1:49" ht="18" customHeight="1">
      <c r="A75" s="566" t="s">
        <v>278</v>
      </c>
      <c r="B75" s="567"/>
      <c r="C75" s="568">
        <v>10</v>
      </c>
      <c r="D75" s="568">
        <v>4</v>
      </c>
      <c r="E75" s="568">
        <v>6</v>
      </c>
      <c r="F75" s="568">
        <v>12</v>
      </c>
      <c r="G75" s="568">
        <v>5</v>
      </c>
      <c r="H75" s="568">
        <v>7</v>
      </c>
      <c r="I75" s="568">
        <v>10</v>
      </c>
      <c r="J75" s="568">
        <v>6</v>
      </c>
      <c r="K75" s="568">
        <v>4</v>
      </c>
      <c r="L75" s="455"/>
      <c r="M75" s="455"/>
      <c r="R75" s="356"/>
      <c r="S75" s="356"/>
      <c r="T75" s="356"/>
      <c r="U75" s="356"/>
      <c r="V75" s="356"/>
      <c r="W75" s="356"/>
      <c r="X75" s="356"/>
      <c r="Y75" s="356"/>
      <c r="Z75" s="356"/>
      <c r="AA75" s="356"/>
      <c r="AB75" s="356"/>
      <c r="AC75" s="356"/>
      <c r="AH75" s="356"/>
      <c r="AI75" s="356"/>
      <c r="AJ75" s="356"/>
      <c r="AK75" s="356"/>
      <c r="AL75" s="356"/>
      <c r="AM75" s="356"/>
      <c r="AN75" s="356"/>
      <c r="AO75" s="356"/>
      <c r="AP75" s="356"/>
      <c r="AQ75" s="356"/>
      <c r="AR75" s="356"/>
      <c r="AS75" s="356"/>
      <c r="AT75" s="356"/>
      <c r="AU75" s="356"/>
      <c r="AV75" s="356"/>
      <c r="AW75" s="356"/>
    </row>
    <row r="76" spans="1:49" ht="14.25">
      <c r="A76" s="263" t="s">
        <v>337</v>
      </c>
      <c r="B76" s="22"/>
      <c r="C76" s="455"/>
      <c r="D76" s="377"/>
      <c r="E76" s="377"/>
      <c r="F76" s="455"/>
      <c r="G76" s="455"/>
      <c r="H76" s="455"/>
      <c r="I76" s="455"/>
      <c r="J76" s="377"/>
      <c r="K76" s="377"/>
      <c r="L76" s="455"/>
      <c r="M76" s="455"/>
      <c r="N76" s="455"/>
      <c r="O76" s="455"/>
      <c r="P76" s="455"/>
      <c r="Q76" s="455"/>
      <c r="R76" s="455"/>
      <c r="S76" s="455"/>
      <c r="T76" s="455"/>
      <c r="U76" s="455"/>
      <c r="V76" s="455"/>
      <c r="W76" s="18"/>
      <c r="X76" s="451"/>
      <c r="Y76" s="377"/>
      <c r="Z76" s="377"/>
      <c r="AA76" s="455"/>
      <c r="AB76" s="356"/>
      <c r="AC76" s="356"/>
      <c r="AH76" s="356"/>
      <c r="AI76" s="356"/>
      <c r="AJ76" s="356"/>
      <c r="AK76" s="356"/>
      <c r="AL76" s="356"/>
      <c r="AM76" s="356"/>
      <c r="AN76" s="356"/>
      <c r="AO76" s="356"/>
      <c r="AP76" s="356"/>
      <c r="AQ76" s="356"/>
      <c r="AR76" s="356"/>
      <c r="AS76" s="356"/>
      <c r="AT76" s="356"/>
      <c r="AU76" s="356"/>
      <c r="AV76" s="356"/>
      <c r="AW76" s="356"/>
    </row>
    <row r="77" spans="3:49" ht="14.25">
      <c r="C77" s="14"/>
      <c r="D77" s="14"/>
      <c r="E77" s="14"/>
      <c r="F77" s="564"/>
      <c r="G77" s="550"/>
      <c r="H77" s="550"/>
      <c r="I77" s="550"/>
      <c r="J77" s="564"/>
      <c r="K77" s="550"/>
      <c r="L77" s="550"/>
      <c r="M77" s="550"/>
      <c r="N77" s="550"/>
      <c r="O77" s="550"/>
      <c r="P77" s="550"/>
      <c r="Q77" s="550"/>
      <c r="R77" s="455"/>
      <c r="S77" s="455"/>
      <c r="T77" s="455"/>
      <c r="U77" s="455"/>
      <c r="V77" s="455"/>
      <c r="W77" s="18"/>
      <c r="X77" s="18"/>
      <c r="Y77" s="18"/>
      <c r="Z77" s="18"/>
      <c r="AA77" s="14"/>
      <c r="AB77" s="455"/>
      <c r="AC77" s="455"/>
      <c r="AH77" s="356"/>
      <c r="AI77" s="356"/>
      <c r="AJ77" s="356"/>
      <c r="AK77" s="356"/>
      <c r="AL77" s="356"/>
      <c r="AM77" s="356"/>
      <c r="AN77" s="356"/>
      <c r="AO77" s="356"/>
      <c r="AP77" s="356"/>
      <c r="AQ77" s="356"/>
      <c r="AR77" s="356"/>
      <c r="AS77" s="356"/>
      <c r="AT77" s="356"/>
      <c r="AU77" s="356"/>
      <c r="AV77" s="356"/>
      <c r="AW77" s="356"/>
    </row>
    <row r="78" spans="3:49" ht="14.25">
      <c r="C78" s="14"/>
      <c r="D78" s="14"/>
      <c r="E78" s="14"/>
      <c r="F78" s="564"/>
      <c r="G78" s="550"/>
      <c r="H78" s="550"/>
      <c r="I78" s="550"/>
      <c r="J78" s="564"/>
      <c r="K78" s="550"/>
      <c r="L78" s="550"/>
      <c r="M78" s="550"/>
      <c r="N78" s="550"/>
      <c r="O78" s="550"/>
      <c r="P78" s="550"/>
      <c r="Q78" s="550"/>
      <c r="R78" s="455"/>
      <c r="S78" s="455"/>
      <c r="T78" s="455"/>
      <c r="U78" s="455"/>
      <c r="V78" s="455"/>
      <c r="W78" s="18"/>
      <c r="X78" s="18"/>
      <c r="Y78" s="18"/>
      <c r="Z78" s="18"/>
      <c r="AA78" s="14"/>
      <c r="AB78" s="564"/>
      <c r="AC78" s="564"/>
      <c r="AH78" s="356"/>
      <c r="AI78" s="356"/>
      <c r="AJ78" s="356"/>
      <c r="AK78" s="356"/>
      <c r="AL78" s="356"/>
      <c r="AM78" s="356"/>
      <c r="AN78" s="356"/>
      <c r="AO78" s="356"/>
      <c r="AP78" s="356"/>
      <c r="AQ78" s="356"/>
      <c r="AR78" s="356"/>
      <c r="AS78" s="356"/>
      <c r="AT78" s="356"/>
      <c r="AU78" s="356"/>
      <c r="AV78" s="356"/>
      <c r="AW78" s="356"/>
    </row>
    <row r="79" spans="3:49" ht="14.25">
      <c r="C79" s="377"/>
      <c r="D79" s="377"/>
      <c r="E79" s="377"/>
      <c r="F79" s="455"/>
      <c r="G79" s="18"/>
      <c r="H79" s="18"/>
      <c r="I79" s="18"/>
      <c r="J79" s="455"/>
      <c r="K79" s="18"/>
      <c r="L79" s="18"/>
      <c r="M79" s="18"/>
      <c r="N79" s="18"/>
      <c r="O79" s="18"/>
      <c r="P79" s="455"/>
      <c r="Q79" s="455"/>
      <c r="R79" s="455"/>
      <c r="S79" s="455"/>
      <c r="T79" s="455"/>
      <c r="U79" s="455"/>
      <c r="V79" s="455"/>
      <c r="W79" s="18"/>
      <c r="X79" s="377"/>
      <c r="Y79" s="18"/>
      <c r="Z79" s="18"/>
      <c r="AA79" s="377"/>
      <c r="AB79" s="564"/>
      <c r="AC79" s="564"/>
      <c r="AO79" s="356"/>
      <c r="AP79" s="356"/>
      <c r="AQ79" s="356"/>
      <c r="AR79" s="356"/>
      <c r="AS79" s="356"/>
      <c r="AT79" s="356"/>
      <c r="AU79" s="356"/>
      <c r="AV79" s="356"/>
      <c r="AW79" s="356"/>
    </row>
    <row r="80" spans="1:29" ht="17.25">
      <c r="A80" s="140" t="s">
        <v>786</v>
      </c>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row>
    <row r="81" spans="1:29" ht="14.25">
      <c r="A81" s="224" t="s">
        <v>473</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row>
    <row r="82" spans="2:29" ht="15" thickBot="1">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344" t="s">
        <v>196</v>
      </c>
    </row>
    <row r="83" spans="1:29" ht="14.25">
      <c r="A83" s="151" t="s">
        <v>474</v>
      </c>
      <c r="B83" s="152"/>
      <c r="C83" s="383" t="s">
        <v>192</v>
      </c>
      <c r="D83" s="267"/>
      <c r="E83" s="267"/>
      <c r="F83" s="267"/>
      <c r="G83" s="267"/>
      <c r="H83" s="267"/>
      <c r="I83" s="267"/>
      <c r="J83" s="267"/>
      <c r="K83" s="267"/>
      <c r="L83" s="267"/>
      <c r="M83" s="267"/>
      <c r="N83" s="267"/>
      <c r="O83" s="267"/>
      <c r="P83" s="267"/>
      <c r="Q83" s="267"/>
      <c r="R83" s="267"/>
      <c r="S83" s="267"/>
      <c r="T83" s="267"/>
      <c r="U83" s="267"/>
      <c r="V83" s="267"/>
      <c r="W83" s="267"/>
      <c r="X83" s="267"/>
      <c r="Y83" s="267"/>
      <c r="Z83" s="384"/>
      <c r="AA83" s="459" t="s">
        <v>464</v>
      </c>
      <c r="AB83" s="163"/>
      <c r="AC83" s="163"/>
    </row>
    <row r="84" spans="1:29" ht="14.25">
      <c r="A84" s="340"/>
      <c r="B84" s="171"/>
      <c r="C84" s="386" t="s">
        <v>257</v>
      </c>
      <c r="D84" s="271"/>
      <c r="E84" s="271"/>
      <c r="F84" s="271"/>
      <c r="G84" s="271"/>
      <c r="H84" s="271"/>
      <c r="I84" s="271"/>
      <c r="J84" s="271"/>
      <c r="K84" s="271"/>
      <c r="L84" s="271"/>
      <c r="M84" s="271"/>
      <c r="N84" s="271"/>
      <c r="O84" s="271"/>
      <c r="P84" s="271"/>
      <c r="Q84" s="271"/>
      <c r="R84" s="271"/>
      <c r="S84" s="271"/>
      <c r="T84" s="271"/>
      <c r="U84" s="271"/>
      <c r="V84" s="271"/>
      <c r="W84" s="271"/>
      <c r="X84" s="272"/>
      <c r="Y84" s="34"/>
      <c r="Z84" s="387"/>
      <c r="AA84" s="460"/>
      <c r="AB84" s="228"/>
      <c r="AC84" s="228"/>
    </row>
    <row r="85" spans="1:29" ht="14.25">
      <c r="A85" s="340"/>
      <c r="B85" s="171"/>
      <c r="C85" s="392" t="s">
        <v>142</v>
      </c>
      <c r="D85" s="212"/>
      <c r="E85" s="213"/>
      <c r="F85" s="392" t="s">
        <v>459</v>
      </c>
      <c r="G85" s="213"/>
      <c r="H85" s="392" t="s">
        <v>191</v>
      </c>
      <c r="I85" s="213"/>
      <c r="J85" s="392" t="s">
        <v>460</v>
      </c>
      <c r="K85" s="213"/>
      <c r="L85" s="392" t="s">
        <v>203</v>
      </c>
      <c r="M85" s="213"/>
      <c r="N85" s="392" t="s">
        <v>204</v>
      </c>
      <c r="O85" s="213"/>
      <c r="P85" s="392" t="s">
        <v>261</v>
      </c>
      <c r="Q85" s="213"/>
      <c r="R85" s="392" t="s">
        <v>465</v>
      </c>
      <c r="S85" s="213"/>
      <c r="T85" s="462" t="s">
        <v>262</v>
      </c>
      <c r="U85" s="463" t="s">
        <v>289</v>
      </c>
      <c r="V85" s="464"/>
      <c r="W85" s="392" t="s">
        <v>290</v>
      </c>
      <c r="X85" s="213"/>
      <c r="Y85" s="398" t="s">
        <v>308</v>
      </c>
      <c r="Z85" s="399"/>
      <c r="AA85" s="460" t="s">
        <v>263</v>
      </c>
      <c r="AB85" s="228"/>
      <c r="AC85" s="228"/>
    </row>
    <row r="86" spans="1:29" ht="14.25">
      <c r="A86" s="340"/>
      <c r="B86" s="171"/>
      <c r="C86" s="183"/>
      <c r="D86" s="184"/>
      <c r="E86" s="185"/>
      <c r="F86" s="183"/>
      <c r="G86" s="185"/>
      <c r="H86" s="183"/>
      <c r="I86" s="185"/>
      <c r="J86" s="183"/>
      <c r="K86" s="185"/>
      <c r="L86" s="183"/>
      <c r="M86" s="185"/>
      <c r="N86" s="183"/>
      <c r="O86" s="185"/>
      <c r="P86" s="183"/>
      <c r="Q86" s="185"/>
      <c r="R86" s="183"/>
      <c r="S86" s="185"/>
      <c r="T86" s="466" t="s">
        <v>264</v>
      </c>
      <c r="U86" s="467"/>
      <c r="V86" s="468"/>
      <c r="W86" s="183"/>
      <c r="X86" s="185"/>
      <c r="Y86" s="404"/>
      <c r="Z86" s="405"/>
      <c r="AA86" s="469"/>
      <c r="AB86" s="184"/>
      <c r="AC86" s="184"/>
    </row>
    <row r="87" spans="1:29" ht="14.25">
      <c r="A87" s="191"/>
      <c r="B87" s="192"/>
      <c r="C87" s="389" t="s">
        <v>304</v>
      </c>
      <c r="D87" s="389" t="s">
        <v>305</v>
      </c>
      <c r="E87" s="389" t="s">
        <v>306</v>
      </c>
      <c r="F87" s="389" t="s">
        <v>305</v>
      </c>
      <c r="G87" s="389" t="s">
        <v>306</v>
      </c>
      <c r="H87" s="389" t="s">
        <v>305</v>
      </c>
      <c r="I87" s="389" t="s">
        <v>306</v>
      </c>
      <c r="J87" s="389" t="s">
        <v>305</v>
      </c>
      <c r="K87" s="389" t="s">
        <v>306</v>
      </c>
      <c r="L87" s="389" t="s">
        <v>305</v>
      </c>
      <c r="M87" s="389" t="s">
        <v>306</v>
      </c>
      <c r="N87" s="389" t="s">
        <v>305</v>
      </c>
      <c r="O87" s="389" t="s">
        <v>306</v>
      </c>
      <c r="P87" s="389" t="s">
        <v>305</v>
      </c>
      <c r="Q87" s="389" t="s">
        <v>306</v>
      </c>
      <c r="R87" s="389" t="s">
        <v>305</v>
      </c>
      <c r="S87" s="389" t="s">
        <v>306</v>
      </c>
      <c r="T87" s="389" t="s">
        <v>306</v>
      </c>
      <c r="U87" s="389" t="s">
        <v>291</v>
      </c>
      <c r="V87" s="389" t="s">
        <v>292</v>
      </c>
      <c r="W87" s="389" t="s">
        <v>305</v>
      </c>
      <c r="X87" s="389" t="s">
        <v>306</v>
      </c>
      <c r="Y87" s="389" t="s">
        <v>305</v>
      </c>
      <c r="Z87" s="409" t="s">
        <v>306</v>
      </c>
      <c r="AA87" s="389" t="s">
        <v>304</v>
      </c>
      <c r="AB87" s="389" t="s">
        <v>305</v>
      </c>
      <c r="AC87" s="390" t="s">
        <v>306</v>
      </c>
    </row>
    <row r="88" spans="1:29" ht="16.5" customHeight="1">
      <c r="A88" s="538" t="s">
        <v>698</v>
      </c>
      <c r="B88" s="539"/>
      <c r="C88" s="344">
        <v>31</v>
      </c>
      <c r="D88" s="344">
        <v>16</v>
      </c>
      <c r="E88" s="344">
        <v>15</v>
      </c>
      <c r="F88" s="344">
        <v>2</v>
      </c>
      <c r="G88" s="344" t="s">
        <v>627</v>
      </c>
      <c r="H88" s="344" t="s">
        <v>627</v>
      </c>
      <c r="I88" s="344" t="s">
        <v>627</v>
      </c>
      <c r="J88" s="344">
        <v>3</v>
      </c>
      <c r="K88" s="344">
        <v>1</v>
      </c>
      <c r="L88" s="344" t="s">
        <v>627</v>
      </c>
      <c r="M88" s="344" t="s">
        <v>627</v>
      </c>
      <c r="N88" s="344" t="s">
        <v>627</v>
      </c>
      <c r="O88" s="344" t="s">
        <v>627</v>
      </c>
      <c r="P88" s="344">
        <v>9</v>
      </c>
      <c r="Q88" s="344">
        <v>11</v>
      </c>
      <c r="R88" s="344" t="s">
        <v>627</v>
      </c>
      <c r="S88" s="344" t="s">
        <v>627</v>
      </c>
      <c r="T88" s="344">
        <v>2</v>
      </c>
      <c r="U88" s="344" t="s">
        <v>627</v>
      </c>
      <c r="V88" s="344" t="s">
        <v>627</v>
      </c>
      <c r="W88" s="344">
        <v>2</v>
      </c>
      <c r="X88" s="344">
        <v>1</v>
      </c>
      <c r="Y88" s="344">
        <v>2</v>
      </c>
      <c r="Z88" s="344">
        <v>4</v>
      </c>
      <c r="AA88" s="344">
        <v>10</v>
      </c>
      <c r="AB88" s="344">
        <v>3</v>
      </c>
      <c r="AC88" s="344">
        <v>7</v>
      </c>
    </row>
    <row r="89" spans="1:29" ht="18" customHeight="1">
      <c r="A89" s="180" t="s">
        <v>699</v>
      </c>
      <c r="B89" s="225"/>
      <c r="C89" s="247">
        <v>31</v>
      </c>
      <c r="D89" s="43">
        <v>16</v>
      </c>
      <c r="E89" s="43">
        <v>15</v>
      </c>
      <c r="F89" s="43">
        <v>2</v>
      </c>
      <c r="G89" s="43" t="s">
        <v>627</v>
      </c>
      <c r="H89" s="43" t="s">
        <v>627</v>
      </c>
      <c r="I89" s="43" t="s">
        <v>627</v>
      </c>
      <c r="J89" s="43">
        <v>3</v>
      </c>
      <c r="K89" s="43">
        <v>1</v>
      </c>
      <c r="L89" s="43" t="s">
        <v>627</v>
      </c>
      <c r="M89" s="43" t="s">
        <v>627</v>
      </c>
      <c r="N89" s="43" t="s">
        <v>627</v>
      </c>
      <c r="O89" s="43" t="s">
        <v>627</v>
      </c>
      <c r="P89" s="43">
        <v>10</v>
      </c>
      <c r="Q89" s="43">
        <v>11</v>
      </c>
      <c r="R89" s="43" t="s">
        <v>627</v>
      </c>
      <c r="S89" s="43" t="s">
        <v>627</v>
      </c>
      <c r="T89" s="43">
        <v>2</v>
      </c>
      <c r="U89" s="43" t="s">
        <v>627</v>
      </c>
      <c r="V89" s="43">
        <v>1</v>
      </c>
      <c r="W89" s="43">
        <v>1</v>
      </c>
      <c r="X89" s="43" t="s">
        <v>627</v>
      </c>
      <c r="Y89" s="43">
        <v>5</v>
      </c>
      <c r="Z89" s="43">
        <v>3</v>
      </c>
      <c r="AA89" s="248">
        <v>10</v>
      </c>
      <c r="AB89" s="43">
        <v>3</v>
      </c>
      <c r="AC89" s="43">
        <v>7</v>
      </c>
    </row>
    <row r="90" spans="1:29" ht="18" customHeight="1">
      <c r="A90" s="223" t="s">
        <v>695</v>
      </c>
      <c r="B90" s="350"/>
      <c r="C90" s="448">
        <v>30</v>
      </c>
      <c r="D90" s="448">
        <v>14</v>
      </c>
      <c r="E90" s="448">
        <v>16</v>
      </c>
      <c r="F90" s="448">
        <v>1</v>
      </c>
      <c r="G90" s="448">
        <v>1</v>
      </c>
      <c r="H90" s="448" t="s">
        <v>627</v>
      </c>
      <c r="I90" s="448" t="s">
        <v>627</v>
      </c>
      <c r="J90" s="448">
        <v>2</v>
      </c>
      <c r="K90" s="448">
        <v>1</v>
      </c>
      <c r="L90" s="448" t="s">
        <v>627</v>
      </c>
      <c r="M90" s="448" t="s">
        <v>627</v>
      </c>
      <c r="N90" s="448" t="s">
        <v>627</v>
      </c>
      <c r="O90" s="448" t="s">
        <v>627</v>
      </c>
      <c r="P90" s="448">
        <v>10</v>
      </c>
      <c r="Q90" s="448">
        <v>11</v>
      </c>
      <c r="R90" s="448" t="s">
        <v>627</v>
      </c>
      <c r="S90" s="448" t="s">
        <v>627</v>
      </c>
      <c r="T90" s="448">
        <v>2</v>
      </c>
      <c r="U90" s="448" t="s">
        <v>627</v>
      </c>
      <c r="V90" s="448">
        <v>1</v>
      </c>
      <c r="W90" s="448">
        <v>1</v>
      </c>
      <c r="X90" s="448" t="s">
        <v>627</v>
      </c>
      <c r="Y90" s="448">
        <v>4</v>
      </c>
      <c r="Z90" s="448">
        <v>5</v>
      </c>
      <c r="AA90" s="448">
        <v>10</v>
      </c>
      <c r="AB90" s="448">
        <v>2</v>
      </c>
      <c r="AC90" s="448">
        <v>8</v>
      </c>
    </row>
    <row r="91" spans="1:29" ht="18" customHeight="1">
      <c r="A91" s="223" t="s">
        <v>696</v>
      </c>
      <c r="B91" s="350"/>
      <c r="C91" s="569">
        <v>49</v>
      </c>
      <c r="D91" s="448">
        <v>20</v>
      </c>
      <c r="E91" s="448">
        <v>29</v>
      </c>
      <c r="F91" s="448">
        <v>1</v>
      </c>
      <c r="G91" s="448">
        <v>2</v>
      </c>
      <c r="H91" s="448" t="s">
        <v>627</v>
      </c>
      <c r="I91" s="448" t="s">
        <v>627</v>
      </c>
      <c r="J91" s="448">
        <v>3</v>
      </c>
      <c r="K91" s="448">
        <v>2</v>
      </c>
      <c r="L91" s="448" t="s">
        <v>627</v>
      </c>
      <c r="M91" s="448" t="s">
        <v>627</v>
      </c>
      <c r="N91" s="448" t="s">
        <v>627</v>
      </c>
      <c r="O91" s="448" t="s">
        <v>627</v>
      </c>
      <c r="P91" s="448">
        <v>14</v>
      </c>
      <c r="Q91" s="448">
        <v>19</v>
      </c>
      <c r="R91" s="448" t="s">
        <v>627</v>
      </c>
      <c r="S91" s="448" t="s">
        <v>627</v>
      </c>
      <c r="T91" s="448">
        <v>3</v>
      </c>
      <c r="U91" s="448" t="s">
        <v>627</v>
      </c>
      <c r="V91" s="448">
        <v>1</v>
      </c>
      <c r="W91" s="448">
        <v>2</v>
      </c>
      <c r="X91" s="448">
        <v>2</v>
      </c>
      <c r="Y91" s="448">
        <v>8</v>
      </c>
      <c r="Z91" s="448">
        <v>6</v>
      </c>
      <c r="AA91" s="448">
        <v>16</v>
      </c>
      <c r="AB91" s="448">
        <v>3</v>
      </c>
      <c r="AC91" s="448">
        <v>13</v>
      </c>
    </row>
    <row r="92" spans="1:29" ht="18" customHeight="1">
      <c r="A92" s="231" t="s">
        <v>697</v>
      </c>
      <c r="B92" s="352"/>
      <c r="C92" s="570">
        <f>SUM(C95,C94)</f>
        <v>52</v>
      </c>
      <c r="D92" s="571">
        <f>SUM(D95,D94)</f>
        <v>21</v>
      </c>
      <c r="E92" s="571">
        <f>SUM(E95,E94)</f>
        <v>31</v>
      </c>
      <c r="F92" s="571">
        <f>SUM(F95,F94)</f>
        <v>1</v>
      </c>
      <c r="G92" s="571">
        <f>SUM(G95,G94)</f>
        <v>2</v>
      </c>
      <c r="H92" s="571" t="s">
        <v>627</v>
      </c>
      <c r="I92" s="571" t="s">
        <v>627</v>
      </c>
      <c r="J92" s="571">
        <f>SUM(J95,J94)</f>
        <v>1</v>
      </c>
      <c r="K92" s="571">
        <f>SUM(K95,K94)</f>
        <v>4</v>
      </c>
      <c r="L92" s="571" t="s">
        <v>627</v>
      </c>
      <c r="M92" s="571" t="s">
        <v>627</v>
      </c>
      <c r="N92" s="571" t="s">
        <v>627</v>
      </c>
      <c r="O92" s="571" t="s">
        <v>627</v>
      </c>
      <c r="P92" s="571">
        <f>SUM(P95,P94)</f>
        <v>16</v>
      </c>
      <c r="Q92" s="571">
        <f>SUM(Q95,Q94)</f>
        <v>16</v>
      </c>
      <c r="R92" s="571" t="s">
        <v>627</v>
      </c>
      <c r="S92" s="571" t="s">
        <v>627</v>
      </c>
      <c r="T92" s="571">
        <f>SUM(T95,T94)</f>
        <v>3</v>
      </c>
      <c r="U92" s="571" t="s">
        <v>627</v>
      </c>
      <c r="V92" s="571">
        <f aca="true" t="shared" si="18" ref="V92:AC92">SUM(V95,V94)</f>
        <v>1</v>
      </c>
      <c r="W92" s="571">
        <f t="shared" si="18"/>
        <v>3</v>
      </c>
      <c r="X92" s="571">
        <f t="shared" si="18"/>
        <v>5</v>
      </c>
      <c r="Y92" s="571">
        <f t="shared" si="18"/>
        <v>8</v>
      </c>
      <c r="Z92" s="571">
        <f t="shared" si="18"/>
        <v>1</v>
      </c>
      <c r="AA92" s="571">
        <f t="shared" si="18"/>
        <v>16</v>
      </c>
      <c r="AB92" s="571">
        <f t="shared" si="18"/>
        <v>2</v>
      </c>
      <c r="AC92" s="571">
        <f t="shared" si="18"/>
        <v>14</v>
      </c>
    </row>
    <row r="93" spans="1:29" ht="18" customHeight="1">
      <c r="A93" s="283"/>
      <c r="B93" s="572"/>
      <c r="C93" s="570"/>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row>
    <row r="94" spans="1:29" ht="18" customHeight="1">
      <c r="A94" s="420" t="s">
        <v>625</v>
      </c>
      <c r="B94" s="421"/>
      <c r="C94" s="570">
        <v>20</v>
      </c>
      <c r="D94" s="361">
        <v>6</v>
      </c>
      <c r="E94" s="361">
        <v>14</v>
      </c>
      <c r="F94" s="573" t="s">
        <v>627</v>
      </c>
      <c r="G94" s="361">
        <v>1</v>
      </c>
      <c r="H94" s="361" t="s">
        <v>627</v>
      </c>
      <c r="I94" s="361" t="s">
        <v>627</v>
      </c>
      <c r="J94" s="361" t="s">
        <v>627</v>
      </c>
      <c r="K94" s="361">
        <v>2</v>
      </c>
      <c r="L94" s="361" t="s">
        <v>627</v>
      </c>
      <c r="M94" s="361" t="s">
        <v>627</v>
      </c>
      <c r="N94" s="361" t="s">
        <v>627</v>
      </c>
      <c r="O94" s="361" t="s">
        <v>627</v>
      </c>
      <c r="P94" s="361">
        <v>6</v>
      </c>
      <c r="Q94" s="361">
        <v>7</v>
      </c>
      <c r="R94" s="361" t="s">
        <v>627</v>
      </c>
      <c r="S94" s="361" t="s">
        <v>627</v>
      </c>
      <c r="T94" s="361">
        <v>1</v>
      </c>
      <c r="U94" s="361" t="s">
        <v>627</v>
      </c>
      <c r="V94" s="571" t="s">
        <v>627</v>
      </c>
      <c r="W94" s="571" t="s">
        <v>627</v>
      </c>
      <c r="X94" s="361">
        <v>3</v>
      </c>
      <c r="Y94" s="361">
        <v>1</v>
      </c>
      <c r="Z94" s="571" t="s">
        <v>627</v>
      </c>
      <c r="AA94" s="361">
        <v>5</v>
      </c>
      <c r="AB94" s="361" t="s">
        <v>627</v>
      </c>
      <c r="AC94" s="361">
        <v>5</v>
      </c>
    </row>
    <row r="95" spans="1:29" ht="18" customHeight="1">
      <c r="A95" s="420" t="s">
        <v>278</v>
      </c>
      <c r="B95" s="421"/>
      <c r="C95" s="547">
        <v>32</v>
      </c>
      <c r="D95" s="556">
        <v>15</v>
      </c>
      <c r="E95" s="556">
        <v>17</v>
      </c>
      <c r="F95" s="556">
        <v>1</v>
      </c>
      <c r="G95" s="556">
        <v>1</v>
      </c>
      <c r="H95" s="556" t="s">
        <v>627</v>
      </c>
      <c r="I95" s="556" t="s">
        <v>627</v>
      </c>
      <c r="J95" s="556">
        <v>1</v>
      </c>
      <c r="K95" s="556">
        <v>2</v>
      </c>
      <c r="L95" s="556" t="s">
        <v>627</v>
      </c>
      <c r="M95" s="556" t="s">
        <v>627</v>
      </c>
      <c r="N95" s="556" t="s">
        <v>627</v>
      </c>
      <c r="O95" s="556" t="s">
        <v>627</v>
      </c>
      <c r="P95" s="556">
        <v>10</v>
      </c>
      <c r="Q95" s="556">
        <v>9</v>
      </c>
      <c r="R95" s="556" t="s">
        <v>627</v>
      </c>
      <c r="S95" s="556" t="s">
        <v>627</v>
      </c>
      <c r="T95" s="556">
        <v>2</v>
      </c>
      <c r="U95" s="556" t="s">
        <v>627</v>
      </c>
      <c r="V95" s="556">
        <v>1</v>
      </c>
      <c r="W95" s="556">
        <v>3</v>
      </c>
      <c r="X95" s="556">
        <v>2</v>
      </c>
      <c r="Y95" s="556">
        <v>7</v>
      </c>
      <c r="Z95" s="556">
        <v>1</v>
      </c>
      <c r="AA95" s="556">
        <v>11</v>
      </c>
      <c r="AB95" s="556">
        <v>2</v>
      </c>
      <c r="AC95" s="556">
        <v>9</v>
      </c>
    </row>
    <row r="96" spans="1:29" ht="18" customHeight="1">
      <c r="A96" s="574" t="s">
        <v>337</v>
      </c>
      <c r="B96" s="575"/>
      <c r="C96" s="576"/>
      <c r="D96" s="374"/>
      <c r="E96" s="374"/>
      <c r="F96" s="576"/>
      <c r="G96" s="577"/>
      <c r="H96" s="577"/>
      <c r="I96" s="577"/>
      <c r="J96" s="374"/>
      <c r="K96" s="577"/>
      <c r="L96" s="577"/>
      <c r="M96" s="577"/>
      <c r="N96" s="577"/>
      <c r="O96" s="577"/>
      <c r="P96" s="576" t="s">
        <v>1</v>
      </c>
      <c r="Q96" s="576"/>
      <c r="R96" s="576"/>
      <c r="S96" s="576"/>
      <c r="T96" s="577"/>
      <c r="U96" s="577"/>
      <c r="V96" s="577"/>
      <c r="W96" s="577"/>
      <c r="X96" s="577"/>
      <c r="Y96" s="577"/>
      <c r="Z96" s="576"/>
      <c r="AA96" s="374"/>
      <c r="AB96" s="577"/>
      <c r="AC96" s="576"/>
    </row>
  </sheetData>
  <sheetProtection/>
  <mergeCells count="155">
    <mergeCell ref="A2:AC2"/>
    <mergeCell ref="AE2:AW2"/>
    <mergeCell ref="A3:AC3"/>
    <mergeCell ref="AE3:AW3"/>
    <mergeCell ref="A5:B9"/>
    <mergeCell ref="C5:Z5"/>
    <mergeCell ref="AA5:AC6"/>
    <mergeCell ref="AE5:AG7"/>
    <mergeCell ref="AL5:AT5"/>
    <mergeCell ref="AU5:AW5"/>
    <mergeCell ref="C6:X6"/>
    <mergeCell ref="AL6:AN6"/>
    <mergeCell ref="AO6:AQ6"/>
    <mergeCell ref="AR6:AT6"/>
    <mergeCell ref="AU6:AU7"/>
    <mergeCell ref="AV6:AV7"/>
    <mergeCell ref="W7:X8"/>
    <mergeCell ref="Y7:Z7"/>
    <mergeCell ref="AA7:AC8"/>
    <mergeCell ref="AE8:AG8"/>
    <mergeCell ref="AW6:AW7"/>
    <mergeCell ref="C7:E8"/>
    <mergeCell ref="F7:G8"/>
    <mergeCell ref="H7:I8"/>
    <mergeCell ref="J7:K8"/>
    <mergeCell ref="L7:M8"/>
    <mergeCell ref="N7:O8"/>
    <mergeCell ref="P7:Q8"/>
    <mergeCell ref="R7:S8"/>
    <mergeCell ref="U7:V8"/>
    <mergeCell ref="AE9:AG9"/>
    <mergeCell ref="A10:B10"/>
    <mergeCell ref="AE10:AG10"/>
    <mergeCell ref="A11:B11"/>
    <mergeCell ref="AE11:AG11"/>
    <mergeCell ref="A12:B12"/>
    <mergeCell ref="AE12:AG12"/>
    <mergeCell ref="AE19:AG19"/>
    <mergeCell ref="A13:B13"/>
    <mergeCell ref="A14:B14"/>
    <mergeCell ref="AE14:AG14"/>
    <mergeCell ref="AE15:AG15"/>
    <mergeCell ref="A16:B16"/>
    <mergeCell ref="AE16:AG16"/>
    <mergeCell ref="A21:B21"/>
    <mergeCell ref="A22:B22"/>
    <mergeCell ref="A23:B23"/>
    <mergeCell ref="AE22:AG22"/>
    <mergeCell ref="AE23:AG23"/>
    <mergeCell ref="A17:B17"/>
    <mergeCell ref="A18:B18"/>
    <mergeCell ref="AE21:AG21"/>
    <mergeCell ref="A20:B20"/>
    <mergeCell ref="AE18:AG18"/>
    <mergeCell ref="A24:B24"/>
    <mergeCell ref="A25:B25"/>
    <mergeCell ref="A26:B26"/>
    <mergeCell ref="AE24:AG24"/>
    <mergeCell ref="AE25:AG25"/>
    <mergeCell ref="AE26:AG26"/>
    <mergeCell ref="A27:B27"/>
    <mergeCell ref="A28:B28"/>
    <mergeCell ref="A29:B29"/>
    <mergeCell ref="AE27:AG27"/>
    <mergeCell ref="AE28:AG28"/>
    <mergeCell ref="AE29:AG29"/>
    <mergeCell ref="A46:B46"/>
    <mergeCell ref="S55:V55"/>
    <mergeCell ref="W55:Y55"/>
    <mergeCell ref="Z55:AB55"/>
    <mergeCell ref="AF48:AG48"/>
    <mergeCell ref="A30:B30"/>
    <mergeCell ref="A32:B32"/>
    <mergeCell ref="A35:B35"/>
    <mergeCell ref="AE30:AG30"/>
    <mergeCell ref="AE31:AG31"/>
    <mergeCell ref="A75:B75"/>
    <mergeCell ref="A55:B56"/>
    <mergeCell ref="C55:E55"/>
    <mergeCell ref="F55:F56"/>
    <mergeCell ref="G55:I55"/>
    <mergeCell ref="J55:L55"/>
    <mergeCell ref="C66:E66"/>
    <mergeCell ref="A58:B58"/>
    <mergeCell ref="A69:B69"/>
    <mergeCell ref="A70:B70"/>
    <mergeCell ref="U58:V58"/>
    <mergeCell ref="A59:B59"/>
    <mergeCell ref="U59:V59"/>
    <mergeCell ref="A60:B60"/>
    <mergeCell ref="U60:V60"/>
    <mergeCell ref="A80:AC80"/>
    <mergeCell ref="A63:B63"/>
    <mergeCell ref="U63:V63"/>
    <mergeCell ref="A74:B74"/>
    <mergeCell ref="A68:B68"/>
    <mergeCell ref="A94:B94"/>
    <mergeCell ref="W85:X86"/>
    <mergeCell ref="Y85:Z85"/>
    <mergeCell ref="A61:B61"/>
    <mergeCell ref="U61:V61"/>
    <mergeCell ref="A64:B64"/>
    <mergeCell ref="U64:V64"/>
    <mergeCell ref="A66:B67"/>
    <mergeCell ref="A81:AC81"/>
    <mergeCell ref="C83:Z83"/>
    <mergeCell ref="AA83:AC84"/>
    <mergeCell ref="C84:X84"/>
    <mergeCell ref="C85:E86"/>
    <mergeCell ref="F85:G86"/>
    <mergeCell ref="H85:I86"/>
    <mergeCell ref="AA85:AC86"/>
    <mergeCell ref="P85:Q86"/>
    <mergeCell ref="U85:V86"/>
    <mergeCell ref="R85:S86"/>
    <mergeCell ref="A89:B89"/>
    <mergeCell ref="A90:B90"/>
    <mergeCell ref="A91:B91"/>
    <mergeCell ref="A92:B92"/>
    <mergeCell ref="A95:B95"/>
    <mergeCell ref="N85:O86"/>
    <mergeCell ref="J85:K86"/>
    <mergeCell ref="L85:M86"/>
    <mergeCell ref="A88:B88"/>
    <mergeCell ref="A83:B87"/>
    <mergeCell ref="A71:B71"/>
    <mergeCell ref="A72:B72"/>
    <mergeCell ref="F66:H66"/>
    <mergeCell ref="I66:K66"/>
    <mergeCell ref="AF41:AG41"/>
    <mergeCell ref="AF42:AG42"/>
    <mergeCell ref="AE44:AG44"/>
    <mergeCell ref="AF45:AG45"/>
    <mergeCell ref="AE47:AG47"/>
    <mergeCell ref="A57:B57"/>
    <mergeCell ref="AH5:AK5"/>
    <mergeCell ref="AH6:AH7"/>
    <mergeCell ref="AI6:AI7"/>
    <mergeCell ref="AJ6:AJ7"/>
    <mergeCell ref="AK6:AK7"/>
    <mergeCell ref="AF49:AG49"/>
    <mergeCell ref="AE33:AG33"/>
    <mergeCell ref="AF34:AG34"/>
    <mergeCell ref="AE36:AG36"/>
    <mergeCell ref="AF37:AG37"/>
    <mergeCell ref="AF38:AG38"/>
    <mergeCell ref="AE40:AG40"/>
    <mergeCell ref="U57:V57"/>
    <mergeCell ref="M55:O55"/>
    <mergeCell ref="P55:R55"/>
    <mergeCell ref="U56:V56"/>
    <mergeCell ref="A52:AC52"/>
    <mergeCell ref="A53:AC53"/>
    <mergeCell ref="A39:B39"/>
    <mergeCell ref="A43:B43"/>
  </mergeCells>
  <printOptions horizontalCentered="1" verticalCentered="1"/>
  <pageMargins left="0.5118110236220472" right="0.1968503937007874" top="0.984251968503937" bottom="0.984251968503937" header="0" footer="0"/>
  <pageSetup fitToHeight="1" fitToWidth="1" horizontalDpi="600" verticalDpi="600" orientation="landscape" paperSize="8" scale="44" r:id="rId1"/>
  <rowBreaks count="1" manualBreakCount="1">
    <brk id="50" max="46" man="1"/>
  </rowBreaks>
  <colBreaks count="1" manualBreakCount="1">
    <brk id="29" max="95" man="1"/>
  </colBreaks>
  <ignoredErrors>
    <ignoredError sqref="M35 M46" formula="1"/>
    <ignoredError sqref="AH44 AO36:AQ36 AO40:AQ40 AO44:AQ44 AO47:AQ47 AR36:AT36 AR40:AT40 AR44:AT44 AR47:AT47 AL36:AN36 AL40:AN42 AL44:AN45 AL47:AN49 AU36:AW36 AU40:AW40 AU44:AW44 AU47:AW47"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E77"/>
  <sheetViews>
    <sheetView view="pageBreakPreview" zoomScale="72" zoomScaleSheetLayoutView="72" zoomScalePageLayoutView="0" workbookViewId="0" topLeftCell="A1">
      <pane xSplit="3" ySplit="9" topLeftCell="D10"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10.59765625" defaultRowHeight="15"/>
  <cols>
    <col min="1" max="2" width="2.59765625" style="8" customWidth="1"/>
    <col min="3" max="9" width="9.59765625" style="8" customWidth="1"/>
    <col min="10" max="30" width="8.59765625" style="8" customWidth="1"/>
    <col min="31" max="16384" width="10.59765625" style="8" customWidth="1"/>
  </cols>
  <sheetData>
    <row r="1" spans="1:30" s="10" customFormat="1" ht="19.5" customHeight="1">
      <c r="A1" s="19" t="s">
        <v>565</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20" t="s">
        <v>566</v>
      </c>
    </row>
    <row r="2" spans="1:30" s="10" customFormat="1" ht="19.5" customHeight="1">
      <c r="A2" s="19"/>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20"/>
    </row>
    <row r="3" spans="1:30" ht="19.5" customHeight="1">
      <c r="A3" s="140" t="s">
        <v>787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row>
    <row r="4" spans="1:30" ht="19.5" customHeight="1">
      <c r="A4" s="180" t="s">
        <v>610</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row>
    <row r="5" spans="2:30" ht="18" customHeight="1" thickBo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54" t="s">
        <v>196</v>
      </c>
    </row>
    <row r="6" spans="1:30" ht="15" customHeight="1">
      <c r="A6" s="150" t="s">
        <v>611</v>
      </c>
      <c r="B6" s="150"/>
      <c r="C6" s="152"/>
      <c r="D6" s="158" t="s">
        <v>148</v>
      </c>
      <c r="E6" s="159"/>
      <c r="F6" s="160"/>
      <c r="G6" s="166" t="s">
        <v>719</v>
      </c>
      <c r="H6" s="167"/>
      <c r="I6" s="167"/>
      <c r="J6" s="167"/>
      <c r="K6" s="167"/>
      <c r="L6" s="167"/>
      <c r="M6" s="167"/>
      <c r="N6" s="167"/>
      <c r="O6" s="167"/>
      <c r="P6" s="167"/>
      <c r="Q6" s="168"/>
      <c r="R6" s="166" t="s">
        <v>475</v>
      </c>
      <c r="S6" s="167"/>
      <c r="T6" s="167"/>
      <c r="U6" s="167"/>
      <c r="V6" s="167"/>
      <c r="W6" s="167"/>
      <c r="X6" s="167"/>
      <c r="Y6" s="167"/>
      <c r="Z6" s="167"/>
      <c r="AA6" s="167"/>
      <c r="AB6" s="167"/>
      <c r="AC6" s="167"/>
      <c r="AD6" s="167"/>
    </row>
    <row r="7" spans="1:30" ht="15" customHeight="1">
      <c r="A7" s="177"/>
      <c r="B7" s="177"/>
      <c r="C7" s="171"/>
      <c r="D7" s="179"/>
      <c r="E7" s="180"/>
      <c r="F7" s="181"/>
      <c r="G7" s="579" t="s">
        <v>304</v>
      </c>
      <c r="H7" s="211"/>
      <c r="I7" s="211"/>
      <c r="J7" s="187" t="s">
        <v>718</v>
      </c>
      <c r="K7" s="188"/>
      <c r="L7" s="188"/>
      <c r="M7" s="188"/>
      <c r="N7" s="188"/>
      <c r="O7" s="189"/>
      <c r="P7" s="211" t="s">
        <v>479</v>
      </c>
      <c r="Q7" s="580"/>
      <c r="R7" s="579" t="s">
        <v>304</v>
      </c>
      <c r="S7" s="211"/>
      <c r="T7" s="211"/>
      <c r="U7" s="187" t="s">
        <v>718</v>
      </c>
      <c r="V7" s="188"/>
      <c r="W7" s="188"/>
      <c r="X7" s="188"/>
      <c r="Y7" s="188"/>
      <c r="Z7" s="188"/>
      <c r="AA7" s="188"/>
      <c r="AB7" s="188"/>
      <c r="AC7" s="579" t="s">
        <v>479</v>
      </c>
      <c r="AD7" s="211"/>
    </row>
    <row r="8" spans="1:30" ht="15" customHeight="1">
      <c r="A8" s="177"/>
      <c r="B8" s="177"/>
      <c r="C8" s="171"/>
      <c r="D8" s="581"/>
      <c r="E8" s="582"/>
      <c r="F8" s="203"/>
      <c r="G8" s="581"/>
      <c r="H8" s="582"/>
      <c r="I8" s="582"/>
      <c r="J8" s="187" t="s">
        <v>476</v>
      </c>
      <c r="K8" s="189"/>
      <c r="L8" s="187" t="s">
        <v>477</v>
      </c>
      <c r="M8" s="189"/>
      <c r="N8" s="187" t="s">
        <v>478</v>
      </c>
      <c r="O8" s="189"/>
      <c r="P8" s="582"/>
      <c r="Q8" s="203"/>
      <c r="R8" s="581"/>
      <c r="S8" s="582"/>
      <c r="T8" s="582"/>
      <c r="U8" s="187" t="s">
        <v>476</v>
      </c>
      <c r="V8" s="189"/>
      <c r="W8" s="187" t="s">
        <v>477</v>
      </c>
      <c r="X8" s="189"/>
      <c r="Y8" s="187" t="s">
        <v>478</v>
      </c>
      <c r="Z8" s="189"/>
      <c r="AA8" s="187" t="s">
        <v>480</v>
      </c>
      <c r="AB8" s="188"/>
      <c r="AC8" s="581"/>
      <c r="AD8" s="582"/>
    </row>
    <row r="9" spans="1:30" ht="15" customHeight="1">
      <c r="A9" s="198"/>
      <c r="B9" s="198"/>
      <c r="C9" s="192"/>
      <c r="D9" s="200" t="s">
        <v>304</v>
      </c>
      <c r="E9" s="200" t="s">
        <v>305</v>
      </c>
      <c r="F9" s="200" t="s">
        <v>306</v>
      </c>
      <c r="G9" s="196" t="s">
        <v>304</v>
      </c>
      <c r="H9" s="196" t="s">
        <v>305</v>
      </c>
      <c r="I9" s="196" t="s">
        <v>306</v>
      </c>
      <c r="J9" s="196" t="s">
        <v>305</v>
      </c>
      <c r="K9" s="196" t="s">
        <v>306</v>
      </c>
      <c r="L9" s="196" t="s">
        <v>305</v>
      </c>
      <c r="M9" s="196" t="s">
        <v>306</v>
      </c>
      <c r="N9" s="196" t="s">
        <v>305</v>
      </c>
      <c r="O9" s="196" t="s">
        <v>306</v>
      </c>
      <c r="P9" s="196" t="s">
        <v>305</v>
      </c>
      <c r="Q9" s="196" t="s">
        <v>306</v>
      </c>
      <c r="R9" s="196" t="s">
        <v>304</v>
      </c>
      <c r="S9" s="196" t="s">
        <v>305</v>
      </c>
      <c r="T9" s="196" t="s">
        <v>306</v>
      </c>
      <c r="U9" s="196" t="s">
        <v>305</v>
      </c>
      <c r="V9" s="196" t="s">
        <v>306</v>
      </c>
      <c r="W9" s="196" t="s">
        <v>305</v>
      </c>
      <c r="X9" s="196" t="s">
        <v>306</v>
      </c>
      <c r="Y9" s="196" t="s">
        <v>305</v>
      </c>
      <c r="Z9" s="196" t="s">
        <v>306</v>
      </c>
      <c r="AA9" s="196" t="s">
        <v>305</v>
      </c>
      <c r="AB9" s="197" t="s">
        <v>306</v>
      </c>
      <c r="AC9" s="200" t="s">
        <v>305</v>
      </c>
      <c r="AD9" s="205" t="s">
        <v>306</v>
      </c>
    </row>
    <row r="10" spans="1:30" ht="15" customHeight="1">
      <c r="A10" s="470" t="s">
        <v>720</v>
      </c>
      <c r="B10" s="470"/>
      <c r="C10" s="471"/>
      <c r="D10" s="583">
        <v>31987</v>
      </c>
      <c r="E10" s="583">
        <v>16309</v>
      </c>
      <c r="F10" s="583">
        <v>15678</v>
      </c>
      <c r="G10" s="583">
        <v>31408</v>
      </c>
      <c r="H10" s="583">
        <v>15972</v>
      </c>
      <c r="I10" s="583">
        <v>15436</v>
      </c>
      <c r="J10" s="36">
        <v>5294</v>
      </c>
      <c r="K10" s="36">
        <v>5061</v>
      </c>
      <c r="L10" s="36">
        <v>5426</v>
      </c>
      <c r="M10" s="36">
        <v>5164</v>
      </c>
      <c r="N10" s="36">
        <v>5250</v>
      </c>
      <c r="O10" s="36">
        <v>5139</v>
      </c>
      <c r="P10" s="36">
        <v>2</v>
      </c>
      <c r="Q10" s="36">
        <v>72</v>
      </c>
      <c r="R10" s="36">
        <v>579</v>
      </c>
      <c r="S10" s="36">
        <v>337</v>
      </c>
      <c r="T10" s="36">
        <v>242</v>
      </c>
      <c r="U10" s="36">
        <v>99</v>
      </c>
      <c r="V10" s="36">
        <v>73</v>
      </c>
      <c r="W10" s="36">
        <v>91</v>
      </c>
      <c r="X10" s="36">
        <v>67</v>
      </c>
      <c r="Y10" s="36">
        <v>74</v>
      </c>
      <c r="Z10" s="36">
        <v>66</v>
      </c>
      <c r="AA10" s="36">
        <v>73</v>
      </c>
      <c r="AB10" s="36">
        <v>36</v>
      </c>
      <c r="AC10" s="583" t="s">
        <v>627</v>
      </c>
      <c r="AD10" s="583" t="s">
        <v>627</v>
      </c>
    </row>
    <row r="11" spans="1:30" ht="15" customHeight="1">
      <c r="A11" s="116" t="s">
        <v>711</v>
      </c>
      <c r="B11" s="116"/>
      <c r="C11" s="117"/>
      <c r="D11" s="36">
        <v>31532</v>
      </c>
      <c r="E11" s="36">
        <v>16194</v>
      </c>
      <c r="F11" s="36">
        <v>15338</v>
      </c>
      <c r="G11" s="36">
        <v>30925</v>
      </c>
      <c r="H11" s="36">
        <v>15843</v>
      </c>
      <c r="I11" s="36">
        <v>15082</v>
      </c>
      <c r="J11" s="36">
        <v>5380</v>
      </c>
      <c r="K11" s="36">
        <v>5057</v>
      </c>
      <c r="L11" s="36">
        <v>5135</v>
      </c>
      <c r="M11" s="36">
        <v>4913</v>
      </c>
      <c r="N11" s="36">
        <v>5326</v>
      </c>
      <c r="O11" s="36">
        <v>5039</v>
      </c>
      <c r="P11" s="36">
        <v>2</v>
      </c>
      <c r="Q11" s="36">
        <v>73</v>
      </c>
      <c r="R11" s="36">
        <v>607</v>
      </c>
      <c r="S11" s="36">
        <v>351</v>
      </c>
      <c r="T11" s="36">
        <v>256</v>
      </c>
      <c r="U11" s="36">
        <v>127</v>
      </c>
      <c r="V11" s="36">
        <v>80</v>
      </c>
      <c r="W11" s="36">
        <v>92</v>
      </c>
      <c r="X11" s="36">
        <v>68</v>
      </c>
      <c r="Y11" s="36">
        <v>75</v>
      </c>
      <c r="Z11" s="36">
        <v>61</v>
      </c>
      <c r="AA11" s="36">
        <v>57</v>
      </c>
      <c r="AB11" s="36">
        <v>47</v>
      </c>
      <c r="AC11" s="583" t="s">
        <v>627</v>
      </c>
      <c r="AD11" s="583" t="s">
        <v>627</v>
      </c>
    </row>
    <row r="12" spans="1:30" ht="15" customHeight="1">
      <c r="A12" s="116">
        <v>2</v>
      </c>
      <c r="B12" s="116"/>
      <c r="C12" s="117"/>
      <c r="D12" s="36">
        <v>30515</v>
      </c>
      <c r="E12" s="36">
        <v>15563</v>
      </c>
      <c r="F12" s="36">
        <v>14952</v>
      </c>
      <c r="G12" s="36">
        <v>29903</v>
      </c>
      <c r="H12" s="36">
        <v>15193</v>
      </c>
      <c r="I12" s="36">
        <v>14710</v>
      </c>
      <c r="J12" s="36">
        <v>4965</v>
      </c>
      <c r="K12" s="36">
        <v>4911</v>
      </c>
      <c r="L12" s="36">
        <v>5196</v>
      </c>
      <c r="M12" s="36">
        <v>4937</v>
      </c>
      <c r="N12" s="36">
        <v>5029</v>
      </c>
      <c r="O12" s="36">
        <v>4787</v>
      </c>
      <c r="P12" s="36">
        <v>3</v>
      </c>
      <c r="Q12" s="36">
        <v>75</v>
      </c>
      <c r="R12" s="36">
        <v>612</v>
      </c>
      <c r="S12" s="36">
        <v>370</v>
      </c>
      <c r="T12" s="36">
        <v>242</v>
      </c>
      <c r="U12" s="36">
        <v>134</v>
      </c>
      <c r="V12" s="36">
        <v>79</v>
      </c>
      <c r="W12" s="36">
        <v>106</v>
      </c>
      <c r="X12" s="36">
        <v>64</v>
      </c>
      <c r="Y12" s="36">
        <v>79</v>
      </c>
      <c r="Z12" s="36">
        <v>61</v>
      </c>
      <c r="AA12" s="36">
        <v>51</v>
      </c>
      <c r="AB12" s="36">
        <v>38</v>
      </c>
      <c r="AC12" s="583" t="s">
        <v>627</v>
      </c>
      <c r="AD12" s="583" t="s">
        <v>627</v>
      </c>
    </row>
    <row r="13" spans="1:30" ht="15" customHeight="1">
      <c r="A13" s="116">
        <v>3</v>
      </c>
      <c r="B13" s="116"/>
      <c r="C13" s="117"/>
      <c r="D13" s="43">
        <v>29764</v>
      </c>
      <c r="E13" s="43">
        <v>15138</v>
      </c>
      <c r="F13" s="43">
        <v>14626</v>
      </c>
      <c r="G13" s="43">
        <v>29163</v>
      </c>
      <c r="H13" s="43">
        <v>14773</v>
      </c>
      <c r="I13" s="43">
        <v>14390</v>
      </c>
      <c r="J13" s="43">
        <v>4826</v>
      </c>
      <c r="K13" s="43">
        <v>4691</v>
      </c>
      <c r="L13" s="43">
        <v>4822</v>
      </c>
      <c r="M13" s="43">
        <v>4770</v>
      </c>
      <c r="N13" s="43">
        <v>5124</v>
      </c>
      <c r="O13" s="43">
        <v>4853</v>
      </c>
      <c r="P13" s="43">
        <v>1</v>
      </c>
      <c r="Q13" s="43">
        <v>76</v>
      </c>
      <c r="R13" s="43">
        <v>601</v>
      </c>
      <c r="S13" s="43">
        <v>365</v>
      </c>
      <c r="T13" s="43">
        <v>236</v>
      </c>
      <c r="U13" s="43">
        <v>102</v>
      </c>
      <c r="V13" s="43">
        <v>75</v>
      </c>
      <c r="W13" s="43">
        <v>115</v>
      </c>
      <c r="X13" s="43">
        <v>70</v>
      </c>
      <c r="Y13" s="43">
        <v>91</v>
      </c>
      <c r="Z13" s="43">
        <v>52</v>
      </c>
      <c r="AA13" s="43">
        <v>57</v>
      </c>
      <c r="AB13" s="43">
        <v>39</v>
      </c>
      <c r="AC13" s="43" t="s">
        <v>627</v>
      </c>
      <c r="AD13" s="43" t="s">
        <v>627</v>
      </c>
    </row>
    <row r="14" spans="1:30" s="13" customFormat="1" ht="15" customHeight="1">
      <c r="A14" s="411">
        <v>4</v>
      </c>
      <c r="B14" s="411"/>
      <c r="C14" s="357"/>
      <c r="D14" s="5">
        <f>SUM(D16,D17,D18)</f>
        <v>28974</v>
      </c>
      <c r="E14" s="5">
        <f aca="true" t="shared" si="0" ref="E14:O14">SUM(E16,E17,E18)</f>
        <v>14703</v>
      </c>
      <c r="F14" s="5">
        <f t="shared" si="0"/>
        <v>14271</v>
      </c>
      <c r="G14" s="5">
        <f t="shared" si="0"/>
        <v>28324</v>
      </c>
      <c r="H14" s="5">
        <f t="shared" si="0"/>
        <v>14320</v>
      </c>
      <c r="I14" s="5">
        <f t="shared" si="0"/>
        <v>14004</v>
      </c>
      <c r="J14" s="5">
        <f t="shared" si="0"/>
        <v>4949</v>
      </c>
      <c r="K14" s="5">
        <f t="shared" si="0"/>
        <v>4754</v>
      </c>
      <c r="L14" s="5">
        <f t="shared" si="0"/>
        <v>4677</v>
      </c>
      <c r="M14" s="5">
        <f t="shared" si="0"/>
        <v>4540</v>
      </c>
      <c r="N14" s="5">
        <f t="shared" si="0"/>
        <v>4694</v>
      </c>
      <c r="O14" s="5">
        <f t="shared" si="0"/>
        <v>4632</v>
      </c>
      <c r="P14" s="5" t="s">
        <v>627</v>
      </c>
      <c r="Q14" s="5">
        <f aca="true" t="shared" si="1" ref="Q14:AB14">SUM(Q16,Q17,Q18)</f>
        <v>78</v>
      </c>
      <c r="R14" s="5">
        <f>SUM(R16,R17,R18)</f>
        <v>650</v>
      </c>
      <c r="S14" s="5">
        <f t="shared" si="1"/>
        <v>383</v>
      </c>
      <c r="T14" s="5">
        <f t="shared" si="1"/>
        <v>267</v>
      </c>
      <c r="U14" s="5">
        <f t="shared" si="1"/>
        <v>105</v>
      </c>
      <c r="V14" s="5">
        <f t="shared" si="1"/>
        <v>99</v>
      </c>
      <c r="W14" s="5">
        <f t="shared" si="1"/>
        <v>103</v>
      </c>
      <c r="X14" s="5">
        <f t="shared" si="1"/>
        <v>72</v>
      </c>
      <c r="Y14" s="5">
        <f t="shared" si="1"/>
        <v>101</v>
      </c>
      <c r="Z14" s="5">
        <f t="shared" si="1"/>
        <v>59</v>
      </c>
      <c r="AA14" s="5">
        <f t="shared" si="1"/>
        <v>74</v>
      </c>
      <c r="AB14" s="5">
        <f t="shared" si="1"/>
        <v>37</v>
      </c>
      <c r="AC14" s="5" t="s">
        <v>627</v>
      </c>
      <c r="AD14" s="5" t="s">
        <v>627</v>
      </c>
    </row>
    <row r="15" spans="1:30" ht="15.75" customHeight="1">
      <c r="A15" s="584"/>
      <c r="B15" s="584"/>
      <c r="C15" s="585"/>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15" customHeight="1">
      <c r="A16" s="113" t="s">
        <v>149</v>
      </c>
      <c r="B16" s="113"/>
      <c r="C16" s="239"/>
      <c r="D16" s="5">
        <f aca="true" t="shared" si="2" ref="D16:F18">SUM(G16,R16)</f>
        <v>366</v>
      </c>
      <c r="E16" s="5">
        <f t="shared" si="2"/>
        <v>180</v>
      </c>
      <c r="F16" s="5">
        <f t="shared" si="2"/>
        <v>186</v>
      </c>
      <c r="G16" s="5">
        <f>SUM(H16:I16)</f>
        <v>366</v>
      </c>
      <c r="H16" s="5">
        <f aca="true" t="shared" si="3" ref="H16:I18">SUM(J16,L16,N16,P16)</f>
        <v>180</v>
      </c>
      <c r="I16" s="5">
        <f t="shared" si="3"/>
        <v>186</v>
      </c>
      <c r="J16" s="5">
        <v>62</v>
      </c>
      <c r="K16" s="5">
        <v>59</v>
      </c>
      <c r="L16" s="5">
        <v>58</v>
      </c>
      <c r="M16" s="5">
        <v>65</v>
      </c>
      <c r="N16" s="5">
        <v>60</v>
      </c>
      <c r="O16" s="5">
        <v>62</v>
      </c>
      <c r="P16" s="5" t="s">
        <v>627</v>
      </c>
      <c r="Q16" s="5" t="s">
        <v>627</v>
      </c>
      <c r="R16" s="5" t="s">
        <v>627</v>
      </c>
      <c r="S16" s="5" t="s">
        <v>627</v>
      </c>
      <c r="T16" s="5" t="s">
        <v>627</v>
      </c>
      <c r="U16" s="5" t="s">
        <v>627</v>
      </c>
      <c r="V16" s="5" t="s">
        <v>627</v>
      </c>
      <c r="W16" s="5" t="s">
        <v>627</v>
      </c>
      <c r="X16" s="5" t="s">
        <v>627</v>
      </c>
      <c r="Y16" s="5" t="s">
        <v>627</v>
      </c>
      <c r="Z16" s="5" t="s">
        <v>627</v>
      </c>
      <c r="AA16" s="5" t="s">
        <v>627</v>
      </c>
      <c r="AB16" s="5" t="s">
        <v>627</v>
      </c>
      <c r="AC16" s="5" t="s">
        <v>627</v>
      </c>
      <c r="AD16" s="5" t="s">
        <v>627</v>
      </c>
    </row>
    <row r="17" spans="1:30" ht="15" customHeight="1">
      <c r="A17" s="113" t="s">
        <v>150</v>
      </c>
      <c r="B17" s="113"/>
      <c r="C17" s="239"/>
      <c r="D17" s="5">
        <f t="shared" si="2"/>
        <v>19990</v>
      </c>
      <c r="E17" s="5">
        <f t="shared" si="2"/>
        <v>10211</v>
      </c>
      <c r="F17" s="5">
        <f t="shared" si="2"/>
        <v>9779</v>
      </c>
      <c r="G17" s="5">
        <f aca="true" t="shared" si="4" ref="G17:G30">SUM(H17:I17)</f>
        <v>19340</v>
      </c>
      <c r="H17" s="5">
        <f t="shared" si="3"/>
        <v>9828</v>
      </c>
      <c r="I17" s="5">
        <f t="shared" si="3"/>
        <v>9512</v>
      </c>
      <c r="J17" s="5">
        <v>3338</v>
      </c>
      <c r="K17" s="5">
        <v>3207</v>
      </c>
      <c r="L17" s="5">
        <v>3221</v>
      </c>
      <c r="M17" s="5">
        <v>3052</v>
      </c>
      <c r="N17" s="5">
        <v>3269</v>
      </c>
      <c r="O17" s="5">
        <v>3175</v>
      </c>
      <c r="P17" s="5" t="s">
        <v>627</v>
      </c>
      <c r="Q17" s="5">
        <f>Q21</f>
        <v>78</v>
      </c>
      <c r="R17" s="5">
        <f>SUM(S17:T17)</f>
        <v>650</v>
      </c>
      <c r="S17" s="5">
        <f>SUM(U17,W17,Y17,AA17,AC17)</f>
        <v>383</v>
      </c>
      <c r="T17" s="5">
        <f>SUM(V17,X17,Z17,AB17,AD17)</f>
        <v>267</v>
      </c>
      <c r="U17" s="5">
        <v>105</v>
      </c>
      <c r="V17" s="5">
        <v>99</v>
      </c>
      <c r="W17" s="5">
        <v>103</v>
      </c>
      <c r="X17" s="5">
        <v>72</v>
      </c>
      <c r="Y17" s="5">
        <v>101</v>
      </c>
      <c r="Z17" s="5">
        <v>59</v>
      </c>
      <c r="AA17" s="5">
        <v>74</v>
      </c>
      <c r="AB17" s="5">
        <v>37</v>
      </c>
      <c r="AC17" s="5" t="s">
        <v>627</v>
      </c>
      <c r="AD17" s="5" t="s">
        <v>627</v>
      </c>
    </row>
    <row r="18" spans="1:30" ht="15" customHeight="1">
      <c r="A18" s="113" t="s">
        <v>152</v>
      </c>
      <c r="B18" s="113"/>
      <c r="C18" s="239"/>
      <c r="D18" s="5">
        <f t="shared" si="2"/>
        <v>8618</v>
      </c>
      <c r="E18" s="5">
        <f t="shared" si="2"/>
        <v>4312</v>
      </c>
      <c r="F18" s="5">
        <f t="shared" si="2"/>
        <v>4306</v>
      </c>
      <c r="G18" s="5">
        <f t="shared" si="4"/>
        <v>8618</v>
      </c>
      <c r="H18" s="5">
        <f t="shared" si="3"/>
        <v>4312</v>
      </c>
      <c r="I18" s="5">
        <f t="shared" si="3"/>
        <v>4306</v>
      </c>
      <c r="J18" s="5">
        <v>1549</v>
      </c>
      <c r="K18" s="5">
        <v>1488</v>
      </c>
      <c r="L18" s="5">
        <v>1398</v>
      </c>
      <c r="M18" s="5">
        <v>1423</v>
      </c>
      <c r="N18" s="5">
        <v>1365</v>
      </c>
      <c r="O18" s="5">
        <v>1395</v>
      </c>
      <c r="P18" s="5" t="s">
        <v>627</v>
      </c>
      <c r="Q18" s="5" t="s">
        <v>627</v>
      </c>
      <c r="R18" s="5" t="s">
        <v>627</v>
      </c>
      <c r="S18" s="5" t="s">
        <v>627</v>
      </c>
      <c r="T18" s="5" t="s">
        <v>627</v>
      </c>
      <c r="U18" s="5" t="s">
        <v>627</v>
      </c>
      <c r="V18" s="5" t="s">
        <v>627</v>
      </c>
      <c r="W18" s="5" t="s">
        <v>627</v>
      </c>
      <c r="X18" s="5" t="s">
        <v>627</v>
      </c>
      <c r="Y18" s="5" t="s">
        <v>627</v>
      </c>
      <c r="Z18" s="5" t="s">
        <v>627</v>
      </c>
      <c r="AA18" s="5" t="s">
        <v>627</v>
      </c>
      <c r="AB18" s="5" t="s">
        <v>627</v>
      </c>
      <c r="AC18" s="5" t="s">
        <v>627</v>
      </c>
      <c r="AD18" s="5" t="s">
        <v>627</v>
      </c>
    </row>
    <row r="19" spans="1:30" ht="15" customHeight="1">
      <c r="A19" s="102"/>
      <c r="B19" s="102"/>
      <c r="C19" s="261"/>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ht="15" customHeight="1">
      <c r="A20" s="113" t="s">
        <v>275</v>
      </c>
      <c r="B20" s="113"/>
      <c r="C20" s="239"/>
      <c r="D20" s="5">
        <f aca="true" t="shared" si="5" ref="D20:D30">SUM(G20,R20)</f>
        <v>16745</v>
      </c>
      <c r="E20" s="5">
        <f aca="true" t="shared" si="6" ref="E20:E30">SUM(H20,S20)</f>
        <v>8293</v>
      </c>
      <c r="F20" s="5">
        <f aca="true" t="shared" si="7" ref="F20:F30">SUM(I20,T20)</f>
        <v>8452</v>
      </c>
      <c r="G20" s="5">
        <f t="shared" si="4"/>
        <v>16372</v>
      </c>
      <c r="H20" s="5">
        <f aca="true" t="shared" si="8" ref="H20:H26">SUM(J20,L20,N20,P20)</f>
        <v>8073</v>
      </c>
      <c r="I20" s="5">
        <f aca="true" t="shared" si="9" ref="I20:I26">SUM(K20,M20,O20,Q20)</f>
        <v>8299</v>
      </c>
      <c r="J20" s="5">
        <v>2837</v>
      </c>
      <c r="K20" s="5">
        <v>2863</v>
      </c>
      <c r="L20" s="5">
        <v>2615</v>
      </c>
      <c r="M20" s="5">
        <v>2743</v>
      </c>
      <c r="N20" s="5">
        <v>2621</v>
      </c>
      <c r="O20" s="5">
        <v>2693</v>
      </c>
      <c r="P20" s="5" t="s">
        <v>627</v>
      </c>
      <c r="Q20" s="5" t="s">
        <v>627</v>
      </c>
      <c r="R20" s="5">
        <f>SUM(S20:T20)</f>
        <v>373</v>
      </c>
      <c r="S20" s="5">
        <f aca="true" t="shared" si="10" ref="S20:T23">SUM(U20,W20,Y20,AA20,AC20)</f>
        <v>220</v>
      </c>
      <c r="T20" s="5">
        <f t="shared" si="10"/>
        <v>153</v>
      </c>
      <c r="U20" s="5">
        <v>63</v>
      </c>
      <c r="V20" s="5">
        <v>66</v>
      </c>
      <c r="W20" s="5">
        <v>60</v>
      </c>
      <c r="X20" s="5">
        <v>42</v>
      </c>
      <c r="Y20" s="5">
        <v>53</v>
      </c>
      <c r="Z20" s="5">
        <v>25</v>
      </c>
      <c r="AA20" s="5">
        <v>44</v>
      </c>
      <c r="AB20" s="5">
        <v>20</v>
      </c>
      <c r="AC20" s="5" t="s">
        <v>627</v>
      </c>
      <c r="AD20" s="5" t="s">
        <v>627</v>
      </c>
    </row>
    <row r="21" spans="1:30" ht="15" customHeight="1">
      <c r="A21" s="113" t="s">
        <v>381</v>
      </c>
      <c r="B21" s="113"/>
      <c r="C21" s="239"/>
      <c r="D21" s="5">
        <f t="shared" si="5"/>
        <v>1677</v>
      </c>
      <c r="E21" s="5">
        <f t="shared" si="6"/>
        <v>709</v>
      </c>
      <c r="F21" s="5">
        <f t="shared" si="7"/>
        <v>968</v>
      </c>
      <c r="G21" s="5">
        <f t="shared" si="4"/>
        <v>1646</v>
      </c>
      <c r="H21" s="5">
        <f t="shared" si="8"/>
        <v>696</v>
      </c>
      <c r="I21" s="5">
        <f t="shared" si="9"/>
        <v>950</v>
      </c>
      <c r="J21" s="5">
        <v>216</v>
      </c>
      <c r="K21" s="5">
        <v>282</v>
      </c>
      <c r="L21" s="5">
        <v>242</v>
      </c>
      <c r="M21" s="5">
        <v>294</v>
      </c>
      <c r="N21" s="5">
        <v>238</v>
      </c>
      <c r="O21" s="5">
        <v>296</v>
      </c>
      <c r="P21" s="5" t="s">
        <v>627</v>
      </c>
      <c r="Q21" s="5">
        <v>78</v>
      </c>
      <c r="R21" s="5">
        <f>SUM(S21:T21)</f>
        <v>31</v>
      </c>
      <c r="S21" s="5">
        <f t="shared" si="10"/>
        <v>13</v>
      </c>
      <c r="T21" s="5">
        <f t="shared" si="10"/>
        <v>18</v>
      </c>
      <c r="U21" s="5">
        <v>4</v>
      </c>
      <c r="V21" s="5">
        <v>5</v>
      </c>
      <c r="W21" s="5">
        <v>6</v>
      </c>
      <c r="X21" s="5">
        <v>7</v>
      </c>
      <c r="Y21" s="5">
        <v>2</v>
      </c>
      <c r="Z21" s="5">
        <v>5</v>
      </c>
      <c r="AA21" s="5">
        <v>1</v>
      </c>
      <c r="AB21" s="5">
        <v>1</v>
      </c>
      <c r="AC21" s="5" t="s">
        <v>627</v>
      </c>
      <c r="AD21" s="5" t="s">
        <v>627</v>
      </c>
    </row>
    <row r="22" spans="1:30" ht="15" customHeight="1">
      <c r="A22" s="113" t="s">
        <v>276</v>
      </c>
      <c r="B22" s="113"/>
      <c r="C22" s="239"/>
      <c r="D22" s="5">
        <f t="shared" si="5"/>
        <v>4227</v>
      </c>
      <c r="E22" s="5">
        <f t="shared" si="6"/>
        <v>2161</v>
      </c>
      <c r="F22" s="5">
        <f t="shared" si="7"/>
        <v>2066</v>
      </c>
      <c r="G22" s="5">
        <f t="shared" si="4"/>
        <v>4057</v>
      </c>
      <c r="H22" s="5">
        <f t="shared" si="8"/>
        <v>2050</v>
      </c>
      <c r="I22" s="5">
        <f t="shared" si="9"/>
        <v>2007</v>
      </c>
      <c r="J22" s="5">
        <v>699</v>
      </c>
      <c r="K22" s="5">
        <v>701</v>
      </c>
      <c r="L22" s="5">
        <v>671</v>
      </c>
      <c r="M22" s="5">
        <v>638</v>
      </c>
      <c r="N22" s="5">
        <v>680</v>
      </c>
      <c r="O22" s="5">
        <v>668</v>
      </c>
      <c r="P22" s="5" t="s">
        <v>627</v>
      </c>
      <c r="Q22" s="5" t="s">
        <v>627</v>
      </c>
      <c r="R22" s="5">
        <f>SUM(S22:T22)</f>
        <v>170</v>
      </c>
      <c r="S22" s="5">
        <f t="shared" si="10"/>
        <v>111</v>
      </c>
      <c r="T22" s="5">
        <f t="shared" si="10"/>
        <v>59</v>
      </c>
      <c r="U22" s="5">
        <v>28</v>
      </c>
      <c r="V22" s="5">
        <v>17</v>
      </c>
      <c r="W22" s="5">
        <v>25</v>
      </c>
      <c r="X22" s="5">
        <v>12</v>
      </c>
      <c r="Y22" s="5">
        <v>38</v>
      </c>
      <c r="Z22" s="5">
        <v>18</v>
      </c>
      <c r="AA22" s="5">
        <v>20</v>
      </c>
      <c r="AB22" s="5">
        <v>12</v>
      </c>
      <c r="AC22" s="5" t="s">
        <v>627</v>
      </c>
      <c r="AD22" s="5" t="s">
        <v>627</v>
      </c>
    </row>
    <row r="23" spans="1:30" ht="15" customHeight="1">
      <c r="A23" s="113" t="s">
        <v>277</v>
      </c>
      <c r="B23" s="113"/>
      <c r="C23" s="239"/>
      <c r="D23" s="5">
        <f t="shared" si="5"/>
        <v>931</v>
      </c>
      <c r="E23" s="5">
        <f t="shared" si="6"/>
        <v>577</v>
      </c>
      <c r="F23" s="5">
        <f t="shared" si="7"/>
        <v>354</v>
      </c>
      <c r="G23" s="5">
        <f t="shared" si="4"/>
        <v>919</v>
      </c>
      <c r="H23" s="5">
        <f t="shared" si="8"/>
        <v>572</v>
      </c>
      <c r="I23" s="5">
        <f t="shared" si="9"/>
        <v>347</v>
      </c>
      <c r="J23" s="5">
        <v>215</v>
      </c>
      <c r="K23" s="5">
        <v>101</v>
      </c>
      <c r="L23" s="5">
        <v>176</v>
      </c>
      <c r="M23" s="5">
        <v>112</v>
      </c>
      <c r="N23" s="5">
        <v>181</v>
      </c>
      <c r="O23" s="5">
        <v>134</v>
      </c>
      <c r="P23" s="5" t="s">
        <v>627</v>
      </c>
      <c r="Q23" s="5" t="s">
        <v>627</v>
      </c>
      <c r="R23" s="5">
        <f>SUM(S23:T23)</f>
        <v>12</v>
      </c>
      <c r="S23" s="5">
        <f t="shared" si="10"/>
        <v>5</v>
      </c>
      <c r="T23" s="5">
        <f t="shared" si="10"/>
        <v>7</v>
      </c>
      <c r="U23" s="5">
        <v>2</v>
      </c>
      <c r="V23" s="5" t="s">
        <v>627</v>
      </c>
      <c r="W23" s="5">
        <v>3</v>
      </c>
      <c r="X23" s="5">
        <v>2</v>
      </c>
      <c r="Y23" s="5" t="s">
        <v>627</v>
      </c>
      <c r="Z23" s="5">
        <v>5</v>
      </c>
      <c r="AA23" s="5" t="s">
        <v>627</v>
      </c>
      <c r="AB23" s="5" t="s">
        <v>627</v>
      </c>
      <c r="AC23" s="5" t="s">
        <v>627</v>
      </c>
      <c r="AD23" s="5" t="s">
        <v>627</v>
      </c>
    </row>
    <row r="24" spans="1:30" ht="15" customHeight="1">
      <c r="A24" s="113" t="s">
        <v>278</v>
      </c>
      <c r="B24" s="113"/>
      <c r="C24" s="239"/>
      <c r="D24" s="5">
        <f t="shared" si="5"/>
        <v>301</v>
      </c>
      <c r="E24" s="5">
        <f t="shared" si="6"/>
        <v>143</v>
      </c>
      <c r="F24" s="5">
        <f t="shared" si="7"/>
        <v>158</v>
      </c>
      <c r="G24" s="5">
        <f t="shared" si="4"/>
        <v>301</v>
      </c>
      <c r="H24" s="5">
        <f t="shared" si="8"/>
        <v>143</v>
      </c>
      <c r="I24" s="5">
        <f t="shared" si="9"/>
        <v>158</v>
      </c>
      <c r="J24" s="5">
        <v>58</v>
      </c>
      <c r="K24" s="5">
        <v>52</v>
      </c>
      <c r="L24" s="5">
        <v>36</v>
      </c>
      <c r="M24" s="5">
        <v>56</v>
      </c>
      <c r="N24" s="5">
        <v>49</v>
      </c>
      <c r="O24" s="5">
        <v>50</v>
      </c>
      <c r="P24" s="5" t="s">
        <v>627</v>
      </c>
      <c r="Q24" s="5" t="s">
        <v>627</v>
      </c>
      <c r="R24" s="5" t="s">
        <v>627</v>
      </c>
      <c r="S24" s="5" t="s">
        <v>627</v>
      </c>
      <c r="T24" s="5" t="s">
        <v>627</v>
      </c>
      <c r="U24" s="5" t="s">
        <v>627</v>
      </c>
      <c r="V24" s="5" t="s">
        <v>627</v>
      </c>
      <c r="W24" s="5" t="s">
        <v>627</v>
      </c>
      <c r="X24" s="5" t="s">
        <v>627</v>
      </c>
      <c r="Y24" s="5" t="s">
        <v>627</v>
      </c>
      <c r="Z24" s="5" t="s">
        <v>627</v>
      </c>
      <c r="AA24" s="5" t="s">
        <v>627</v>
      </c>
      <c r="AB24" s="5" t="s">
        <v>627</v>
      </c>
      <c r="AC24" s="5" t="s">
        <v>627</v>
      </c>
      <c r="AD24" s="5" t="s">
        <v>627</v>
      </c>
    </row>
    <row r="25" spans="1:30" ht="15" customHeight="1">
      <c r="A25" s="113" t="s">
        <v>279</v>
      </c>
      <c r="B25" s="113"/>
      <c r="C25" s="239"/>
      <c r="D25" s="5">
        <f t="shared" si="5"/>
        <v>916</v>
      </c>
      <c r="E25" s="5">
        <f t="shared" si="6"/>
        <v>496</v>
      </c>
      <c r="F25" s="5">
        <f t="shared" si="7"/>
        <v>420</v>
      </c>
      <c r="G25" s="5">
        <f t="shared" si="4"/>
        <v>891</v>
      </c>
      <c r="H25" s="5">
        <f t="shared" si="8"/>
        <v>484</v>
      </c>
      <c r="I25" s="5">
        <f t="shared" si="9"/>
        <v>407</v>
      </c>
      <c r="J25" s="5">
        <v>171</v>
      </c>
      <c r="K25" s="5">
        <v>136</v>
      </c>
      <c r="L25" s="5">
        <v>163</v>
      </c>
      <c r="M25" s="5">
        <v>127</v>
      </c>
      <c r="N25" s="5">
        <v>150</v>
      </c>
      <c r="O25" s="5">
        <v>144</v>
      </c>
      <c r="P25" s="5" t="s">
        <v>627</v>
      </c>
      <c r="Q25" s="5" t="s">
        <v>627</v>
      </c>
      <c r="R25" s="5">
        <f>SUM(S25:T25)</f>
        <v>25</v>
      </c>
      <c r="S25" s="5">
        <f>SUM(U25,W25,Y25,AA25,AC25)</f>
        <v>12</v>
      </c>
      <c r="T25" s="5">
        <f>SUM(V25,X25,Z25,AB25,AD25)</f>
        <v>13</v>
      </c>
      <c r="U25" s="5">
        <v>4</v>
      </c>
      <c r="V25" s="5">
        <v>4</v>
      </c>
      <c r="W25" s="5">
        <v>4</v>
      </c>
      <c r="X25" s="5">
        <v>5</v>
      </c>
      <c r="Y25" s="5">
        <v>3</v>
      </c>
      <c r="Z25" s="5">
        <v>3</v>
      </c>
      <c r="AA25" s="5">
        <v>1</v>
      </c>
      <c r="AB25" s="5">
        <v>1</v>
      </c>
      <c r="AC25" s="5" t="s">
        <v>627</v>
      </c>
      <c r="AD25" s="5" t="s">
        <v>627</v>
      </c>
    </row>
    <row r="26" spans="1:30" ht="15" customHeight="1">
      <c r="A26" s="113" t="s">
        <v>280</v>
      </c>
      <c r="B26" s="113"/>
      <c r="C26" s="239"/>
      <c r="D26" s="5">
        <f t="shared" si="5"/>
        <v>813</v>
      </c>
      <c r="E26" s="5">
        <f t="shared" si="6"/>
        <v>486</v>
      </c>
      <c r="F26" s="5">
        <f t="shared" si="7"/>
        <v>327</v>
      </c>
      <c r="G26" s="5">
        <f t="shared" si="4"/>
        <v>774</v>
      </c>
      <c r="H26" s="5">
        <f t="shared" si="8"/>
        <v>464</v>
      </c>
      <c r="I26" s="5">
        <f t="shared" si="9"/>
        <v>310</v>
      </c>
      <c r="J26" s="5">
        <v>148</v>
      </c>
      <c r="K26" s="5">
        <v>106</v>
      </c>
      <c r="L26" s="5">
        <v>176</v>
      </c>
      <c r="M26" s="5">
        <v>81</v>
      </c>
      <c r="N26" s="5">
        <v>140</v>
      </c>
      <c r="O26" s="5">
        <v>123</v>
      </c>
      <c r="P26" s="5" t="s">
        <v>627</v>
      </c>
      <c r="Q26" s="5" t="s">
        <v>627</v>
      </c>
      <c r="R26" s="5">
        <f>SUM(S26:T26)</f>
        <v>39</v>
      </c>
      <c r="S26" s="5">
        <f>SUM(U26,W26,Y26,AA26,AC26)</f>
        <v>22</v>
      </c>
      <c r="T26" s="5">
        <f>SUM(V26,X26,Z26,AB26,AD26)</f>
        <v>17</v>
      </c>
      <c r="U26" s="5">
        <v>4</v>
      </c>
      <c r="V26" s="5">
        <v>7</v>
      </c>
      <c r="W26" s="5">
        <v>5</v>
      </c>
      <c r="X26" s="5">
        <v>4</v>
      </c>
      <c r="Y26" s="5">
        <v>5</v>
      </c>
      <c r="Z26" s="5">
        <v>3</v>
      </c>
      <c r="AA26" s="5">
        <v>8</v>
      </c>
      <c r="AB26" s="5">
        <v>3</v>
      </c>
      <c r="AC26" s="5" t="s">
        <v>627</v>
      </c>
      <c r="AD26" s="5" t="s">
        <v>627</v>
      </c>
    </row>
    <row r="27" spans="1:30" ht="15" customHeight="1">
      <c r="A27" s="113" t="s">
        <v>9</v>
      </c>
      <c r="B27" s="113"/>
      <c r="C27" s="239"/>
      <c r="D27" s="5" t="s">
        <v>627</v>
      </c>
      <c r="E27" s="5" t="s">
        <v>627</v>
      </c>
      <c r="F27" s="5" t="s">
        <v>627</v>
      </c>
      <c r="G27" s="5" t="s">
        <v>627</v>
      </c>
      <c r="H27" s="41" t="s">
        <v>627</v>
      </c>
      <c r="I27" s="41" t="s">
        <v>627</v>
      </c>
      <c r="J27" s="41" t="s">
        <v>627</v>
      </c>
      <c r="K27" s="41" t="s">
        <v>627</v>
      </c>
      <c r="L27" s="41" t="s">
        <v>627</v>
      </c>
      <c r="M27" s="41" t="s">
        <v>627</v>
      </c>
      <c r="N27" s="41" t="s">
        <v>627</v>
      </c>
      <c r="O27" s="41" t="s">
        <v>627</v>
      </c>
      <c r="P27" s="41" t="s">
        <v>627</v>
      </c>
      <c r="Q27" s="41" t="s">
        <v>627</v>
      </c>
      <c r="R27" s="41" t="s">
        <v>627</v>
      </c>
      <c r="S27" s="41" t="s">
        <v>627</v>
      </c>
      <c r="T27" s="41" t="s">
        <v>627</v>
      </c>
      <c r="U27" s="41" t="s">
        <v>627</v>
      </c>
      <c r="V27" s="41" t="s">
        <v>627</v>
      </c>
      <c r="W27" s="41" t="s">
        <v>627</v>
      </c>
      <c r="X27" s="41" t="s">
        <v>627</v>
      </c>
      <c r="Y27" s="41" t="s">
        <v>627</v>
      </c>
      <c r="Z27" s="41" t="s">
        <v>627</v>
      </c>
      <c r="AA27" s="41" t="s">
        <v>627</v>
      </c>
      <c r="AB27" s="41" t="s">
        <v>627</v>
      </c>
      <c r="AC27" s="41" t="s">
        <v>627</v>
      </c>
      <c r="AD27" s="41" t="s">
        <v>627</v>
      </c>
    </row>
    <row r="28" spans="1:30" ht="15" customHeight="1">
      <c r="A28" s="113" t="s">
        <v>284</v>
      </c>
      <c r="B28" s="113"/>
      <c r="C28" s="239"/>
      <c r="D28" s="5">
        <f t="shared" si="5"/>
        <v>969</v>
      </c>
      <c r="E28" s="5">
        <f t="shared" si="6"/>
        <v>570</v>
      </c>
      <c r="F28" s="5">
        <f t="shared" si="7"/>
        <v>399</v>
      </c>
      <c r="G28" s="5">
        <f t="shared" si="4"/>
        <v>969</v>
      </c>
      <c r="H28" s="5">
        <f aca="true" t="shared" si="11" ref="H28:I30">SUM(J28,L28,N28,P28)</f>
        <v>570</v>
      </c>
      <c r="I28" s="5">
        <f t="shared" si="11"/>
        <v>399</v>
      </c>
      <c r="J28" s="5">
        <v>198</v>
      </c>
      <c r="K28" s="5">
        <v>118</v>
      </c>
      <c r="L28" s="5">
        <v>176</v>
      </c>
      <c r="M28" s="5">
        <v>130</v>
      </c>
      <c r="N28" s="5">
        <v>196</v>
      </c>
      <c r="O28" s="5">
        <v>151</v>
      </c>
      <c r="P28" s="5" t="s">
        <v>627</v>
      </c>
      <c r="Q28" s="5" t="s">
        <v>627</v>
      </c>
      <c r="R28" s="5" t="s">
        <v>627</v>
      </c>
      <c r="S28" s="5" t="s">
        <v>627</v>
      </c>
      <c r="T28" s="5" t="s">
        <v>627</v>
      </c>
      <c r="U28" s="5" t="s">
        <v>627</v>
      </c>
      <c r="V28" s="5" t="s">
        <v>627</v>
      </c>
      <c r="W28" s="5" t="s">
        <v>627</v>
      </c>
      <c r="X28" s="5" t="s">
        <v>627</v>
      </c>
      <c r="Y28" s="5" t="s">
        <v>627</v>
      </c>
      <c r="Z28" s="5" t="s">
        <v>627</v>
      </c>
      <c r="AA28" s="5" t="s">
        <v>627</v>
      </c>
      <c r="AB28" s="5" t="s">
        <v>627</v>
      </c>
      <c r="AC28" s="5" t="s">
        <v>627</v>
      </c>
      <c r="AD28" s="5" t="s">
        <v>627</v>
      </c>
    </row>
    <row r="29" spans="1:30" ht="15" customHeight="1">
      <c r="A29" s="113" t="s">
        <v>285</v>
      </c>
      <c r="B29" s="113"/>
      <c r="C29" s="239"/>
      <c r="D29" s="5">
        <f t="shared" si="5"/>
        <v>326</v>
      </c>
      <c r="E29" s="5">
        <f t="shared" si="6"/>
        <v>178</v>
      </c>
      <c r="F29" s="5">
        <f t="shared" si="7"/>
        <v>148</v>
      </c>
      <c r="G29" s="5">
        <f t="shared" si="4"/>
        <v>326</v>
      </c>
      <c r="H29" s="5">
        <f t="shared" si="11"/>
        <v>178</v>
      </c>
      <c r="I29" s="5">
        <f t="shared" si="11"/>
        <v>148</v>
      </c>
      <c r="J29" s="5">
        <v>41</v>
      </c>
      <c r="K29" s="5">
        <v>44</v>
      </c>
      <c r="L29" s="5">
        <v>66</v>
      </c>
      <c r="M29" s="5">
        <v>52</v>
      </c>
      <c r="N29" s="5">
        <v>71</v>
      </c>
      <c r="O29" s="5">
        <v>52</v>
      </c>
      <c r="P29" s="5" t="s">
        <v>627</v>
      </c>
      <c r="Q29" s="5" t="s">
        <v>627</v>
      </c>
      <c r="R29" s="5" t="s">
        <v>627</v>
      </c>
      <c r="S29" s="5" t="s">
        <v>627</v>
      </c>
      <c r="T29" s="5" t="s">
        <v>627</v>
      </c>
      <c r="U29" s="5" t="s">
        <v>627</v>
      </c>
      <c r="V29" s="5" t="s">
        <v>627</v>
      </c>
      <c r="W29" s="5" t="s">
        <v>627</v>
      </c>
      <c r="X29" s="5" t="s">
        <v>627</v>
      </c>
      <c r="Y29" s="5" t="s">
        <v>627</v>
      </c>
      <c r="Z29" s="5" t="s">
        <v>627</v>
      </c>
      <c r="AA29" s="5" t="s">
        <v>627</v>
      </c>
      <c r="AB29" s="5" t="s">
        <v>627</v>
      </c>
      <c r="AC29" s="5" t="s">
        <v>627</v>
      </c>
      <c r="AD29" s="5" t="s">
        <v>627</v>
      </c>
    </row>
    <row r="30" spans="1:30" ht="15" customHeight="1">
      <c r="A30" s="420" t="s">
        <v>409</v>
      </c>
      <c r="B30" s="420"/>
      <c r="C30" s="421"/>
      <c r="D30" s="5">
        <f t="shared" si="5"/>
        <v>776</v>
      </c>
      <c r="E30" s="5">
        <f t="shared" si="6"/>
        <v>408</v>
      </c>
      <c r="F30" s="5">
        <f t="shared" si="7"/>
        <v>368</v>
      </c>
      <c r="G30" s="5">
        <f t="shared" si="4"/>
        <v>776</v>
      </c>
      <c r="H30" s="5">
        <f t="shared" si="11"/>
        <v>408</v>
      </c>
      <c r="I30" s="5">
        <f t="shared" si="11"/>
        <v>368</v>
      </c>
      <c r="J30" s="5">
        <v>151</v>
      </c>
      <c r="K30" s="5">
        <v>130</v>
      </c>
      <c r="L30" s="5">
        <v>127</v>
      </c>
      <c r="M30" s="5">
        <v>112</v>
      </c>
      <c r="N30" s="5">
        <v>130</v>
      </c>
      <c r="O30" s="5">
        <v>126</v>
      </c>
      <c r="P30" s="5" t="s">
        <v>627</v>
      </c>
      <c r="Q30" s="5" t="s">
        <v>627</v>
      </c>
      <c r="R30" s="5" t="s">
        <v>627</v>
      </c>
      <c r="S30" s="5" t="s">
        <v>627</v>
      </c>
      <c r="T30" s="5" t="s">
        <v>627</v>
      </c>
      <c r="U30" s="5" t="s">
        <v>627</v>
      </c>
      <c r="V30" s="5" t="s">
        <v>627</v>
      </c>
      <c r="W30" s="5" t="s">
        <v>627</v>
      </c>
      <c r="X30" s="5" t="s">
        <v>627</v>
      </c>
      <c r="Y30" s="5" t="s">
        <v>627</v>
      </c>
      <c r="Z30" s="5" t="s">
        <v>627</v>
      </c>
      <c r="AA30" s="5" t="s">
        <v>627</v>
      </c>
      <c r="AB30" s="5" t="s">
        <v>627</v>
      </c>
      <c r="AC30" s="5" t="s">
        <v>627</v>
      </c>
      <c r="AD30" s="5" t="s">
        <v>627</v>
      </c>
    </row>
    <row r="31" spans="1:30" ht="15" customHeight="1">
      <c r="A31" s="584"/>
      <c r="B31" s="420"/>
      <c r="C31" s="421"/>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 customHeight="1">
      <c r="A32" s="420" t="s">
        <v>158</v>
      </c>
      <c r="B32" s="420"/>
      <c r="C32" s="421"/>
      <c r="D32" s="41" t="s">
        <v>627</v>
      </c>
      <c r="E32" s="41" t="s">
        <v>627</v>
      </c>
      <c r="F32" s="41" t="s">
        <v>627</v>
      </c>
      <c r="G32" s="41" t="s">
        <v>627</v>
      </c>
      <c r="H32" s="41" t="s">
        <v>627</v>
      </c>
      <c r="I32" s="41" t="s">
        <v>627</v>
      </c>
      <c r="J32" s="41" t="s">
        <v>627</v>
      </c>
      <c r="K32" s="41" t="s">
        <v>627</v>
      </c>
      <c r="L32" s="41" t="s">
        <v>627</v>
      </c>
      <c r="M32" s="41" t="s">
        <v>627</v>
      </c>
      <c r="N32" s="41" t="s">
        <v>627</v>
      </c>
      <c r="O32" s="41" t="s">
        <v>627</v>
      </c>
      <c r="P32" s="41" t="s">
        <v>627</v>
      </c>
      <c r="Q32" s="41" t="s">
        <v>627</v>
      </c>
      <c r="R32" s="41" t="s">
        <v>627</v>
      </c>
      <c r="S32" s="41" t="s">
        <v>627</v>
      </c>
      <c r="T32" s="41" t="s">
        <v>627</v>
      </c>
      <c r="U32" s="41" t="s">
        <v>627</v>
      </c>
      <c r="V32" s="41" t="s">
        <v>627</v>
      </c>
      <c r="W32" s="41" t="s">
        <v>627</v>
      </c>
      <c r="X32" s="41" t="s">
        <v>627</v>
      </c>
      <c r="Y32" s="41" t="s">
        <v>627</v>
      </c>
      <c r="Z32" s="41" t="s">
        <v>627</v>
      </c>
      <c r="AA32" s="41" t="s">
        <v>627</v>
      </c>
      <c r="AB32" s="41" t="s">
        <v>627</v>
      </c>
      <c r="AC32" s="41" t="s">
        <v>627</v>
      </c>
      <c r="AD32" s="41" t="s">
        <v>627</v>
      </c>
    </row>
    <row r="33" spans="1:30" ht="15" customHeight="1">
      <c r="A33" s="584"/>
      <c r="B33" s="115" t="s">
        <v>151</v>
      </c>
      <c r="C33" s="244"/>
      <c r="D33" s="42" t="s">
        <v>627</v>
      </c>
      <c r="E33" s="42" t="s">
        <v>627</v>
      </c>
      <c r="F33" s="42" t="s">
        <v>627</v>
      </c>
      <c r="G33" s="42" t="s">
        <v>627</v>
      </c>
      <c r="H33" s="42" t="s">
        <v>627</v>
      </c>
      <c r="I33" s="42" t="s">
        <v>627</v>
      </c>
      <c r="J33" s="42" t="s">
        <v>627</v>
      </c>
      <c r="K33" s="42" t="s">
        <v>627</v>
      </c>
      <c r="L33" s="42" t="s">
        <v>627</v>
      </c>
      <c r="M33" s="42" t="s">
        <v>627</v>
      </c>
      <c r="N33" s="42" t="s">
        <v>627</v>
      </c>
      <c r="O33" s="42" t="s">
        <v>627</v>
      </c>
      <c r="P33" s="42" t="s">
        <v>627</v>
      </c>
      <c r="Q33" s="42" t="s">
        <v>627</v>
      </c>
      <c r="R33" s="42" t="s">
        <v>627</v>
      </c>
      <c r="S33" s="42" t="s">
        <v>627</v>
      </c>
      <c r="T33" s="42" t="s">
        <v>627</v>
      </c>
      <c r="U33" s="42" t="s">
        <v>627</v>
      </c>
      <c r="V33" s="42" t="s">
        <v>627</v>
      </c>
      <c r="W33" s="42" t="s">
        <v>627</v>
      </c>
      <c r="X33" s="42" t="s">
        <v>627</v>
      </c>
      <c r="Y33" s="42" t="s">
        <v>627</v>
      </c>
      <c r="Z33" s="42" t="s">
        <v>627</v>
      </c>
      <c r="AA33" s="42" t="s">
        <v>627</v>
      </c>
      <c r="AB33" s="42" t="s">
        <v>627</v>
      </c>
      <c r="AC33" s="42" t="s">
        <v>627</v>
      </c>
      <c r="AD33" s="42" t="s">
        <v>627</v>
      </c>
    </row>
    <row r="34" spans="1:30" ht="15" customHeight="1">
      <c r="A34" s="584"/>
      <c r="B34" s="430"/>
      <c r="C34" s="43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5" customHeight="1">
      <c r="A35" s="420" t="s">
        <v>160</v>
      </c>
      <c r="B35" s="420"/>
      <c r="C35" s="421"/>
      <c r="D35" s="5">
        <f aca="true" t="shared" si="12" ref="D35:O35">SUM(D36,D37)</f>
        <v>474</v>
      </c>
      <c r="E35" s="5">
        <f t="shared" si="12"/>
        <v>291</v>
      </c>
      <c r="F35" s="5">
        <f t="shared" si="12"/>
        <v>183</v>
      </c>
      <c r="G35" s="5">
        <f t="shared" si="12"/>
        <v>474</v>
      </c>
      <c r="H35" s="5">
        <f t="shared" si="12"/>
        <v>291</v>
      </c>
      <c r="I35" s="5">
        <f t="shared" si="12"/>
        <v>183</v>
      </c>
      <c r="J35" s="5">
        <f t="shared" si="12"/>
        <v>87</v>
      </c>
      <c r="K35" s="5">
        <f t="shared" si="12"/>
        <v>67</v>
      </c>
      <c r="L35" s="5">
        <f t="shared" si="12"/>
        <v>101</v>
      </c>
      <c r="M35" s="5">
        <f t="shared" si="12"/>
        <v>64</v>
      </c>
      <c r="N35" s="5">
        <f t="shared" si="12"/>
        <v>103</v>
      </c>
      <c r="O35" s="5">
        <f t="shared" si="12"/>
        <v>52</v>
      </c>
      <c r="P35" s="5" t="s">
        <v>627</v>
      </c>
      <c r="Q35" s="5" t="s">
        <v>627</v>
      </c>
      <c r="R35" s="5" t="s">
        <v>627</v>
      </c>
      <c r="S35" s="5" t="s">
        <v>627</v>
      </c>
      <c r="T35" s="5" t="s">
        <v>627</v>
      </c>
      <c r="U35" s="5" t="s">
        <v>627</v>
      </c>
      <c r="V35" s="5" t="s">
        <v>627</v>
      </c>
      <c r="W35" s="5" t="s">
        <v>627</v>
      </c>
      <c r="X35" s="5" t="s">
        <v>627</v>
      </c>
      <c r="Y35" s="5" t="s">
        <v>627</v>
      </c>
      <c r="Z35" s="5" t="s">
        <v>627</v>
      </c>
      <c r="AA35" s="5" t="s">
        <v>627</v>
      </c>
      <c r="AB35" s="5" t="s">
        <v>627</v>
      </c>
      <c r="AC35" s="5" t="s">
        <v>627</v>
      </c>
      <c r="AD35" s="5" t="s">
        <v>627</v>
      </c>
    </row>
    <row r="36" spans="1:30" ht="15" customHeight="1">
      <c r="A36" s="584"/>
      <c r="B36" s="115" t="s">
        <v>161</v>
      </c>
      <c r="C36" s="244"/>
      <c r="D36" s="43">
        <f aca="true" t="shared" si="13" ref="D36:F37">SUM(G36,R36)</f>
        <v>321</v>
      </c>
      <c r="E36" s="43">
        <f t="shared" si="13"/>
        <v>193</v>
      </c>
      <c r="F36" s="43">
        <f t="shared" si="13"/>
        <v>128</v>
      </c>
      <c r="G36" s="43">
        <f>SUM(H36:I36)</f>
        <v>321</v>
      </c>
      <c r="H36" s="43">
        <f>SUM(J36,L36,N36,P36)</f>
        <v>193</v>
      </c>
      <c r="I36" s="43">
        <f>SUM(K36,M36,O36,Q36)</f>
        <v>128</v>
      </c>
      <c r="J36" s="43">
        <v>52</v>
      </c>
      <c r="K36" s="43">
        <v>46</v>
      </c>
      <c r="L36" s="43">
        <v>72</v>
      </c>
      <c r="M36" s="43">
        <v>47</v>
      </c>
      <c r="N36" s="43">
        <v>69</v>
      </c>
      <c r="O36" s="43">
        <v>35</v>
      </c>
      <c r="P36" s="43" t="s">
        <v>627</v>
      </c>
      <c r="Q36" s="43" t="s">
        <v>627</v>
      </c>
      <c r="R36" s="43" t="s">
        <v>627</v>
      </c>
      <c r="S36" s="43" t="s">
        <v>627</v>
      </c>
      <c r="T36" s="43" t="s">
        <v>627</v>
      </c>
      <c r="U36" s="43" t="s">
        <v>627</v>
      </c>
      <c r="V36" s="43" t="s">
        <v>627</v>
      </c>
      <c r="W36" s="43" t="s">
        <v>627</v>
      </c>
      <c r="X36" s="43" t="s">
        <v>627</v>
      </c>
      <c r="Y36" s="43" t="s">
        <v>627</v>
      </c>
      <c r="Z36" s="43" t="s">
        <v>627</v>
      </c>
      <c r="AA36" s="43" t="s">
        <v>627</v>
      </c>
      <c r="AB36" s="43" t="s">
        <v>627</v>
      </c>
      <c r="AC36" s="43" t="s">
        <v>627</v>
      </c>
      <c r="AD36" s="43" t="s">
        <v>627</v>
      </c>
    </row>
    <row r="37" spans="1:30" ht="15" customHeight="1">
      <c r="A37" s="584"/>
      <c r="B37" s="115" t="s">
        <v>240</v>
      </c>
      <c r="C37" s="244"/>
      <c r="D37" s="43">
        <f t="shared" si="13"/>
        <v>153</v>
      </c>
      <c r="E37" s="43">
        <f t="shared" si="13"/>
        <v>98</v>
      </c>
      <c r="F37" s="43">
        <f t="shared" si="13"/>
        <v>55</v>
      </c>
      <c r="G37" s="43">
        <f>SUM(H37:I37)</f>
        <v>153</v>
      </c>
      <c r="H37" s="43">
        <f>SUM(J37,L37,N37,P37)</f>
        <v>98</v>
      </c>
      <c r="I37" s="43">
        <f>SUM(K37,M37,O37,Q37)</f>
        <v>55</v>
      </c>
      <c r="J37" s="43">
        <v>35</v>
      </c>
      <c r="K37" s="43">
        <v>21</v>
      </c>
      <c r="L37" s="43">
        <v>29</v>
      </c>
      <c r="M37" s="43">
        <v>17</v>
      </c>
      <c r="N37" s="43">
        <v>34</v>
      </c>
      <c r="O37" s="43">
        <v>17</v>
      </c>
      <c r="P37" s="43" t="s">
        <v>627</v>
      </c>
      <c r="Q37" s="43" t="s">
        <v>627</v>
      </c>
      <c r="R37" s="43" t="s">
        <v>627</v>
      </c>
      <c r="S37" s="43" t="s">
        <v>627</v>
      </c>
      <c r="T37" s="43" t="s">
        <v>627</v>
      </c>
      <c r="U37" s="43" t="s">
        <v>627</v>
      </c>
      <c r="V37" s="43" t="s">
        <v>627</v>
      </c>
      <c r="W37" s="43" t="s">
        <v>627</v>
      </c>
      <c r="X37" s="43" t="s">
        <v>627</v>
      </c>
      <c r="Y37" s="43" t="s">
        <v>627</v>
      </c>
      <c r="Z37" s="43" t="s">
        <v>627</v>
      </c>
      <c r="AA37" s="43" t="s">
        <v>627</v>
      </c>
      <c r="AB37" s="43" t="s">
        <v>627</v>
      </c>
      <c r="AC37" s="43" t="s">
        <v>627</v>
      </c>
      <c r="AD37" s="43" t="s">
        <v>627</v>
      </c>
    </row>
    <row r="38" spans="1:30" ht="15" customHeight="1">
      <c r="A38" s="584"/>
      <c r="B38" s="420"/>
      <c r="C38" s="421"/>
      <c r="D38" s="4"/>
      <c r="E38" s="4" t="s">
        <v>410</v>
      </c>
      <c r="F38" s="4" t="s">
        <v>410</v>
      </c>
      <c r="G38" s="4" t="s">
        <v>410</v>
      </c>
      <c r="H38" s="4" t="s">
        <v>410</v>
      </c>
      <c r="I38" s="4" t="s">
        <v>410</v>
      </c>
      <c r="J38" s="4"/>
      <c r="K38" s="4"/>
      <c r="L38" s="4"/>
      <c r="M38" s="4"/>
      <c r="N38" s="4"/>
      <c r="O38" s="4"/>
      <c r="P38" s="4"/>
      <c r="Q38" s="4"/>
      <c r="R38" s="4" t="s">
        <v>410</v>
      </c>
      <c r="S38" s="4" t="s">
        <v>410</v>
      </c>
      <c r="T38" s="4" t="s">
        <v>410</v>
      </c>
      <c r="U38" s="4" t="s">
        <v>410</v>
      </c>
      <c r="V38" s="4" t="s">
        <v>410</v>
      </c>
      <c r="W38" s="4" t="s">
        <v>410</v>
      </c>
      <c r="X38" s="4" t="s">
        <v>410</v>
      </c>
      <c r="Y38" s="4" t="s">
        <v>410</v>
      </c>
      <c r="Z38" s="4" t="s">
        <v>410</v>
      </c>
      <c r="AA38" s="4" t="s">
        <v>410</v>
      </c>
      <c r="AB38" s="4" t="s">
        <v>410</v>
      </c>
      <c r="AC38" s="4" t="s">
        <v>410</v>
      </c>
      <c r="AD38" s="4" t="s">
        <v>410</v>
      </c>
    </row>
    <row r="39" spans="1:30" ht="15" customHeight="1">
      <c r="A39" s="420" t="s">
        <v>241</v>
      </c>
      <c r="B39" s="420"/>
      <c r="C39" s="421"/>
      <c r="D39" s="5">
        <f aca="true" t="shared" si="14" ref="D39:O39">SUM(D40,D41)</f>
        <v>222</v>
      </c>
      <c r="E39" s="5">
        <f t="shared" si="14"/>
        <v>115</v>
      </c>
      <c r="F39" s="5">
        <f t="shared" si="14"/>
        <v>107</v>
      </c>
      <c r="G39" s="5">
        <f t="shared" si="14"/>
        <v>222</v>
      </c>
      <c r="H39" s="5">
        <f t="shared" si="14"/>
        <v>115</v>
      </c>
      <c r="I39" s="5">
        <f t="shared" si="14"/>
        <v>107</v>
      </c>
      <c r="J39" s="5">
        <f t="shared" si="14"/>
        <v>41</v>
      </c>
      <c r="K39" s="5">
        <f t="shared" si="14"/>
        <v>46</v>
      </c>
      <c r="L39" s="5">
        <f t="shared" si="14"/>
        <v>29</v>
      </c>
      <c r="M39" s="5">
        <f t="shared" si="14"/>
        <v>29</v>
      </c>
      <c r="N39" s="5">
        <f t="shared" si="14"/>
        <v>45</v>
      </c>
      <c r="O39" s="5">
        <f t="shared" si="14"/>
        <v>32</v>
      </c>
      <c r="P39" s="5" t="s">
        <v>627</v>
      </c>
      <c r="Q39" s="5" t="s">
        <v>627</v>
      </c>
      <c r="R39" s="5" t="s">
        <v>627</v>
      </c>
      <c r="S39" s="5" t="s">
        <v>627</v>
      </c>
      <c r="T39" s="5" t="s">
        <v>627</v>
      </c>
      <c r="U39" s="5" t="s">
        <v>627</v>
      </c>
      <c r="V39" s="5" t="s">
        <v>627</v>
      </c>
      <c r="W39" s="5" t="s">
        <v>627</v>
      </c>
      <c r="X39" s="5" t="s">
        <v>627</v>
      </c>
      <c r="Y39" s="5" t="s">
        <v>627</v>
      </c>
      <c r="Z39" s="5" t="s">
        <v>627</v>
      </c>
      <c r="AA39" s="5" t="s">
        <v>627</v>
      </c>
      <c r="AB39" s="5" t="s">
        <v>627</v>
      </c>
      <c r="AC39" s="5" t="s">
        <v>627</v>
      </c>
      <c r="AD39" s="5" t="s">
        <v>627</v>
      </c>
    </row>
    <row r="40" spans="1:30" ht="15" customHeight="1">
      <c r="A40" s="584"/>
      <c r="B40" s="115" t="s">
        <v>242</v>
      </c>
      <c r="C40" s="244"/>
      <c r="D40" s="43">
        <f aca="true" t="shared" si="15" ref="D40:F41">SUM(G40,R40)</f>
        <v>97</v>
      </c>
      <c r="E40" s="43">
        <f t="shared" si="15"/>
        <v>57</v>
      </c>
      <c r="F40" s="43">
        <f t="shared" si="15"/>
        <v>40</v>
      </c>
      <c r="G40" s="43">
        <f>SUM(H40:I40)</f>
        <v>97</v>
      </c>
      <c r="H40" s="43">
        <f>SUM(J40,L40,N40,P40)</f>
        <v>57</v>
      </c>
      <c r="I40" s="43">
        <f>SUM(K40,M40,O40,Q40)</f>
        <v>40</v>
      </c>
      <c r="J40" s="43">
        <v>19</v>
      </c>
      <c r="K40" s="43">
        <v>18</v>
      </c>
      <c r="L40" s="43">
        <v>13</v>
      </c>
      <c r="M40" s="43">
        <v>11</v>
      </c>
      <c r="N40" s="43">
        <v>25</v>
      </c>
      <c r="O40" s="43">
        <v>11</v>
      </c>
      <c r="P40" s="43" t="s">
        <v>627</v>
      </c>
      <c r="Q40" s="43" t="s">
        <v>627</v>
      </c>
      <c r="R40" s="43" t="s">
        <v>627</v>
      </c>
      <c r="S40" s="43" t="s">
        <v>627</v>
      </c>
      <c r="T40" s="43" t="s">
        <v>627</v>
      </c>
      <c r="U40" s="43" t="s">
        <v>627</v>
      </c>
      <c r="V40" s="43" t="s">
        <v>627</v>
      </c>
      <c r="W40" s="43" t="s">
        <v>627</v>
      </c>
      <c r="X40" s="43" t="s">
        <v>627</v>
      </c>
      <c r="Y40" s="43" t="s">
        <v>627</v>
      </c>
      <c r="Z40" s="43" t="s">
        <v>627</v>
      </c>
      <c r="AA40" s="43" t="s">
        <v>627</v>
      </c>
      <c r="AB40" s="43" t="s">
        <v>627</v>
      </c>
      <c r="AC40" s="43" t="s">
        <v>627</v>
      </c>
      <c r="AD40" s="43" t="s">
        <v>627</v>
      </c>
    </row>
    <row r="41" spans="1:30" ht="15" customHeight="1">
      <c r="A41" s="584"/>
      <c r="B41" s="115" t="s">
        <v>286</v>
      </c>
      <c r="C41" s="244"/>
      <c r="D41" s="43">
        <f t="shared" si="15"/>
        <v>125</v>
      </c>
      <c r="E41" s="43">
        <f t="shared" si="15"/>
        <v>58</v>
      </c>
      <c r="F41" s="43">
        <f t="shared" si="15"/>
        <v>67</v>
      </c>
      <c r="G41" s="43">
        <f>SUM(H41:I41)</f>
        <v>125</v>
      </c>
      <c r="H41" s="43">
        <f>SUM(J41,L41,N41,P41)</f>
        <v>58</v>
      </c>
      <c r="I41" s="43">
        <f>SUM(K41,M41,O41,Q41)</f>
        <v>67</v>
      </c>
      <c r="J41" s="43">
        <v>22</v>
      </c>
      <c r="K41" s="43">
        <v>28</v>
      </c>
      <c r="L41" s="43">
        <v>16</v>
      </c>
      <c r="M41" s="43">
        <v>18</v>
      </c>
      <c r="N41" s="43">
        <v>20</v>
      </c>
      <c r="O41" s="43">
        <v>21</v>
      </c>
      <c r="P41" s="43" t="s">
        <v>627</v>
      </c>
      <c r="Q41" s="43" t="s">
        <v>627</v>
      </c>
      <c r="R41" s="43" t="s">
        <v>627</v>
      </c>
      <c r="S41" s="43" t="s">
        <v>627</v>
      </c>
      <c r="T41" s="43" t="s">
        <v>627</v>
      </c>
      <c r="U41" s="43" t="s">
        <v>627</v>
      </c>
      <c r="V41" s="43" t="s">
        <v>627</v>
      </c>
      <c r="W41" s="43" t="s">
        <v>627</v>
      </c>
      <c r="X41" s="43" t="s">
        <v>627</v>
      </c>
      <c r="Y41" s="43" t="s">
        <v>627</v>
      </c>
      <c r="Z41" s="43" t="s">
        <v>627</v>
      </c>
      <c r="AA41" s="43" t="s">
        <v>627</v>
      </c>
      <c r="AB41" s="43" t="s">
        <v>627</v>
      </c>
      <c r="AC41" s="43" t="s">
        <v>627</v>
      </c>
      <c r="AD41" s="43" t="s">
        <v>627</v>
      </c>
    </row>
    <row r="42" spans="1:30" ht="15" customHeight="1">
      <c r="A42" s="584"/>
      <c r="B42" s="435"/>
      <c r="C42" s="43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5.75" customHeight="1">
      <c r="A43" s="420" t="s">
        <v>293</v>
      </c>
      <c r="B43" s="420"/>
      <c r="C43" s="421"/>
      <c r="D43" s="5">
        <f>D44</f>
        <v>331</v>
      </c>
      <c r="E43" s="5">
        <f aca="true" t="shared" si="16" ref="E43:O43">E44</f>
        <v>124</v>
      </c>
      <c r="F43" s="5">
        <f t="shared" si="16"/>
        <v>207</v>
      </c>
      <c r="G43" s="5">
        <f t="shared" si="16"/>
        <v>331</v>
      </c>
      <c r="H43" s="5">
        <f t="shared" si="16"/>
        <v>124</v>
      </c>
      <c r="I43" s="5">
        <f t="shared" si="16"/>
        <v>207</v>
      </c>
      <c r="J43" s="5">
        <f t="shared" si="16"/>
        <v>31</v>
      </c>
      <c r="K43" s="5">
        <f t="shared" si="16"/>
        <v>73</v>
      </c>
      <c r="L43" s="5">
        <f t="shared" si="16"/>
        <v>47</v>
      </c>
      <c r="M43" s="5">
        <f t="shared" si="16"/>
        <v>65</v>
      </c>
      <c r="N43" s="5">
        <f t="shared" si="16"/>
        <v>46</v>
      </c>
      <c r="O43" s="5">
        <f t="shared" si="16"/>
        <v>69</v>
      </c>
      <c r="P43" s="5" t="s">
        <v>627</v>
      </c>
      <c r="Q43" s="5" t="s">
        <v>627</v>
      </c>
      <c r="R43" s="5" t="s">
        <v>627</v>
      </c>
      <c r="S43" s="5" t="s">
        <v>627</v>
      </c>
      <c r="T43" s="5" t="s">
        <v>627</v>
      </c>
      <c r="U43" s="5" t="s">
        <v>627</v>
      </c>
      <c r="V43" s="5" t="s">
        <v>627</v>
      </c>
      <c r="W43" s="5" t="s">
        <v>627</v>
      </c>
      <c r="X43" s="5" t="s">
        <v>627</v>
      </c>
      <c r="Y43" s="5" t="s">
        <v>627</v>
      </c>
      <c r="Z43" s="5" t="s">
        <v>627</v>
      </c>
      <c r="AA43" s="5" t="s">
        <v>627</v>
      </c>
      <c r="AB43" s="5" t="s">
        <v>627</v>
      </c>
      <c r="AC43" s="5" t="s">
        <v>627</v>
      </c>
      <c r="AD43" s="5" t="s">
        <v>627</v>
      </c>
    </row>
    <row r="44" spans="1:30" ht="15" customHeight="1">
      <c r="A44" s="584"/>
      <c r="B44" s="115" t="s">
        <v>294</v>
      </c>
      <c r="C44" s="244"/>
      <c r="D44" s="43">
        <f>SUM(G44,R44)</f>
        <v>331</v>
      </c>
      <c r="E44" s="43">
        <f>SUM(H44,S44)</f>
        <v>124</v>
      </c>
      <c r="F44" s="43">
        <f>SUM(I44,T44)</f>
        <v>207</v>
      </c>
      <c r="G44" s="43">
        <f>SUM(H44:I44)</f>
        <v>331</v>
      </c>
      <c r="H44" s="43">
        <f>SUM(J44,L44,N44,P44)</f>
        <v>124</v>
      </c>
      <c r="I44" s="43">
        <f>SUM(K44,M44,O44,Q44)</f>
        <v>207</v>
      </c>
      <c r="J44" s="43">
        <v>31</v>
      </c>
      <c r="K44" s="43">
        <v>73</v>
      </c>
      <c r="L44" s="43">
        <v>47</v>
      </c>
      <c r="M44" s="43">
        <v>65</v>
      </c>
      <c r="N44" s="43">
        <v>46</v>
      </c>
      <c r="O44" s="43">
        <v>69</v>
      </c>
      <c r="P44" s="43" t="s">
        <v>627</v>
      </c>
      <c r="Q44" s="43" t="s">
        <v>627</v>
      </c>
      <c r="R44" s="43" t="s">
        <v>627</v>
      </c>
      <c r="S44" s="43" t="s">
        <v>627</v>
      </c>
      <c r="T44" s="43" t="s">
        <v>627</v>
      </c>
      <c r="U44" s="43" t="s">
        <v>627</v>
      </c>
      <c r="V44" s="43" t="s">
        <v>627</v>
      </c>
      <c r="W44" s="43" t="s">
        <v>627</v>
      </c>
      <c r="X44" s="43" t="s">
        <v>627</v>
      </c>
      <c r="Y44" s="43" t="s">
        <v>627</v>
      </c>
      <c r="Z44" s="43" t="s">
        <v>627</v>
      </c>
      <c r="AA44" s="43" t="s">
        <v>627</v>
      </c>
      <c r="AB44" s="43" t="s">
        <v>627</v>
      </c>
      <c r="AC44" s="43" t="s">
        <v>627</v>
      </c>
      <c r="AD44" s="43" t="s">
        <v>627</v>
      </c>
    </row>
    <row r="45" spans="1:30" ht="15" customHeight="1">
      <c r="A45" s="584"/>
      <c r="B45" s="430"/>
      <c r="C45" s="434"/>
      <c r="D45" s="4"/>
      <c r="E45" s="4" t="s">
        <v>410</v>
      </c>
      <c r="F45" s="4" t="s">
        <v>410</v>
      </c>
      <c r="G45" s="4" t="s">
        <v>410</v>
      </c>
      <c r="H45" s="4" t="s">
        <v>410</v>
      </c>
      <c r="I45" s="4" t="s">
        <v>410</v>
      </c>
      <c r="J45" s="4" t="s">
        <v>410</v>
      </c>
      <c r="K45" s="4" t="s">
        <v>410</v>
      </c>
      <c r="L45" s="4" t="s">
        <v>410</v>
      </c>
      <c r="M45" s="4" t="s">
        <v>410</v>
      </c>
      <c r="N45" s="4" t="s">
        <v>410</v>
      </c>
      <c r="O45" s="4" t="s">
        <v>410</v>
      </c>
      <c r="P45" s="4" t="s">
        <v>410</v>
      </c>
      <c r="Q45" s="4" t="s">
        <v>410</v>
      </c>
      <c r="R45" s="4" t="s">
        <v>410</v>
      </c>
      <c r="S45" s="4" t="s">
        <v>410</v>
      </c>
      <c r="T45" s="4" t="s">
        <v>410</v>
      </c>
      <c r="U45" s="4" t="s">
        <v>410</v>
      </c>
      <c r="V45" s="4" t="s">
        <v>410</v>
      </c>
      <c r="W45" s="4" t="s">
        <v>410</v>
      </c>
      <c r="X45" s="4" t="s">
        <v>410</v>
      </c>
      <c r="Y45" s="4" t="s">
        <v>410</v>
      </c>
      <c r="Z45" s="4" t="s">
        <v>410</v>
      </c>
      <c r="AA45" s="4" t="s">
        <v>410</v>
      </c>
      <c r="AB45" s="4" t="s">
        <v>410</v>
      </c>
      <c r="AC45" s="4" t="s">
        <v>410</v>
      </c>
      <c r="AD45" s="4" t="s">
        <v>410</v>
      </c>
    </row>
    <row r="46" spans="1:30" ht="15" customHeight="1">
      <c r="A46" s="420" t="s">
        <v>288</v>
      </c>
      <c r="B46" s="420"/>
      <c r="C46" s="421"/>
      <c r="D46" s="5">
        <f aca="true" t="shared" si="17" ref="D46:O46">SUM(D47,D48)</f>
        <v>266</v>
      </c>
      <c r="E46" s="5">
        <f t="shared" si="17"/>
        <v>152</v>
      </c>
      <c r="F46" s="5">
        <f t="shared" si="17"/>
        <v>114</v>
      </c>
      <c r="G46" s="5">
        <f t="shared" si="17"/>
        <v>266</v>
      </c>
      <c r="H46" s="5">
        <f t="shared" si="17"/>
        <v>152</v>
      </c>
      <c r="I46" s="5">
        <f t="shared" si="17"/>
        <v>114</v>
      </c>
      <c r="J46" s="5">
        <f t="shared" si="17"/>
        <v>56</v>
      </c>
      <c r="K46" s="5">
        <f t="shared" si="17"/>
        <v>35</v>
      </c>
      <c r="L46" s="5">
        <f t="shared" si="17"/>
        <v>52</v>
      </c>
      <c r="M46" s="5">
        <f t="shared" si="17"/>
        <v>37</v>
      </c>
      <c r="N46" s="5">
        <f t="shared" si="17"/>
        <v>44</v>
      </c>
      <c r="O46" s="5">
        <f t="shared" si="17"/>
        <v>42</v>
      </c>
      <c r="P46" s="5" t="s">
        <v>627</v>
      </c>
      <c r="Q46" s="5" t="s">
        <v>627</v>
      </c>
      <c r="R46" s="5" t="s">
        <v>627</v>
      </c>
      <c r="S46" s="5" t="s">
        <v>627</v>
      </c>
      <c r="T46" s="5" t="s">
        <v>627</v>
      </c>
      <c r="U46" s="5" t="s">
        <v>627</v>
      </c>
      <c r="V46" s="5" t="s">
        <v>627</v>
      </c>
      <c r="W46" s="5" t="s">
        <v>627</v>
      </c>
      <c r="X46" s="5" t="s">
        <v>627</v>
      </c>
      <c r="Y46" s="5" t="s">
        <v>627</v>
      </c>
      <c r="Z46" s="5" t="s">
        <v>627</v>
      </c>
      <c r="AA46" s="5" t="s">
        <v>627</v>
      </c>
      <c r="AB46" s="5" t="s">
        <v>627</v>
      </c>
      <c r="AC46" s="5" t="s">
        <v>627</v>
      </c>
      <c r="AD46" s="5" t="s">
        <v>627</v>
      </c>
    </row>
    <row r="47" spans="1:30" ht="14.25" customHeight="1">
      <c r="A47" s="584"/>
      <c r="B47" s="115" t="s">
        <v>243</v>
      </c>
      <c r="C47" s="244"/>
      <c r="D47" s="43">
        <f aca="true" t="shared" si="18" ref="D47:F48">SUM(G47,R47)</f>
        <v>95</v>
      </c>
      <c r="E47" s="43">
        <f t="shared" si="18"/>
        <v>52</v>
      </c>
      <c r="F47" s="43">
        <f t="shared" si="18"/>
        <v>43</v>
      </c>
      <c r="G47" s="43">
        <f>SUM(H47:I47)</f>
        <v>95</v>
      </c>
      <c r="H47" s="43">
        <f>SUM(J47,L47,N47,P47)</f>
        <v>52</v>
      </c>
      <c r="I47" s="43">
        <f>SUM(K47,M47,O47,Q47)</f>
        <v>43</v>
      </c>
      <c r="J47" s="43">
        <v>18</v>
      </c>
      <c r="K47" s="43">
        <v>19</v>
      </c>
      <c r="L47" s="43">
        <v>21</v>
      </c>
      <c r="M47" s="43">
        <v>13</v>
      </c>
      <c r="N47" s="43">
        <v>13</v>
      </c>
      <c r="O47" s="43">
        <v>11</v>
      </c>
      <c r="P47" s="43" t="s">
        <v>627</v>
      </c>
      <c r="Q47" s="43" t="s">
        <v>627</v>
      </c>
      <c r="R47" s="43" t="s">
        <v>627</v>
      </c>
      <c r="S47" s="43" t="s">
        <v>627</v>
      </c>
      <c r="T47" s="43" t="s">
        <v>627</v>
      </c>
      <c r="U47" s="43" t="s">
        <v>627</v>
      </c>
      <c r="V47" s="43" t="s">
        <v>627</v>
      </c>
      <c r="W47" s="43" t="s">
        <v>627</v>
      </c>
      <c r="X47" s="43" t="s">
        <v>627</v>
      </c>
      <c r="Y47" s="43" t="s">
        <v>627</v>
      </c>
      <c r="Z47" s="43" t="s">
        <v>627</v>
      </c>
      <c r="AA47" s="43" t="s">
        <v>627</v>
      </c>
      <c r="AB47" s="43" t="s">
        <v>627</v>
      </c>
      <c r="AC47" s="43" t="s">
        <v>627</v>
      </c>
      <c r="AD47" s="43" t="s">
        <v>627</v>
      </c>
    </row>
    <row r="48" spans="1:31" ht="15" customHeight="1">
      <c r="A48" s="584"/>
      <c r="B48" s="115" t="s">
        <v>368</v>
      </c>
      <c r="C48" s="244"/>
      <c r="D48" s="43">
        <f t="shared" si="18"/>
        <v>171</v>
      </c>
      <c r="E48" s="43">
        <f t="shared" si="18"/>
        <v>100</v>
      </c>
      <c r="F48" s="43">
        <f t="shared" si="18"/>
        <v>71</v>
      </c>
      <c r="G48" s="43">
        <f>SUM(H48:I48)</f>
        <v>171</v>
      </c>
      <c r="H48" s="43">
        <f>SUM(J48,L48,N48,P48)</f>
        <v>100</v>
      </c>
      <c r="I48" s="43">
        <f>SUM(K48,M48,O48,Q48)</f>
        <v>71</v>
      </c>
      <c r="J48" s="43">
        <v>38</v>
      </c>
      <c r="K48" s="43">
        <v>16</v>
      </c>
      <c r="L48" s="43">
        <v>31</v>
      </c>
      <c r="M48" s="43">
        <v>24</v>
      </c>
      <c r="N48" s="43">
        <v>31</v>
      </c>
      <c r="O48" s="43">
        <v>31</v>
      </c>
      <c r="P48" s="43" t="s">
        <v>627</v>
      </c>
      <c r="Q48" s="43" t="s">
        <v>627</v>
      </c>
      <c r="R48" s="43" t="s">
        <v>627</v>
      </c>
      <c r="S48" s="43" t="s">
        <v>627</v>
      </c>
      <c r="T48" s="43" t="s">
        <v>627</v>
      </c>
      <c r="U48" s="43" t="s">
        <v>627</v>
      </c>
      <c r="V48" s="43" t="s">
        <v>627</v>
      </c>
      <c r="W48" s="43" t="s">
        <v>627</v>
      </c>
      <c r="X48" s="43" t="s">
        <v>627</v>
      </c>
      <c r="Y48" s="43" t="s">
        <v>627</v>
      </c>
      <c r="Z48" s="43" t="s">
        <v>627</v>
      </c>
      <c r="AA48" s="43" t="s">
        <v>627</v>
      </c>
      <c r="AB48" s="43" t="s">
        <v>627</v>
      </c>
      <c r="AC48" s="43" t="s">
        <v>627</v>
      </c>
      <c r="AD48" s="43" t="s">
        <v>627</v>
      </c>
      <c r="AE48" s="44" t="s">
        <v>24</v>
      </c>
    </row>
    <row r="49" spans="1:30" ht="15" customHeight="1">
      <c r="A49" s="586"/>
      <c r="B49" s="587"/>
      <c r="C49" s="588"/>
      <c r="D49" s="589"/>
      <c r="E49" s="589" t="s">
        <v>1</v>
      </c>
      <c r="F49" s="589" t="s">
        <v>1</v>
      </c>
      <c r="G49" s="589" t="s">
        <v>1</v>
      </c>
      <c r="H49" s="589" t="s">
        <v>1</v>
      </c>
      <c r="I49" s="589" t="s">
        <v>1</v>
      </c>
      <c r="J49" s="589" t="s">
        <v>410</v>
      </c>
      <c r="K49" s="589" t="s">
        <v>410</v>
      </c>
      <c r="L49" s="589" t="s">
        <v>410</v>
      </c>
      <c r="M49" s="589" t="s">
        <v>410</v>
      </c>
      <c r="N49" s="589" t="s">
        <v>410</v>
      </c>
      <c r="O49" s="589" t="s">
        <v>410</v>
      </c>
      <c r="P49" s="589" t="s">
        <v>410</v>
      </c>
      <c r="Q49" s="589" t="s">
        <v>410</v>
      </c>
      <c r="R49" s="590" t="s">
        <v>410</v>
      </c>
      <c r="S49" s="590" t="s">
        <v>410</v>
      </c>
      <c r="T49" s="590" t="s">
        <v>410</v>
      </c>
      <c r="U49" s="590" t="s">
        <v>410</v>
      </c>
      <c r="V49" s="590" t="s">
        <v>410</v>
      </c>
      <c r="W49" s="590" t="s">
        <v>410</v>
      </c>
      <c r="X49" s="590" t="s">
        <v>410</v>
      </c>
      <c r="Y49" s="590" t="s">
        <v>410</v>
      </c>
      <c r="Z49" s="590" t="s">
        <v>410</v>
      </c>
      <c r="AA49" s="590" t="s">
        <v>410</v>
      </c>
      <c r="AB49" s="590" t="s">
        <v>410</v>
      </c>
      <c r="AC49" s="590" t="s">
        <v>410</v>
      </c>
      <c r="AD49" s="590" t="s">
        <v>410</v>
      </c>
    </row>
    <row r="50" spans="1:30" ht="15" customHeight="1">
      <c r="A50" s="263" t="s">
        <v>337</v>
      </c>
      <c r="B50" s="102"/>
      <c r="C50" s="102"/>
      <c r="D50" s="591"/>
      <c r="E50" s="591"/>
      <c r="F50" s="591"/>
      <c r="G50" s="591"/>
      <c r="H50" s="591"/>
      <c r="I50" s="591"/>
      <c r="J50" s="591"/>
      <c r="K50" s="591"/>
      <c r="L50" s="591"/>
      <c r="M50" s="591"/>
      <c r="N50" s="591"/>
      <c r="O50" s="591"/>
      <c r="P50" s="592"/>
      <c r="Q50" s="592"/>
      <c r="R50" s="593"/>
      <c r="S50" s="593"/>
      <c r="T50" s="593"/>
      <c r="U50" s="593"/>
      <c r="V50" s="593"/>
      <c r="W50" s="593"/>
      <c r="X50" s="593"/>
      <c r="Y50" s="593"/>
      <c r="Z50" s="593"/>
      <c r="AA50" s="593"/>
      <c r="AB50" s="593"/>
      <c r="AC50" s="593"/>
      <c r="AD50" s="593"/>
    </row>
    <row r="51" spans="1:30" ht="15" customHeight="1">
      <c r="A51" s="11"/>
      <c r="B51" s="11"/>
      <c r="C51" s="11"/>
      <c r="D51" s="36"/>
      <c r="E51" s="36"/>
      <c r="F51" s="36"/>
      <c r="G51" s="36"/>
      <c r="H51" s="36"/>
      <c r="I51" s="36"/>
      <c r="J51" s="36"/>
      <c r="K51" s="36"/>
      <c r="L51" s="36"/>
      <c r="M51" s="36"/>
      <c r="N51" s="36"/>
      <c r="O51" s="36"/>
      <c r="P51" s="583"/>
      <c r="Q51" s="583"/>
      <c r="R51" s="583"/>
      <c r="S51" s="583"/>
      <c r="T51" s="583"/>
      <c r="U51" s="583"/>
      <c r="V51" s="583"/>
      <c r="W51" s="583"/>
      <c r="X51" s="583"/>
      <c r="Y51" s="583"/>
      <c r="Z51" s="583"/>
      <c r="AA51" s="583"/>
      <c r="AB51" s="583"/>
      <c r="AC51" s="583"/>
      <c r="AD51" s="583"/>
    </row>
    <row r="52" spans="1:30" ht="14.25" customHeight="1">
      <c r="A52" s="11"/>
      <c r="B52" s="11"/>
      <c r="C52" s="11"/>
      <c r="D52" s="298"/>
      <c r="E52" s="298"/>
      <c r="F52" s="298"/>
      <c r="G52" s="298"/>
      <c r="H52" s="298"/>
      <c r="I52" s="298"/>
      <c r="J52" s="298"/>
      <c r="K52" s="298"/>
      <c r="L52" s="298"/>
      <c r="M52" s="298"/>
      <c r="N52" s="298"/>
      <c r="O52" s="298"/>
      <c r="P52" s="589"/>
      <c r="Q52" s="589"/>
      <c r="R52" s="589"/>
      <c r="S52" s="589"/>
      <c r="T52" s="589"/>
      <c r="U52" s="589"/>
      <c r="V52" s="589"/>
      <c r="W52" s="589"/>
      <c r="X52" s="589"/>
      <c r="Y52" s="589"/>
      <c r="Z52" s="589"/>
      <c r="AA52" s="589"/>
      <c r="AB52" s="589"/>
      <c r="AC52" s="589"/>
      <c r="AD52" s="589"/>
    </row>
    <row r="53" spans="1:30" ht="14.25" customHeight="1">
      <c r="A53" s="11"/>
      <c r="B53" s="11"/>
      <c r="C53" s="11"/>
      <c r="D53" s="45"/>
      <c r="E53" s="45"/>
      <c r="F53" s="45"/>
      <c r="G53" s="45"/>
      <c r="H53" s="45"/>
      <c r="I53" s="45"/>
      <c r="J53" s="45"/>
      <c r="K53" s="45"/>
      <c r="L53" s="45"/>
      <c r="M53" s="45"/>
      <c r="N53" s="45"/>
      <c r="O53" s="45"/>
      <c r="P53" s="589"/>
      <c r="Q53" s="589"/>
      <c r="R53" s="589"/>
      <c r="S53" s="589"/>
      <c r="T53" s="589"/>
      <c r="U53" s="589"/>
      <c r="V53" s="589"/>
      <c r="W53" s="589"/>
      <c r="X53" s="589"/>
      <c r="Y53" s="589"/>
      <c r="Z53" s="589"/>
      <c r="AA53" s="589"/>
      <c r="AB53" s="589"/>
      <c r="AC53" s="589"/>
      <c r="AD53" s="589"/>
    </row>
    <row r="54" spans="1:30" ht="14.25" customHeight="1">
      <c r="A54" s="11"/>
      <c r="B54" s="11"/>
      <c r="C54" s="11"/>
      <c r="D54" s="594"/>
      <c r="E54" s="594"/>
      <c r="F54" s="594"/>
      <c r="G54" s="594"/>
      <c r="H54" s="594"/>
      <c r="I54" s="594"/>
      <c r="J54" s="594"/>
      <c r="K54" s="594"/>
      <c r="L54" s="594"/>
      <c r="M54" s="594"/>
      <c r="N54" s="594"/>
      <c r="O54" s="594"/>
      <c r="P54" s="589"/>
      <c r="Q54" s="589"/>
      <c r="R54" s="589"/>
      <c r="S54" s="589"/>
      <c r="T54" s="589"/>
      <c r="U54" s="589"/>
      <c r="V54" s="589"/>
      <c r="W54" s="589"/>
      <c r="X54" s="589"/>
      <c r="Y54" s="589"/>
      <c r="Z54" s="589"/>
      <c r="AA54" s="589"/>
      <c r="AB54" s="589"/>
      <c r="AC54" s="589"/>
      <c r="AD54" s="589"/>
    </row>
    <row r="55" spans="1:30" ht="14.25" customHeight="1">
      <c r="A55" s="11"/>
      <c r="B55" s="11"/>
      <c r="C55" s="11"/>
      <c r="D55" s="594"/>
      <c r="E55" s="594"/>
      <c r="F55" s="594"/>
      <c r="G55" s="594"/>
      <c r="H55" s="594"/>
      <c r="I55" s="594"/>
      <c r="J55" s="594"/>
      <c r="K55" s="594"/>
      <c r="L55" s="594"/>
      <c r="M55" s="594"/>
      <c r="N55" s="594"/>
      <c r="O55" s="594"/>
      <c r="P55" s="589"/>
      <c r="Q55" s="589"/>
      <c r="R55" s="589"/>
      <c r="S55" s="589"/>
      <c r="T55" s="589"/>
      <c r="U55" s="589"/>
      <c r="V55" s="589"/>
      <c r="W55" s="589"/>
      <c r="X55" s="589"/>
      <c r="Y55" s="589"/>
      <c r="Z55" s="589"/>
      <c r="AA55" s="589"/>
      <c r="AB55" s="589"/>
      <c r="AC55" s="589"/>
      <c r="AD55" s="589"/>
    </row>
    <row r="56" spans="1:30" ht="14.25" customHeight="1">
      <c r="A56" s="11"/>
      <c r="B56" s="11"/>
      <c r="C56" s="11"/>
      <c r="D56" s="594"/>
      <c r="E56" s="594"/>
      <c r="F56" s="594"/>
      <c r="G56" s="594"/>
      <c r="H56" s="594"/>
      <c r="I56" s="594"/>
      <c r="J56" s="594"/>
      <c r="K56" s="594"/>
      <c r="L56" s="594"/>
      <c r="M56" s="594"/>
      <c r="N56" s="594"/>
      <c r="O56" s="594"/>
      <c r="P56" s="589"/>
      <c r="Q56" s="589"/>
      <c r="R56" s="589"/>
      <c r="S56" s="589"/>
      <c r="T56" s="589"/>
      <c r="U56" s="589"/>
      <c r="V56" s="589"/>
      <c r="W56" s="589"/>
      <c r="X56" s="589"/>
      <c r="Y56" s="589"/>
      <c r="Z56" s="589"/>
      <c r="AA56" s="589"/>
      <c r="AB56" s="589"/>
      <c r="AC56" s="589"/>
      <c r="AD56" s="589"/>
    </row>
    <row r="57" spans="1:30" ht="14.25" customHeight="1">
      <c r="A57" s="11"/>
      <c r="B57" s="11"/>
      <c r="C57" s="11"/>
      <c r="D57" s="45"/>
      <c r="E57" s="45"/>
      <c r="F57" s="46"/>
      <c r="G57" s="45"/>
      <c r="H57" s="45"/>
      <c r="I57" s="46"/>
      <c r="J57" s="46"/>
      <c r="K57" s="46"/>
      <c r="L57" s="45"/>
      <c r="M57" s="46"/>
      <c r="N57" s="45"/>
      <c r="O57" s="46"/>
      <c r="P57" s="47"/>
      <c r="Q57" s="47"/>
      <c r="R57" s="47"/>
      <c r="S57" s="47"/>
      <c r="T57" s="47"/>
      <c r="U57" s="47"/>
      <c r="V57" s="47"/>
      <c r="W57" s="47"/>
      <c r="X57" s="47"/>
      <c r="Y57" s="47"/>
      <c r="Z57" s="47"/>
      <c r="AA57" s="47"/>
      <c r="AB57" s="47"/>
      <c r="AC57" s="47"/>
      <c r="AD57" s="47"/>
    </row>
    <row r="58" spans="1:30" ht="14.25" customHeight="1">
      <c r="A58" s="11"/>
      <c r="B58" s="11"/>
      <c r="C58" s="11"/>
      <c r="F58" s="46"/>
      <c r="G58" s="46"/>
      <c r="H58" s="46"/>
      <c r="I58" s="46"/>
      <c r="J58" s="46"/>
      <c r="K58" s="46"/>
      <c r="L58" s="46"/>
      <c r="M58" s="46"/>
      <c r="N58" s="46"/>
      <c r="O58" s="46"/>
      <c r="P58" s="46"/>
      <c r="Q58" s="46"/>
      <c r="R58" s="47"/>
      <c r="S58" s="47"/>
      <c r="T58" s="47"/>
      <c r="U58" s="47"/>
      <c r="V58" s="47"/>
      <c r="W58" s="47"/>
      <c r="X58" s="47"/>
      <c r="Y58" s="47"/>
      <c r="Z58" s="47"/>
      <c r="AA58" s="47"/>
      <c r="AB58" s="47"/>
      <c r="AC58" s="47"/>
      <c r="AD58" s="47"/>
    </row>
    <row r="59" spans="1:30" ht="14.25" customHeight="1">
      <c r="A59" s="11"/>
      <c r="B59" s="11"/>
      <c r="C59" s="11"/>
      <c r="R59" s="47"/>
      <c r="S59" s="47"/>
      <c r="T59" s="47"/>
      <c r="U59" s="47"/>
      <c r="V59" s="47"/>
      <c r="W59" s="47"/>
      <c r="X59" s="47"/>
      <c r="Y59" s="47"/>
      <c r="Z59" s="47"/>
      <c r="AA59" s="47"/>
      <c r="AB59" s="47"/>
      <c r="AC59" s="47"/>
      <c r="AD59" s="47"/>
    </row>
    <row r="60" spans="1:3" ht="14.25" customHeight="1">
      <c r="A60" s="11"/>
      <c r="B60" s="11"/>
      <c r="C60" s="11"/>
    </row>
    <row r="61" spans="1:3" ht="14.25" customHeight="1">
      <c r="A61" s="11"/>
      <c r="B61" s="11"/>
      <c r="C61" s="11"/>
    </row>
    <row r="62" spans="1:3" ht="14.25" customHeight="1">
      <c r="A62" s="11"/>
      <c r="B62" s="11"/>
      <c r="C62" s="11"/>
    </row>
    <row r="63" spans="1:3" ht="14.25" customHeight="1">
      <c r="A63" s="11"/>
      <c r="B63" s="11"/>
      <c r="C63" s="11"/>
    </row>
    <row r="64" spans="1:3" ht="14.25" customHeight="1">
      <c r="A64" s="11"/>
      <c r="B64" s="11"/>
      <c r="C64" s="11"/>
    </row>
    <row r="65" spans="1:3" ht="14.25" customHeight="1">
      <c r="A65" s="11"/>
      <c r="B65" s="11"/>
      <c r="C65" s="11"/>
    </row>
    <row r="66" spans="1:3" ht="14.25" customHeight="1">
      <c r="A66" s="11"/>
      <c r="B66" s="11"/>
      <c r="C66" s="11"/>
    </row>
    <row r="67" spans="1:19" ht="14.25" customHeight="1">
      <c r="A67" s="11"/>
      <c r="B67" s="11"/>
      <c r="C67" s="11"/>
      <c r="R67" s="47"/>
      <c r="S67" s="47"/>
    </row>
    <row r="68" spans="1:3" ht="14.25" customHeight="1">
      <c r="A68" s="11"/>
      <c r="B68" s="11"/>
      <c r="C68" s="11"/>
    </row>
    <row r="69" spans="1:3" ht="14.25" customHeight="1">
      <c r="A69" s="11"/>
      <c r="B69" s="11"/>
      <c r="C69" s="11"/>
    </row>
    <row r="70" spans="1:3" ht="14.25" customHeight="1">
      <c r="A70" s="11"/>
      <c r="B70" s="11"/>
      <c r="C70" s="11"/>
    </row>
    <row r="71" spans="1:3" ht="14.25" customHeight="1">
      <c r="A71" s="11"/>
      <c r="B71" s="11"/>
      <c r="C71" s="11"/>
    </row>
    <row r="72" spans="1:3" ht="14.25" customHeight="1">
      <c r="A72" s="11"/>
      <c r="B72" s="11"/>
      <c r="C72" s="11"/>
    </row>
    <row r="73" spans="1:3" ht="14.25" customHeight="1">
      <c r="A73" s="11"/>
      <c r="B73" s="11"/>
      <c r="C73" s="11"/>
    </row>
    <row r="74" spans="1:3" ht="14.25" customHeight="1">
      <c r="A74" s="11"/>
      <c r="B74" s="11"/>
      <c r="C74" s="11"/>
    </row>
    <row r="75" spans="1:3" ht="14.25" customHeight="1">
      <c r="A75" s="11"/>
      <c r="B75" s="11"/>
      <c r="C75" s="11"/>
    </row>
    <row r="76" spans="1:3" ht="14.25" customHeight="1">
      <c r="A76" s="11"/>
      <c r="B76" s="11"/>
      <c r="C76" s="11"/>
    </row>
    <row r="77" spans="2:3" ht="14.25" customHeight="1">
      <c r="B77" s="11"/>
      <c r="C77" s="11"/>
    </row>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sheetData>
  <sheetProtection/>
  <mergeCells count="54">
    <mergeCell ref="B49:C49"/>
    <mergeCell ref="B38:C38"/>
    <mergeCell ref="A22:C22"/>
    <mergeCell ref="A23:C23"/>
    <mergeCell ref="A18:C18"/>
    <mergeCell ref="B31:C31"/>
    <mergeCell ref="A24:C24"/>
    <mergeCell ref="A25:C25"/>
    <mergeCell ref="A26:C26"/>
    <mergeCell ref="B44:C44"/>
    <mergeCell ref="A3:AD3"/>
    <mergeCell ref="A4:AD4"/>
    <mergeCell ref="A6:C9"/>
    <mergeCell ref="G6:Q6"/>
    <mergeCell ref="R6:AD6"/>
    <mergeCell ref="W8:X8"/>
    <mergeCell ref="U7:AB7"/>
    <mergeCell ref="AA8:AB8"/>
    <mergeCell ref="U8:V8"/>
    <mergeCell ref="AC7:AD8"/>
    <mergeCell ref="R7:T8"/>
    <mergeCell ref="J8:K8"/>
    <mergeCell ref="L8:M8"/>
    <mergeCell ref="N8:O8"/>
    <mergeCell ref="A12:C12"/>
    <mergeCell ref="A13:C13"/>
    <mergeCell ref="A11:C11"/>
    <mergeCell ref="B33:C33"/>
    <mergeCell ref="A35:C35"/>
    <mergeCell ref="B36:C36"/>
    <mergeCell ref="A30:C30"/>
    <mergeCell ref="A46:C46"/>
    <mergeCell ref="B37:C37"/>
    <mergeCell ref="A39:C39"/>
    <mergeCell ref="Y8:Z8"/>
    <mergeCell ref="A16:C16"/>
    <mergeCell ref="A17:C17"/>
    <mergeCell ref="A20:C20"/>
    <mergeCell ref="A21:C21"/>
    <mergeCell ref="A29:C29"/>
    <mergeCell ref="A27:C27"/>
    <mergeCell ref="A28:C28"/>
    <mergeCell ref="A14:C14"/>
    <mergeCell ref="A10:C10"/>
    <mergeCell ref="B48:C48"/>
    <mergeCell ref="J7:O7"/>
    <mergeCell ref="P7:Q8"/>
    <mergeCell ref="G7:I8"/>
    <mergeCell ref="D6:F8"/>
    <mergeCell ref="B40:C40"/>
    <mergeCell ref="B41:C41"/>
    <mergeCell ref="A43:C43"/>
    <mergeCell ref="B47:C47"/>
    <mergeCell ref="A32:C32"/>
  </mergeCells>
  <printOptions horizontalCentered="1" verticalCentered="1"/>
  <pageMargins left="0.7874015748031497" right="0.3937007874015748" top="0.984251968503937" bottom="0.984251968503937" header="0" footer="0"/>
  <pageSetup fitToHeight="1" fitToWidth="1" horizontalDpi="600" verticalDpi="600" orientation="landscape" paperSize="8" scale="72" r:id="rId1"/>
  <ignoredErrors>
    <ignoredError sqref="G16:G3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AJ128"/>
  <sheetViews>
    <sheetView view="pageBreakPreview" zoomScale="73" zoomScaleSheetLayoutView="73" zoomScalePageLayoutView="0" workbookViewId="0" topLeftCell="A25">
      <selection activeCell="A1" sqref="A1:IV16384"/>
    </sheetView>
  </sheetViews>
  <sheetFormatPr defaultColWidth="10.59765625" defaultRowHeight="15"/>
  <cols>
    <col min="1" max="1" width="3.69921875" style="8" customWidth="1"/>
    <col min="2" max="2" width="15.69921875" style="8" customWidth="1"/>
    <col min="3" max="17" width="7.59765625" style="8" customWidth="1"/>
    <col min="18" max="18" width="6.19921875" style="8" customWidth="1"/>
    <col min="19" max="19" width="20" style="8" customWidth="1"/>
    <col min="20" max="25" width="12.5" style="8" customWidth="1"/>
    <col min="26" max="26" width="7.09765625" style="8" customWidth="1"/>
    <col min="27" max="16384" width="10.59765625" style="8" customWidth="1"/>
  </cols>
  <sheetData>
    <row r="1" spans="1:25" s="10" customFormat="1" ht="19.5" customHeight="1">
      <c r="A1" s="19" t="s">
        <v>567</v>
      </c>
      <c r="Y1" s="20" t="s">
        <v>568</v>
      </c>
    </row>
    <row r="2" spans="1:26" s="10" customFormat="1" ht="19.5" customHeight="1">
      <c r="A2" s="19"/>
      <c r="Z2" s="20"/>
    </row>
    <row r="3" spans="1:25" s="10" customFormat="1" ht="19.5" customHeight="1">
      <c r="A3" s="595" t="s">
        <v>788</v>
      </c>
      <c r="B3" s="595"/>
      <c r="C3" s="595"/>
      <c r="D3" s="595"/>
      <c r="E3" s="595"/>
      <c r="F3" s="595"/>
      <c r="G3" s="595"/>
      <c r="H3" s="595"/>
      <c r="I3" s="595"/>
      <c r="J3" s="595"/>
      <c r="K3" s="595"/>
      <c r="L3" s="596"/>
      <c r="M3" s="596"/>
      <c r="R3" s="597" t="s">
        <v>789</v>
      </c>
      <c r="S3" s="597"/>
      <c r="T3" s="597"/>
      <c r="U3" s="597"/>
      <c r="V3" s="597"/>
      <c r="W3" s="597"/>
      <c r="X3" s="597"/>
      <c r="Y3" s="597"/>
    </row>
    <row r="4" spans="1:25" s="10" customFormat="1" ht="19.5" customHeight="1">
      <c r="A4" s="49" t="s">
        <v>8</v>
      </c>
      <c r="B4" s="49"/>
      <c r="C4" s="49"/>
      <c r="D4" s="49"/>
      <c r="E4" s="49"/>
      <c r="F4" s="49"/>
      <c r="G4" s="49"/>
      <c r="H4" s="49"/>
      <c r="I4" s="49"/>
      <c r="J4" s="49"/>
      <c r="K4" s="49"/>
      <c r="L4" s="49"/>
      <c r="M4" s="596"/>
      <c r="R4" s="49" t="s">
        <v>790</v>
      </c>
      <c r="S4" s="49"/>
      <c r="T4" s="49"/>
      <c r="U4" s="49"/>
      <c r="V4" s="49"/>
      <c r="W4" s="49"/>
      <c r="X4" s="49"/>
      <c r="Y4" s="49"/>
    </row>
    <row r="5" spans="1:25" s="10" customFormat="1" ht="19.5" customHeight="1" thickBot="1">
      <c r="A5" s="8"/>
      <c r="B5" s="8"/>
      <c r="C5" s="8"/>
      <c r="D5" s="8"/>
      <c r="E5" s="8"/>
      <c r="F5" s="8"/>
      <c r="G5" s="8"/>
      <c r="H5" s="8"/>
      <c r="I5" s="8"/>
      <c r="J5" s="8"/>
      <c r="K5" s="8"/>
      <c r="L5" s="8"/>
      <c r="M5" s="598" t="s">
        <v>217</v>
      </c>
      <c r="R5" s="49" t="s">
        <v>481</v>
      </c>
      <c r="S5" s="49"/>
      <c r="T5" s="49"/>
      <c r="U5" s="49"/>
      <c r="V5" s="49"/>
      <c r="W5" s="49"/>
      <c r="X5" s="49"/>
      <c r="Y5" s="49"/>
    </row>
    <row r="6" spans="1:25" s="10" customFormat="1" ht="19.5" customHeight="1" thickBot="1">
      <c r="A6" s="599" t="s">
        <v>680</v>
      </c>
      <c r="B6" s="600"/>
      <c r="C6" s="166" t="s">
        <v>218</v>
      </c>
      <c r="D6" s="167"/>
      <c r="E6" s="168"/>
      <c r="F6" s="166" t="s">
        <v>219</v>
      </c>
      <c r="G6" s="167"/>
      <c r="H6" s="168"/>
      <c r="I6" s="166" t="s">
        <v>220</v>
      </c>
      <c r="J6" s="167"/>
      <c r="K6" s="167"/>
      <c r="L6" s="167"/>
      <c r="M6" s="267"/>
      <c r="R6" s="8"/>
      <c r="S6" s="49"/>
      <c r="T6" s="49"/>
      <c r="U6" s="49"/>
      <c r="V6" s="49"/>
      <c r="W6" s="49"/>
      <c r="X6" s="49"/>
      <c r="Y6" s="54" t="s">
        <v>196</v>
      </c>
    </row>
    <row r="7" spans="1:25" s="10" customFormat="1" ht="19.5" customHeight="1">
      <c r="A7" s="601"/>
      <c r="B7" s="602"/>
      <c r="C7" s="200" t="s">
        <v>304</v>
      </c>
      <c r="D7" s="196" t="s">
        <v>305</v>
      </c>
      <c r="E7" s="196" t="s">
        <v>306</v>
      </c>
      <c r="F7" s="196" t="s">
        <v>304</v>
      </c>
      <c r="G7" s="196" t="s">
        <v>305</v>
      </c>
      <c r="H7" s="196" t="s">
        <v>306</v>
      </c>
      <c r="I7" s="196" t="s">
        <v>304</v>
      </c>
      <c r="J7" s="196" t="s">
        <v>221</v>
      </c>
      <c r="K7" s="196" t="s">
        <v>222</v>
      </c>
      <c r="L7" s="196" t="s">
        <v>223</v>
      </c>
      <c r="M7" s="197" t="s">
        <v>224</v>
      </c>
      <c r="R7" s="603" t="s">
        <v>657</v>
      </c>
      <c r="S7" s="604"/>
      <c r="T7" s="166" t="s">
        <v>112</v>
      </c>
      <c r="U7" s="167"/>
      <c r="V7" s="168"/>
      <c r="W7" s="166" t="s">
        <v>113</v>
      </c>
      <c r="X7" s="167"/>
      <c r="Y7" s="167"/>
    </row>
    <row r="8" spans="1:25" s="10" customFormat="1" ht="19.5" customHeight="1">
      <c r="A8" s="347" t="s">
        <v>644</v>
      </c>
      <c r="B8" s="348"/>
      <c r="C8" s="605">
        <v>835</v>
      </c>
      <c r="D8" s="606">
        <v>316</v>
      </c>
      <c r="E8" s="606">
        <v>519</v>
      </c>
      <c r="F8" s="605">
        <v>156</v>
      </c>
      <c r="G8" s="606">
        <v>45</v>
      </c>
      <c r="H8" s="606">
        <v>111</v>
      </c>
      <c r="I8" s="606">
        <v>355</v>
      </c>
      <c r="J8" s="606">
        <v>5</v>
      </c>
      <c r="K8" s="606">
        <v>130</v>
      </c>
      <c r="L8" s="606">
        <v>90</v>
      </c>
      <c r="M8" s="606">
        <v>130</v>
      </c>
      <c r="R8" s="607"/>
      <c r="S8" s="608"/>
      <c r="T8" s="176" t="s">
        <v>304</v>
      </c>
      <c r="U8" s="176" t="s">
        <v>305</v>
      </c>
      <c r="V8" s="176" t="s">
        <v>306</v>
      </c>
      <c r="W8" s="196" t="s">
        <v>304</v>
      </c>
      <c r="X8" s="196" t="s">
        <v>305</v>
      </c>
      <c r="Y8" s="197" t="s">
        <v>306</v>
      </c>
    </row>
    <row r="9" spans="1:25" s="10" customFormat="1" ht="19.5" customHeight="1">
      <c r="A9" s="116" t="s">
        <v>645</v>
      </c>
      <c r="B9" s="117"/>
      <c r="C9" s="6">
        <v>822</v>
      </c>
      <c r="D9" s="50">
        <v>302</v>
      </c>
      <c r="E9" s="50">
        <v>520</v>
      </c>
      <c r="F9" s="6">
        <v>152</v>
      </c>
      <c r="G9" s="50">
        <v>49</v>
      </c>
      <c r="H9" s="50">
        <v>103</v>
      </c>
      <c r="I9" s="50">
        <v>350</v>
      </c>
      <c r="J9" s="50">
        <v>5</v>
      </c>
      <c r="K9" s="50">
        <v>135</v>
      </c>
      <c r="L9" s="50">
        <v>85</v>
      </c>
      <c r="M9" s="50">
        <v>125</v>
      </c>
      <c r="R9" s="609" t="s">
        <v>114</v>
      </c>
      <c r="S9" s="610"/>
      <c r="T9" s="353">
        <f aca="true" t="shared" si="0" ref="T9:Y9">SUM(T15:T51)</f>
        <v>4744</v>
      </c>
      <c r="U9" s="353">
        <f t="shared" si="0"/>
        <v>1876</v>
      </c>
      <c r="V9" s="353">
        <f t="shared" si="0"/>
        <v>2868</v>
      </c>
      <c r="W9" s="353">
        <f t="shared" si="0"/>
        <v>2129</v>
      </c>
      <c r="X9" s="353">
        <f t="shared" si="0"/>
        <v>860</v>
      </c>
      <c r="Y9" s="353">
        <f t="shared" si="0"/>
        <v>1269</v>
      </c>
    </row>
    <row r="10" spans="1:25" s="10" customFormat="1" ht="19.5" customHeight="1">
      <c r="A10" s="116" t="s">
        <v>691</v>
      </c>
      <c r="B10" s="118"/>
      <c r="C10" s="611">
        <v>831</v>
      </c>
      <c r="D10" s="6">
        <v>302</v>
      </c>
      <c r="E10" s="6">
        <v>529</v>
      </c>
      <c r="F10" s="6">
        <v>148</v>
      </c>
      <c r="G10" s="6">
        <v>44</v>
      </c>
      <c r="H10" s="6">
        <v>104</v>
      </c>
      <c r="I10" s="6">
        <v>357</v>
      </c>
      <c r="J10" s="6">
        <v>4</v>
      </c>
      <c r="K10" s="6">
        <v>145</v>
      </c>
      <c r="L10" s="6">
        <v>89</v>
      </c>
      <c r="M10" s="6">
        <v>119</v>
      </c>
      <c r="R10" s="8"/>
      <c r="S10" s="391"/>
      <c r="T10" s="612"/>
      <c r="U10" s="612"/>
      <c r="V10" s="612"/>
      <c r="W10" s="612"/>
      <c r="X10" s="612"/>
      <c r="Y10" s="612"/>
    </row>
    <row r="11" spans="1:25" s="10" customFormat="1" ht="19.5" customHeight="1">
      <c r="A11" s="116" t="s">
        <v>692</v>
      </c>
      <c r="B11" s="118"/>
      <c r="C11" s="611">
        <v>813</v>
      </c>
      <c r="D11" s="6">
        <v>293</v>
      </c>
      <c r="E11" s="6">
        <v>520</v>
      </c>
      <c r="F11" s="6">
        <v>162</v>
      </c>
      <c r="G11" s="6">
        <v>50</v>
      </c>
      <c r="H11" s="6">
        <v>112</v>
      </c>
      <c r="I11" s="6">
        <v>346</v>
      </c>
      <c r="J11" s="6">
        <v>4</v>
      </c>
      <c r="K11" s="6">
        <v>141</v>
      </c>
      <c r="L11" s="6">
        <v>92</v>
      </c>
      <c r="M11" s="6">
        <v>109</v>
      </c>
      <c r="R11" s="219" t="s">
        <v>379</v>
      </c>
      <c r="S11" s="613"/>
      <c r="T11" s="614" t="s">
        <v>627</v>
      </c>
      <c r="U11" s="614" t="s">
        <v>627</v>
      </c>
      <c r="V11" s="614" t="s">
        <v>627</v>
      </c>
      <c r="W11" s="614" t="s">
        <v>627</v>
      </c>
      <c r="X11" s="614" t="s">
        <v>627</v>
      </c>
      <c r="Y11" s="614" t="s">
        <v>627</v>
      </c>
    </row>
    <row r="12" spans="1:25" s="10" customFormat="1" ht="19.5" customHeight="1">
      <c r="A12" s="615" t="s">
        <v>693</v>
      </c>
      <c r="B12" s="616"/>
      <c r="C12" s="617">
        <f>SUM(D12:E12)</f>
        <v>794</v>
      </c>
      <c r="D12" s="618">
        <v>284</v>
      </c>
      <c r="E12" s="618">
        <v>510</v>
      </c>
      <c r="F12" s="618">
        <f>SUM(G12:H12)</f>
        <v>145</v>
      </c>
      <c r="G12" s="618">
        <v>43</v>
      </c>
      <c r="H12" s="618">
        <v>102</v>
      </c>
      <c r="I12" s="618">
        <f>SUM(J12:M12)</f>
        <v>349</v>
      </c>
      <c r="J12" s="618">
        <v>3</v>
      </c>
      <c r="K12" s="618">
        <v>144</v>
      </c>
      <c r="L12" s="618">
        <v>96</v>
      </c>
      <c r="M12" s="618">
        <v>106</v>
      </c>
      <c r="R12" s="219" t="s">
        <v>380</v>
      </c>
      <c r="S12" s="613"/>
      <c r="T12" s="356">
        <f>SUM(U12:V12)</f>
        <v>385</v>
      </c>
      <c r="U12" s="356">
        <v>32</v>
      </c>
      <c r="V12" s="356">
        <v>353</v>
      </c>
      <c r="W12" s="356">
        <f>SUM(X12:Y12)</f>
        <v>123</v>
      </c>
      <c r="X12" s="356">
        <v>12</v>
      </c>
      <c r="Y12" s="356">
        <v>111</v>
      </c>
    </row>
    <row r="13" spans="1:25" s="10" customFormat="1" ht="19.5" customHeight="1">
      <c r="A13" s="6" t="s">
        <v>363</v>
      </c>
      <c r="B13" s="50"/>
      <c r="C13" s="50"/>
      <c r="D13" s="50"/>
      <c r="E13" s="50"/>
      <c r="F13" s="8"/>
      <c r="G13" s="8"/>
      <c r="H13" s="8"/>
      <c r="I13" s="8"/>
      <c r="J13" s="8"/>
      <c r="K13" s="8"/>
      <c r="L13" s="8"/>
      <c r="M13" s="8"/>
      <c r="R13" s="219" t="s">
        <v>331</v>
      </c>
      <c r="S13" s="613"/>
      <c r="T13" s="356">
        <f>SUM(U13:V13)</f>
        <v>4359</v>
      </c>
      <c r="U13" s="351">
        <v>1844</v>
      </c>
      <c r="V13" s="351">
        <v>2515</v>
      </c>
      <c r="W13" s="356">
        <f>SUM(X13:Y13)</f>
        <v>2006</v>
      </c>
      <c r="X13" s="351">
        <v>848</v>
      </c>
      <c r="Y13" s="351">
        <v>1158</v>
      </c>
    </row>
    <row r="14" spans="1:25" s="10" customFormat="1" ht="19.5" customHeight="1">
      <c r="A14" s="345" t="s">
        <v>337</v>
      </c>
      <c r="B14" s="8"/>
      <c r="C14" s="8"/>
      <c r="D14" s="8"/>
      <c r="E14" s="8"/>
      <c r="F14" s="8"/>
      <c r="G14" s="8"/>
      <c r="H14" s="8"/>
      <c r="I14" s="8"/>
      <c r="J14" s="8"/>
      <c r="K14" s="8"/>
      <c r="L14" s="8"/>
      <c r="M14" s="8"/>
      <c r="R14" s="15"/>
      <c r="S14" s="220"/>
      <c r="T14" s="351"/>
      <c r="U14" s="351"/>
      <c r="V14" s="351"/>
      <c r="W14" s="351"/>
      <c r="X14" s="351"/>
      <c r="Y14" s="351"/>
    </row>
    <row r="15" spans="2:25" s="10" customFormat="1" ht="19.5" customHeight="1">
      <c r="B15" s="51"/>
      <c r="C15" s="6"/>
      <c r="D15" s="52"/>
      <c r="E15" s="52"/>
      <c r="F15" s="50"/>
      <c r="G15" s="50"/>
      <c r="H15" s="50"/>
      <c r="I15" s="50"/>
      <c r="J15" s="50"/>
      <c r="K15" s="50"/>
      <c r="L15" s="8"/>
      <c r="M15" s="8"/>
      <c r="R15" s="50"/>
      <c r="S15" s="220" t="s">
        <v>557</v>
      </c>
      <c r="T15" s="614" t="s">
        <v>627</v>
      </c>
      <c r="U15" s="614" t="s">
        <v>627</v>
      </c>
      <c r="V15" s="614" t="s">
        <v>627</v>
      </c>
      <c r="W15" s="614" t="s">
        <v>627</v>
      </c>
      <c r="X15" s="614" t="s">
        <v>627</v>
      </c>
      <c r="Y15" s="614" t="s">
        <v>627</v>
      </c>
    </row>
    <row r="16" spans="1:25" s="10" customFormat="1" ht="19.5" customHeight="1">
      <c r="A16" s="345"/>
      <c r="B16" s="51"/>
      <c r="C16" s="6"/>
      <c r="D16" s="52"/>
      <c r="E16" s="52"/>
      <c r="F16" s="50"/>
      <c r="G16" s="50"/>
      <c r="H16" s="50"/>
      <c r="I16" s="50"/>
      <c r="J16" s="50"/>
      <c r="K16" s="50"/>
      <c r="L16" s="8"/>
      <c r="M16" s="8"/>
      <c r="R16" s="50"/>
      <c r="S16" s="220" t="s">
        <v>260</v>
      </c>
      <c r="T16" s="356">
        <f aca="true" t="shared" si="1" ref="T16:T51">SUM(U16:V16)</f>
        <v>80</v>
      </c>
      <c r="U16" s="364">
        <v>55</v>
      </c>
      <c r="V16" s="364">
        <v>25</v>
      </c>
      <c r="W16" s="356">
        <f aca="true" t="shared" si="2" ref="W16:W51">SUM(X16:Y16)</f>
        <v>45</v>
      </c>
      <c r="X16" s="619">
        <v>33</v>
      </c>
      <c r="Y16" s="619">
        <v>12</v>
      </c>
    </row>
    <row r="17" spans="1:25" s="10" customFormat="1" ht="19.5" customHeight="1">
      <c r="A17" s="6" t="s">
        <v>78</v>
      </c>
      <c r="B17" s="8"/>
      <c r="C17" s="8"/>
      <c r="D17" s="8"/>
      <c r="E17" s="8"/>
      <c r="F17" s="8"/>
      <c r="G17" s="8"/>
      <c r="H17" s="8"/>
      <c r="I17" s="8"/>
      <c r="J17" s="8"/>
      <c r="K17" s="8"/>
      <c r="L17" s="8"/>
      <c r="M17" s="8"/>
      <c r="S17" s="431" t="s">
        <v>411</v>
      </c>
      <c r="T17" s="356">
        <f t="shared" si="1"/>
        <v>24</v>
      </c>
      <c r="U17" s="8">
        <v>24</v>
      </c>
      <c r="V17" s="614" t="s">
        <v>627</v>
      </c>
      <c r="W17" s="356">
        <f t="shared" si="2"/>
        <v>13</v>
      </c>
      <c r="X17" s="8">
        <v>13</v>
      </c>
      <c r="Y17" s="614" t="s">
        <v>627</v>
      </c>
    </row>
    <row r="18" spans="1:25" s="10" customFormat="1" ht="19.5" customHeight="1">
      <c r="A18" s="595" t="s">
        <v>791</v>
      </c>
      <c r="B18" s="595"/>
      <c r="C18" s="595"/>
      <c r="D18" s="595"/>
      <c r="E18" s="595"/>
      <c r="F18" s="595"/>
      <c r="G18" s="595"/>
      <c r="H18" s="595"/>
      <c r="I18" s="595"/>
      <c r="J18" s="595"/>
      <c r="K18" s="595"/>
      <c r="L18" s="596"/>
      <c r="M18" s="596"/>
      <c r="N18" s="620"/>
      <c r="R18" s="8"/>
      <c r="S18" s="220" t="s">
        <v>47</v>
      </c>
      <c r="T18" s="356">
        <f t="shared" si="1"/>
        <v>64</v>
      </c>
      <c r="U18" s="364">
        <v>61</v>
      </c>
      <c r="V18" s="149">
        <v>3</v>
      </c>
      <c r="W18" s="356">
        <f t="shared" si="2"/>
        <v>42</v>
      </c>
      <c r="X18" s="619">
        <v>40</v>
      </c>
      <c r="Y18" s="149">
        <v>2</v>
      </c>
    </row>
    <row r="19" spans="1:25" s="10" customFormat="1" ht="19.5" customHeight="1">
      <c r="A19" s="49" t="s">
        <v>0</v>
      </c>
      <c r="B19" s="596"/>
      <c r="C19" s="596"/>
      <c r="D19" s="596"/>
      <c r="E19" s="596"/>
      <c r="F19" s="596"/>
      <c r="G19" s="596"/>
      <c r="H19" s="596"/>
      <c r="I19" s="596"/>
      <c r="J19" s="596"/>
      <c r="K19" s="596"/>
      <c r="L19" s="596"/>
      <c r="M19" s="596"/>
      <c r="N19" s="620"/>
      <c r="R19" s="369"/>
      <c r="S19" s="220" t="s">
        <v>599</v>
      </c>
      <c r="T19" s="614" t="s">
        <v>627</v>
      </c>
      <c r="U19" s="614" t="s">
        <v>627</v>
      </c>
      <c r="V19" s="614" t="s">
        <v>627</v>
      </c>
      <c r="W19" s="614" t="s">
        <v>627</v>
      </c>
      <c r="X19" s="614" t="s">
        <v>627</v>
      </c>
      <c r="Y19" s="614" t="s">
        <v>627</v>
      </c>
    </row>
    <row r="20" spans="1:25" s="10" customFormat="1" ht="19.5" customHeight="1" thickBot="1">
      <c r="A20" s="263" t="s">
        <v>1</v>
      </c>
      <c r="B20" s="8"/>
      <c r="C20" s="8"/>
      <c r="D20" s="8"/>
      <c r="E20" s="8"/>
      <c r="G20" s="8"/>
      <c r="H20" s="8"/>
      <c r="J20" s="8"/>
      <c r="L20" s="8"/>
      <c r="N20" s="149" t="s">
        <v>225</v>
      </c>
      <c r="R20" s="369"/>
      <c r="S20" s="220" t="s">
        <v>48</v>
      </c>
      <c r="T20" s="356">
        <f t="shared" si="1"/>
        <v>3</v>
      </c>
      <c r="U20" s="364">
        <v>2</v>
      </c>
      <c r="V20" s="364">
        <v>1</v>
      </c>
      <c r="W20" s="614" t="s">
        <v>627</v>
      </c>
      <c r="X20" s="614" t="s">
        <v>627</v>
      </c>
      <c r="Y20" s="614" t="s">
        <v>627</v>
      </c>
    </row>
    <row r="21" spans="1:25" s="10" customFormat="1" ht="19.5" customHeight="1">
      <c r="A21" s="599" t="s">
        <v>680</v>
      </c>
      <c r="B21" s="600"/>
      <c r="C21" s="621" t="s">
        <v>682</v>
      </c>
      <c r="D21" s="622"/>
      <c r="E21" s="623"/>
      <c r="F21" s="621" t="s">
        <v>683</v>
      </c>
      <c r="G21" s="624"/>
      <c r="H21" s="625"/>
      <c r="I21" s="621" t="s">
        <v>684</v>
      </c>
      <c r="J21" s="624"/>
      <c r="K21" s="625"/>
      <c r="L21" s="626" t="s">
        <v>685</v>
      </c>
      <c r="M21" s="626"/>
      <c r="N21" s="621"/>
      <c r="R21" s="369"/>
      <c r="S21" s="220" t="s">
        <v>49</v>
      </c>
      <c r="T21" s="356">
        <f t="shared" si="1"/>
        <v>284</v>
      </c>
      <c r="U21" s="364">
        <v>264</v>
      </c>
      <c r="V21" s="364">
        <v>20</v>
      </c>
      <c r="W21" s="356">
        <f t="shared" si="2"/>
        <v>150</v>
      </c>
      <c r="X21" s="619">
        <v>143</v>
      </c>
      <c r="Y21" s="619">
        <v>7</v>
      </c>
    </row>
    <row r="22" spans="1:25" s="10" customFormat="1" ht="19.5" customHeight="1">
      <c r="A22" s="601"/>
      <c r="B22" s="602"/>
      <c r="C22" s="196" t="s">
        <v>304</v>
      </c>
      <c r="D22" s="196" t="s">
        <v>305</v>
      </c>
      <c r="E22" s="196" t="s">
        <v>306</v>
      </c>
      <c r="F22" s="196" t="s">
        <v>304</v>
      </c>
      <c r="G22" s="196" t="s">
        <v>305</v>
      </c>
      <c r="H22" s="196" t="s">
        <v>306</v>
      </c>
      <c r="I22" s="196" t="s">
        <v>304</v>
      </c>
      <c r="J22" s="196" t="s">
        <v>305</v>
      </c>
      <c r="K22" s="196" t="s">
        <v>306</v>
      </c>
      <c r="L22" s="200" t="s">
        <v>304</v>
      </c>
      <c r="M22" s="200" t="s">
        <v>305</v>
      </c>
      <c r="N22" s="627" t="s">
        <v>306</v>
      </c>
      <c r="R22" s="369"/>
      <c r="S22" s="220" t="s">
        <v>50</v>
      </c>
      <c r="T22" s="356">
        <f t="shared" si="1"/>
        <v>482</v>
      </c>
      <c r="U22" s="364">
        <v>401</v>
      </c>
      <c r="V22" s="364">
        <v>81</v>
      </c>
      <c r="W22" s="356">
        <f t="shared" si="2"/>
        <v>157</v>
      </c>
      <c r="X22" s="628">
        <v>128</v>
      </c>
      <c r="Y22" s="619">
        <v>29</v>
      </c>
    </row>
    <row r="23" spans="1:25" s="10" customFormat="1" ht="19.5" customHeight="1">
      <c r="A23" s="347" t="s">
        <v>644</v>
      </c>
      <c r="B23" s="348"/>
      <c r="C23" s="629">
        <v>1315</v>
      </c>
      <c r="D23" s="606">
        <v>874</v>
      </c>
      <c r="E23" s="606">
        <v>441</v>
      </c>
      <c r="F23" s="8">
        <v>7</v>
      </c>
      <c r="G23" s="606">
        <v>5</v>
      </c>
      <c r="H23" s="606">
        <v>2</v>
      </c>
      <c r="I23" s="8">
        <v>422</v>
      </c>
      <c r="J23" s="606">
        <v>294</v>
      </c>
      <c r="K23" s="606">
        <v>128</v>
      </c>
      <c r="L23" s="8">
        <v>309</v>
      </c>
      <c r="M23" s="606">
        <v>203</v>
      </c>
      <c r="N23" s="606">
        <v>106</v>
      </c>
      <c r="R23" s="369"/>
      <c r="S23" s="220" t="s">
        <v>51</v>
      </c>
      <c r="T23" s="356">
        <f t="shared" si="1"/>
        <v>847</v>
      </c>
      <c r="U23" s="448">
        <v>108</v>
      </c>
      <c r="V23" s="364">
        <v>739</v>
      </c>
      <c r="W23" s="356">
        <f t="shared" si="2"/>
        <v>247</v>
      </c>
      <c r="X23" s="149">
        <v>34</v>
      </c>
      <c r="Y23" s="619">
        <v>213</v>
      </c>
    </row>
    <row r="24" spans="1:25" s="10" customFormat="1" ht="19.5" customHeight="1">
      <c r="A24" s="116" t="s">
        <v>645</v>
      </c>
      <c r="B24" s="117"/>
      <c r="C24" s="630">
        <v>1327</v>
      </c>
      <c r="D24" s="50">
        <v>888</v>
      </c>
      <c r="E24" s="50">
        <v>439</v>
      </c>
      <c r="F24" s="8">
        <v>5</v>
      </c>
      <c r="G24" s="50">
        <v>3</v>
      </c>
      <c r="H24" s="50">
        <v>2</v>
      </c>
      <c r="I24" s="8">
        <v>457</v>
      </c>
      <c r="J24" s="50">
        <v>314</v>
      </c>
      <c r="K24" s="50">
        <v>143</v>
      </c>
      <c r="L24" s="8">
        <v>304</v>
      </c>
      <c r="M24" s="50">
        <v>196</v>
      </c>
      <c r="N24" s="50">
        <v>108</v>
      </c>
      <c r="R24" s="369"/>
      <c r="S24" s="220" t="s">
        <v>679</v>
      </c>
      <c r="T24" s="614" t="s">
        <v>627</v>
      </c>
      <c r="U24" s="614" t="s">
        <v>627</v>
      </c>
      <c r="V24" s="614" t="s">
        <v>627</v>
      </c>
      <c r="W24" s="614" t="s">
        <v>627</v>
      </c>
      <c r="X24" s="614" t="s">
        <v>627</v>
      </c>
      <c r="Y24" s="614" t="s">
        <v>627</v>
      </c>
    </row>
    <row r="25" spans="1:25" s="10" customFormat="1" ht="19.5" customHeight="1">
      <c r="A25" s="116" t="s">
        <v>691</v>
      </c>
      <c r="B25" s="118"/>
      <c r="C25" s="630">
        <v>1340</v>
      </c>
      <c r="D25" s="6">
        <v>897</v>
      </c>
      <c r="E25" s="6">
        <v>443</v>
      </c>
      <c r="F25" s="8">
        <v>5</v>
      </c>
      <c r="G25" s="6">
        <v>3</v>
      </c>
      <c r="H25" s="6">
        <v>2</v>
      </c>
      <c r="I25" s="8">
        <v>468</v>
      </c>
      <c r="J25" s="6">
        <v>321</v>
      </c>
      <c r="K25" s="6">
        <v>147</v>
      </c>
      <c r="L25" s="8">
        <v>319</v>
      </c>
      <c r="M25" s="6">
        <v>195</v>
      </c>
      <c r="N25" s="6">
        <v>124</v>
      </c>
      <c r="R25" s="369"/>
      <c r="S25" s="220" t="s">
        <v>52</v>
      </c>
      <c r="T25" s="356">
        <f t="shared" si="1"/>
        <v>215</v>
      </c>
      <c r="U25" s="149">
        <v>1</v>
      </c>
      <c r="V25" s="364">
        <v>214</v>
      </c>
      <c r="W25" s="356">
        <f t="shared" si="2"/>
        <v>78</v>
      </c>
      <c r="X25" s="149">
        <v>1</v>
      </c>
      <c r="Y25" s="619">
        <v>77</v>
      </c>
    </row>
    <row r="26" spans="1:25" s="10" customFormat="1" ht="19.5" customHeight="1">
      <c r="A26" s="116" t="s">
        <v>692</v>
      </c>
      <c r="B26" s="118"/>
      <c r="C26" s="631">
        <v>1318</v>
      </c>
      <c r="D26" s="6">
        <v>878</v>
      </c>
      <c r="E26" s="6">
        <v>440</v>
      </c>
      <c r="F26" s="8">
        <v>5</v>
      </c>
      <c r="G26" s="6">
        <v>3</v>
      </c>
      <c r="H26" s="6">
        <v>2</v>
      </c>
      <c r="I26" s="8">
        <v>477</v>
      </c>
      <c r="J26" s="6">
        <v>323</v>
      </c>
      <c r="K26" s="6">
        <v>154</v>
      </c>
      <c r="L26" s="8">
        <v>331</v>
      </c>
      <c r="M26" s="6">
        <v>206</v>
      </c>
      <c r="N26" s="6">
        <v>125</v>
      </c>
      <c r="R26" s="369"/>
      <c r="S26" s="220" t="s">
        <v>53</v>
      </c>
      <c r="T26" s="356">
        <f t="shared" si="1"/>
        <v>16</v>
      </c>
      <c r="U26" s="356">
        <v>4</v>
      </c>
      <c r="V26" s="356">
        <v>12</v>
      </c>
      <c r="W26" s="356">
        <f t="shared" si="2"/>
        <v>10</v>
      </c>
      <c r="X26" s="356">
        <v>2</v>
      </c>
      <c r="Y26" s="356">
        <v>8</v>
      </c>
    </row>
    <row r="27" spans="1:25" s="10" customFormat="1" ht="19.5" customHeight="1">
      <c r="A27" s="615" t="s">
        <v>693</v>
      </c>
      <c r="B27" s="616"/>
      <c r="C27" s="632">
        <f>SUM(D27:E27)</f>
        <v>1339</v>
      </c>
      <c r="D27" s="618">
        <v>891</v>
      </c>
      <c r="E27" s="618">
        <v>448</v>
      </c>
      <c r="F27" s="618">
        <f>SUM(G27:H27)</f>
        <v>5</v>
      </c>
      <c r="G27" s="618">
        <v>3</v>
      </c>
      <c r="H27" s="618">
        <v>2</v>
      </c>
      <c r="I27" s="618">
        <f>SUM(J27:K27)</f>
        <v>487</v>
      </c>
      <c r="J27" s="618">
        <v>335</v>
      </c>
      <c r="K27" s="618">
        <v>152</v>
      </c>
      <c r="L27" s="618">
        <f>SUM(M27:N27)</f>
        <v>343</v>
      </c>
      <c r="M27" s="618">
        <v>213</v>
      </c>
      <c r="N27" s="618">
        <v>130</v>
      </c>
      <c r="R27" s="8"/>
      <c r="S27" s="633" t="s">
        <v>26</v>
      </c>
      <c r="T27" s="356">
        <f t="shared" si="1"/>
        <v>35</v>
      </c>
      <c r="U27" s="364">
        <v>13</v>
      </c>
      <c r="V27" s="364">
        <v>22</v>
      </c>
      <c r="W27" s="356">
        <f t="shared" si="2"/>
        <v>12</v>
      </c>
      <c r="X27" s="619">
        <v>6</v>
      </c>
      <c r="Y27" s="619">
        <v>6</v>
      </c>
    </row>
    <row r="28" spans="18:25" s="10" customFormat="1" ht="19.5" customHeight="1" thickBot="1">
      <c r="R28" s="369"/>
      <c r="S28" s="634" t="s">
        <v>54</v>
      </c>
      <c r="T28" s="356">
        <f t="shared" si="1"/>
        <v>51</v>
      </c>
      <c r="U28" s="364">
        <v>36</v>
      </c>
      <c r="V28" s="364">
        <v>15</v>
      </c>
      <c r="W28" s="614" t="s">
        <v>627</v>
      </c>
      <c r="X28" s="614" t="s">
        <v>627</v>
      </c>
      <c r="Y28" s="614" t="s">
        <v>627</v>
      </c>
    </row>
    <row r="29" spans="1:25" s="10" customFormat="1" ht="19.5" customHeight="1">
      <c r="A29" s="603" t="s">
        <v>681</v>
      </c>
      <c r="B29" s="604"/>
      <c r="C29" s="635" t="s">
        <v>686</v>
      </c>
      <c r="D29" s="636"/>
      <c r="E29" s="636"/>
      <c r="F29" s="636"/>
      <c r="G29" s="636"/>
      <c r="H29" s="636"/>
      <c r="M29" s="8"/>
      <c r="R29" s="369"/>
      <c r="S29" s="431" t="s">
        <v>55</v>
      </c>
      <c r="T29" s="356">
        <f t="shared" si="1"/>
        <v>305</v>
      </c>
      <c r="U29" s="364">
        <v>193</v>
      </c>
      <c r="V29" s="364">
        <v>112</v>
      </c>
      <c r="W29" s="356">
        <f t="shared" si="2"/>
        <v>110</v>
      </c>
      <c r="X29" s="619">
        <v>66</v>
      </c>
      <c r="Y29" s="149">
        <v>44</v>
      </c>
    </row>
    <row r="30" spans="1:25" s="10" customFormat="1" ht="19.5" customHeight="1">
      <c r="A30" s="637"/>
      <c r="B30" s="638"/>
      <c r="C30" s="48"/>
      <c r="D30" s="197"/>
      <c r="E30" s="389"/>
      <c r="F30" s="627" t="s">
        <v>687</v>
      </c>
      <c r="G30" s="627" t="s">
        <v>226</v>
      </c>
      <c r="H30" s="627" t="s">
        <v>688</v>
      </c>
      <c r="M30" s="8"/>
      <c r="R30" s="369"/>
      <c r="S30" s="431" t="s">
        <v>265</v>
      </c>
      <c r="T30" s="356">
        <f t="shared" si="1"/>
        <v>11</v>
      </c>
      <c r="U30" s="364">
        <v>7</v>
      </c>
      <c r="V30" s="364">
        <v>4</v>
      </c>
      <c r="W30" s="356">
        <f t="shared" si="2"/>
        <v>3</v>
      </c>
      <c r="X30" s="619">
        <v>1</v>
      </c>
      <c r="Y30" s="619">
        <v>2</v>
      </c>
    </row>
    <row r="31" spans="1:25" s="10" customFormat="1" ht="19.5" customHeight="1">
      <c r="A31" s="607"/>
      <c r="B31" s="608"/>
      <c r="C31" s="200" t="s">
        <v>304</v>
      </c>
      <c r="D31" s="196" t="s">
        <v>305</v>
      </c>
      <c r="E31" s="196" t="s">
        <v>306</v>
      </c>
      <c r="F31" s="196" t="s">
        <v>344</v>
      </c>
      <c r="G31" s="196" t="s">
        <v>344</v>
      </c>
      <c r="H31" s="627" t="s">
        <v>344</v>
      </c>
      <c r="M31" s="8"/>
      <c r="R31" s="369"/>
      <c r="S31" s="634" t="s">
        <v>181</v>
      </c>
      <c r="T31" s="356">
        <f t="shared" si="1"/>
        <v>157</v>
      </c>
      <c r="U31" s="364">
        <v>95</v>
      </c>
      <c r="V31" s="364">
        <v>62</v>
      </c>
      <c r="W31" s="356">
        <f t="shared" si="2"/>
        <v>129</v>
      </c>
      <c r="X31" s="619">
        <v>74</v>
      </c>
      <c r="Y31" s="619">
        <v>55</v>
      </c>
    </row>
    <row r="32" spans="1:25" s="10" customFormat="1" ht="19.5" customHeight="1">
      <c r="A32" s="347" t="s">
        <v>644</v>
      </c>
      <c r="B32" s="348"/>
      <c r="C32" s="149">
        <f>SUM(D32:E32)</f>
        <v>577</v>
      </c>
      <c r="D32" s="605">
        <v>372</v>
      </c>
      <c r="E32" s="605">
        <v>205</v>
      </c>
      <c r="F32" s="605">
        <v>560</v>
      </c>
      <c r="G32" s="606">
        <v>17</v>
      </c>
      <c r="H32" s="639" t="s">
        <v>627</v>
      </c>
      <c r="M32" s="8"/>
      <c r="R32" s="8"/>
      <c r="S32" s="634" t="s">
        <v>182</v>
      </c>
      <c r="T32" s="356">
        <f t="shared" si="1"/>
        <v>10</v>
      </c>
      <c r="U32" s="365">
        <v>8</v>
      </c>
      <c r="V32" s="365">
        <v>2</v>
      </c>
      <c r="W32" s="356">
        <f t="shared" si="2"/>
        <v>2</v>
      </c>
      <c r="X32" s="628">
        <v>2</v>
      </c>
      <c r="Y32" s="614" t="s">
        <v>627</v>
      </c>
    </row>
    <row r="33" spans="1:25" s="10" customFormat="1" ht="19.5" customHeight="1">
      <c r="A33" s="116" t="s">
        <v>645</v>
      </c>
      <c r="B33" s="117"/>
      <c r="C33" s="149">
        <f>SUM(D33:E33)</f>
        <v>561</v>
      </c>
      <c r="D33" s="6">
        <v>375</v>
      </c>
      <c r="E33" s="6">
        <v>186</v>
      </c>
      <c r="F33" s="6">
        <v>549</v>
      </c>
      <c r="G33" s="50">
        <v>12</v>
      </c>
      <c r="H33" s="639" t="s">
        <v>627</v>
      </c>
      <c r="M33" s="8"/>
      <c r="R33" s="369"/>
      <c r="S33" s="220" t="s">
        <v>183</v>
      </c>
      <c r="T33" s="356">
        <f t="shared" si="1"/>
        <v>304</v>
      </c>
      <c r="U33" s="8">
        <v>70</v>
      </c>
      <c r="V33" s="8">
        <v>234</v>
      </c>
      <c r="W33" s="356">
        <f t="shared" si="2"/>
        <v>151</v>
      </c>
      <c r="X33" s="8">
        <v>41</v>
      </c>
      <c r="Y33" s="8">
        <v>110</v>
      </c>
    </row>
    <row r="34" spans="1:25" s="10" customFormat="1" ht="19.5" customHeight="1">
      <c r="A34" s="116" t="s">
        <v>691</v>
      </c>
      <c r="B34" s="118"/>
      <c r="C34" s="344">
        <f>SUM(D34:E34)</f>
        <v>548</v>
      </c>
      <c r="D34" s="6">
        <v>378</v>
      </c>
      <c r="E34" s="6">
        <v>170</v>
      </c>
      <c r="F34" s="6">
        <v>539</v>
      </c>
      <c r="G34" s="6">
        <v>9</v>
      </c>
      <c r="H34" s="639" t="s">
        <v>627</v>
      </c>
      <c r="S34" s="432" t="s">
        <v>422</v>
      </c>
      <c r="T34" s="356">
        <f t="shared" si="1"/>
        <v>188</v>
      </c>
      <c r="U34" s="365">
        <v>42</v>
      </c>
      <c r="V34" s="365">
        <v>146</v>
      </c>
      <c r="W34" s="356">
        <f t="shared" si="2"/>
        <v>122</v>
      </c>
      <c r="X34" s="628">
        <v>24</v>
      </c>
      <c r="Y34" s="628">
        <v>98</v>
      </c>
    </row>
    <row r="35" spans="1:25" s="10" customFormat="1" ht="19.5" customHeight="1">
      <c r="A35" s="116" t="s">
        <v>692</v>
      </c>
      <c r="B35" s="118"/>
      <c r="C35" s="149">
        <f>SUM(D35:E35)</f>
        <v>505</v>
      </c>
      <c r="D35" s="6">
        <v>346</v>
      </c>
      <c r="E35" s="6">
        <v>159</v>
      </c>
      <c r="F35" s="6">
        <v>499</v>
      </c>
      <c r="G35" s="6">
        <v>6</v>
      </c>
      <c r="H35" s="639" t="s">
        <v>627</v>
      </c>
      <c r="R35" s="369"/>
      <c r="S35" s="432" t="s">
        <v>131</v>
      </c>
      <c r="T35" s="356">
        <f t="shared" si="1"/>
        <v>35</v>
      </c>
      <c r="U35" s="614" t="s">
        <v>627</v>
      </c>
      <c r="V35" s="364">
        <v>35</v>
      </c>
      <c r="W35" s="356">
        <f t="shared" si="2"/>
        <v>14</v>
      </c>
      <c r="X35" s="614" t="s">
        <v>627</v>
      </c>
      <c r="Y35" s="448">
        <v>14</v>
      </c>
    </row>
    <row r="36" spans="1:25" s="10" customFormat="1" ht="19.5" customHeight="1">
      <c r="A36" s="615" t="s">
        <v>693</v>
      </c>
      <c r="B36" s="616"/>
      <c r="C36" s="640">
        <f>SUM(D36:E36)</f>
        <v>504</v>
      </c>
      <c r="D36" s="618">
        <v>340</v>
      </c>
      <c r="E36" s="618">
        <v>164</v>
      </c>
      <c r="F36" s="618">
        <v>496</v>
      </c>
      <c r="G36" s="618">
        <v>8</v>
      </c>
      <c r="H36" s="641" t="s">
        <v>627</v>
      </c>
      <c r="R36" s="8"/>
      <c r="S36" s="432" t="s">
        <v>259</v>
      </c>
      <c r="T36" s="356">
        <f t="shared" si="1"/>
        <v>94</v>
      </c>
      <c r="U36" s="365">
        <v>6</v>
      </c>
      <c r="V36" s="364">
        <v>88</v>
      </c>
      <c r="W36" s="356">
        <f t="shared" si="2"/>
        <v>44</v>
      </c>
      <c r="X36" s="628">
        <v>2</v>
      </c>
      <c r="Y36" s="619">
        <v>42</v>
      </c>
    </row>
    <row r="37" spans="1:25" s="10" customFormat="1" ht="19.5" customHeight="1">
      <c r="A37" s="345" t="s">
        <v>337</v>
      </c>
      <c r="B37" s="8"/>
      <c r="C37" s="8"/>
      <c r="D37" s="8"/>
      <c r="E37" s="8"/>
      <c r="F37" s="8"/>
      <c r="G37" s="8"/>
      <c r="H37" s="8"/>
      <c r="I37" s="8"/>
      <c r="J37" s="8"/>
      <c r="K37" s="8"/>
      <c r="L37" s="8"/>
      <c r="M37" s="8"/>
      <c r="R37" s="369"/>
      <c r="S37" s="431" t="s">
        <v>2</v>
      </c>
      <c r="T37" s="614" t="s">
        <v>627</v>
      </c>
      <c r="U37" s="614" t="s">
        <v>627</v>
      </c>
      <c r="V37" s="614" t="s">
        <v>627</v>
      </c>
      <c r="W37" s="614" t="s">
        <v>627</v>
      </c>
      <c r="X37" s="614" t="s">
        <v>627</v>
      </c>
      <c r="Y37" s="614" t="s">
        <v>627</v>
      </c>
    </row>
    <row r="38" spans="2:25" s="10" customFormat="1" ht="19.5" customHeight="1">
      <c r="B38" s="51"/>
      <c r="C38" s="6"/>
      <c r="D38" s="52"/>
      <c r="E38" s="52"/>
      <c r="F38" s="50"/>
      <c r="G38" s="50"/>
      <c r="H38" s="50"/>
      <c r="I38" s="50"/>
      <c r="J38" s="50"/>
      <c r="K38" s="50"/>
      <c r="L38" s="8"/>
      <c r="M38" s="8"/>
      <c r="R38" s="8"/>
      <c r="S38" s="220" t="s">
        <v>57</v>
      </c>
      <c r="T38" s="356">
        <f t="shared" si="1"/>
        <v>142</v>
      </c>
      <c r="U38" s="365">
        <v>51</v>
      </c>
      <c r="V38" s="364">
        <v>91</v>
      </c>
      <c r="W38" s="356">
        <f t="shared" si="2"/>
        <v>72</v>
      </c>
      <c r="X38" s="448">
        <v>25</v>
      </c>
      <c r="Y38" s="448">
        <v>47</v>
      </c>
    </row>
    <row r="39" spans="1:25" s="10" customFormat="1" ht="19.5" customHeight="1">
      <c r="A39" s="19"/>
      <c r="R39" s="369"/>
      <c r="S39" s="220" t="s">
        <v>558</v>
      </c>
      <c r="T39" s="614" t="s">
        <v>627</v>
      </c>
      <c r="U39" s="614" t="s">
        <v>627</v>
      </c>
      <c r="V39" s="614" t="s">
        <v>627</v>
      </c>
      <c r="W39" s="614" t="s">
        <v>627</v>
      </c>
      <c r="X39" s="614" t="s">
        <v>627</v>
      </c>
      <c r="Y39" s="614" t="s">
        <v>627</v>
      </c>
    </row>
    <row r="40" spans="1:25" s="10" customFormat="1" ht="19.5" customHeight="1">
      <c r="A40" s="338" t="s">
        <v>33</v>
      </c>
      <c r="B40" s="8"/>
      <c r="C40" s="8"/>
      <c r="D40" s="8"/>
      <c r="E40" s="8"/>
      <c r="F40" s="8"/>
      <c r="G40" s="8"/>
      <c r="H40" s="8"/>
      <c r="I40" s="8"/>
      <c r="J40" s="8"/>
      <c r="K40" s="8"/>
      <c r="L40" s="8"/>
      <c r="S40" s="634" t="s">
        <v>413</v>
      </c>
      <c r="T40" s="356">
        <f t="shared" si="1"/>
        <v>63</v>
      </c>
      <c r="U40" s="365">
        <v>34</v>
      </c>
      <c r="V40" s="364">
        <v>29</v>
      </c>
      <c r="W40" s="356">
        <f t="shared" si="2"/>
        <v>29</v>
      </c>
      <c r="X40" s="365">
        <v>17</v>
      </c>
      <c r="Y40" s="619">
        <v>12</v>
      </c>
    </row>
    <row r="41" spans="1:25" s="10" customFormat="1" ht="19.5" customHeight="1">
      <c r="A41" s="595" t="s">
        <v>792</v>
      </c>
      <c r="B41" s="595"/>
      <c r="C41" s="595"/>
      <c r="D41" s="595"/>
      <c r="E41" s="595"/>
      <c r="F41" s="595"/>
      <c r="G41" s="595"/>
      <c r="H41" s="595"/>
      <c r="I41" s="595"/>
      <c r="J41" s="595"/>
      <c r="K41" s="595"/>
      <c r="L41" s="595"/>
      <c r="R41" s="369"/>
      <c r="S41" s="431" t="s">
        <v>432</v>
      </c>
      <c r="T41" s="356">
        <f t="shared" si="1"/>
        <v>35</v>
      </c>
      <c r="U41" s="8">
        <v>16</v>
      </c>
      <c r="V41" s="8">
        <v>19</v>
      </c>
      <c r="W41" s="356">
        <f t="shared" si="2"/>
        <v>23</v>
      </c>
      <c r="X41" s="8">
        <v>10</v>
      </c>
      <c r="Y41" s="8">
        <v>13</v>
      </c>
    </row>
    <row r="42" spans="1:25" s="10" customFormat="1" ht="19.5" customHeight="1">
      <c r="A42" s="642" t="s">
        <v>793</v>
      </c>
      <c r="B42" s="642"/>
      <c r="C42" s="642"/>
      <c r="D42" s="642"/>
      <c r="E42" s="642"/>
      <c r="F42" s="642"/>
      <c r="G42" s="642"/>
      <c r="H42" s="642"/>
      <c r="I42" s="642"/>
      <c r="J42" s="642"/>
      <c r="K42" s="642"/>
      <c r="L42" s="642"/>
      <c r="S42" s="431" t="s">
        <v>412</v>
      </c>
      <c r="T42" s="356">
        <f t="shared" si="1"/>
        <v>233</v>
      </c>
      <c r="U42" s="8">
        <v>13</v>
      </c>
      <c r="V42" s="8">
        <v>220</v>
      </c>
      <c r="W42" s="356">
        <f t="shared" si="2"/>
        <v>110</v>
      </c>
      <c r="X42" s="8">
        <v>6</v>
      </c>
      <c r="Y42" s="8">
        <v>104</v>
      </c>
    </row>
    <row r="43" spans="1:25" s="10" customFormat="1" ht="19.5" customHeight="1" thickBot="1">
      <c r="A43" s="8"/>
      <c r="B43" s="298"/>
      <c r="C43" s="298"/>
      <c r="D43" s="298"/>
      <c r="E43" s="298"/>
      <c r="F43" s="298"/>
      <c r="G43" s="298"/>
      <c r="H43" s="298"/>
      <c r="I43" s="298"/>
      <c r="J43" s="298"/>
      <c r="K43" s="8"/>
      <c r="L43" s="54" t="s">
        <v>228</v>
      </c>
      <c r="R43" s="369"/>
      <c r="S43" s="220" t="s">
        <v>58</v>
      </c>
      <c r="T43" s="356">
        <f t="shared" si="1"/>
        <v>104</v>
      </c>
      <c r="U43" s="365">
        <v>6</v>
      </c>
      <c r="V43" s="364">
        <v>98</v>
      </c>
      <c r="W43" s="356">
        <f t="shared" si="2"/>
        <v>51</v>
      </c>
      <c r="X43" s="149">
        <v>4</v>
      </c>
      <c r="Y43" s="619">
        <v>47</v>
      </c>
    </row>
    <row r="44" spans="1:25" s="10" customFormat="1" ht="19.5" customHeight="1">
      <c r="A44" s="643"/>
      <c r="B44" s="644"/>
      <c r="C44" s="645"/>
      <c r="D44" s="646" t="s">
        <v>667</v>
      </c>
      <c r="E44" s="647"/>
      <c r="F44" s="647"/>
      <c r="G44" s="647"/>
      <c r="H44" s="647"/>
      <c r="I44" s="647"/>
      <c r="J44" s="647"/>
      <c r="K44" s="647"/>
      <c r="L44" s="647"/>
      <c r="S44" s="220" t="s">
        <v>416</v>
      </c>
      <c r="T44" s="356">
        <f t="shared" si="1"/>
        <v>54</v>
      </c>
      <c r="U44" s="365">
        <v>13</v>
      </c>
      <c r="V44" s="364">
        <v>41</v>
      </c>
      <c r="W44" s="356">
        <f t="shared" si="2"/>
        <v>28</v>
      </c>
      <c r="X44" s="628">
        <v>9</v>
      </c>
      <c r="Y44" s="619">
        <v>19</v>
      </c>
    </row>
    <row r="45" spans="1:25" s="10" customFormat="1" ht="19.5" customHeight="1">
      <c r="A45" s="49" t="s">
        <v>647</v>
      </c>
      <c r="B45" s="648"/>
      <c r="C45" s="649" t="s">
        <v>229</v>
      </c>
      <c r="D45" s="650" t="s">
        <v>641</v>
      </c>
      <c r="E45" s="651"/>
      <c r="F45" s="652"/>
      <c r="G45" s="187" t="s">
        <v>230</v>
      </c>
      <c r="H45" s="189"/>
      <c r="I45" s="187" t="s">
        <v>231</v>
      </c>
      <c r="J45" s="189"/>
      <c r="K45" s="187" t="s">
        <v>232</v>
      </c>
      <c r="L45" s="188"/>
      <c r="S45" s="220" t="s">
        <v>132</v>
      </c>
      <c r="T45" s="356">
        <f t="shared" si="1"/>
        <v>34</v>
      </c>
      <c r="U45" s="448">
        <v>14</v>
      </c>
      <c r="V45" s="448">
        <v>20</v>
      </c>
      <c r="W45" s="356">
        <f t="shared" si="2"/>
        <v>17</v>
      </c>
      <c r="X45" s="448">
        <v>8</v>
      </c>
      <c r="Y45" s="448">
        <v>9</v>
      </c>
    </row>
    <row r="46" spans="1:25" s="10" customFormat="1" ht="19.5" customHeight="1">
      <c r="A46" s="197"/>
      <c r="B46" s="196"/>
      <c r="C46" s="653"/>
      <c r="D46" s="197" t="s">
        <v>304</v>
      </c>
      <c r="E46" s="654" t="s">
        <v>669</v>
      </c>
      <c r="F46" s="196" t="s">
        <v>233</v>
      </c>
      <c r="G46" s="200" t="s">
        <v>669</v>
      </c>
      <c r="H46" s="196" t="s">
        <v>233</v>
      </c>
      <c r="I46" s="196" t="s">
        <v>669</v>
      </c>
      <c r="J46" s="196" t="s">
        <v>668</v>
      </c>
      <c r="K46" s="196" t="s">
        <v>669</v>
      </c>
      <c r="L46" s="197" t="s">
        <v>233</v>
      </c>
      <c r="R46" s="369"/>
      <c r="S46" s="220" t="s">
        <v>559</v>
      </c>
      <c r="T46" s="356">
        <f t="shared" si="1"/>
        <v>49</v>
      </c>
      <c r="U46" s="448">
        <v>22</v>
      </c>
      <c r="V46" s="448">
        <v>27</v>
      </c>
      <c r="W46" s="356">
        <f t="shared" si="2"/>
        <v>31</v>
      </c>
      <c r="X46" s="448">
        <v>15</v>
      </c>
      <c r="Y46" s="448">
        <v>16</v>
      </c>
    </row>
    <row r="47" spans="1:25" s="10" customFormat="1" ht="19.5" customHeight="1">
      <c r="A47" s="655" t="s">
        <v>431</v>
      </c>
      <c r="B47" s="656"/>
      <c r="C47" s="657">
        <f>SUM(C49,C51,C53)</f>
        <v>36</v>
      </c>
      <c r="D47" s="657">
        <f>SUM(D49,D51,D53)</f>
        <v>95</v>
      </c>
      <c r="E47" s="657">
        <f>SUM(E49,E51,E53)</f>
        <v>91</v>
      </c>
      <c r="F47" s="657">
        <f>SUM(F49,F51,F53)</f>
        <v>4</v>
      </c>
      <c r="G47" s="657">
        <f>SUM(G49,G51,G53)</f>
        <v>1</v>
      </c>
      <c r="H47" s="658" t="s">
        <v>627</v>
      </c>
      <c r="I47" s="657">
        <f>SUM(I49,I51,I53)</f>
        <v>90</v>
      </c>
      <c r="J47" s="657">
        <f>SUM(J49,J51,J53)</f>
        <v>4</v>
      </c>
      <c r="K47" s="658" t="s">
        <v>627</v>
      </c>
      <c r="L47" s="658" t="s">
        <v>627</v>
      </c>
      <c r="R47" s="369"/>
      <c r="S47" s="220" t="s">
        <v>234</v>
      </c>
      <c r="T47" s="356">
        <f t="shared" si="1"/>
        <v>128</v>
      </c>
      <c r="U47" s="365">
        <v>69</v>
      </c>
      <c r="V47" s="365">
        <v>59</v>
      </c>
      <c r="W47" s="356">
        <f t="shared" si="2"/>
        <v>71</v>
      </c>
      <c r="X47" s="628">
        <v>33</v>
      </c>
      <c r="Y47" s="628">
        <v>38</v>
      </c>
    </row>
    <row r="48" spans="1:25" s="10" customFormat="1" ht="19.5" customHeight="1">
      <c r="A48" s="148"/>
      <c r="B48" s="367"/>
      <c r="C48" s="659"/>
      <c r="D48" s="659"/>
      <c r="E48" s="659"/>
      <c r="F48" s="659"/>
      <c r="G48" s="659"/>
      <c r="H48" s="659"/>
      <c r="I48" s="659"/>
      <c r="J48" s="659"/>
      <c r="K48" s="8"/>
      <c r="L48" s="8"/>
      <c r="R48" s="369"/>
      <c r="S48" s="220" t="s">
        <v>235</v>
      </c>
      <c r="T48" s="356">
        <f t="shared" si="1"/>
        <v>183</v>
      </c>
      <c r="U48" s="364">
        <v>11</v>
      </c>
      <c r="V48" s="364">
        <v>172</v>
      </c>
      <c r="W48" s="356">
        <f t="shared" si="2"/>
        <v>103</v>
      </c>
      <c r="X48" s="619">
        <v>7</v>
      </c>
      <c r="Y48" s="619">
        <v>96</v>
      </c>
    </row>
    <row r="49" spans="1:26" s="10" customFormat="1" ht="19.5" customHeight="1">
      <c r="A49" s="219" t="s">
        <v>670</v>
      </c>
      <c r="B49" s="613"/>
      <c r="C49" s="660" t="s">
        <v>694</v>
      </c>
      <c r="D49" s="614" t="s">
        <v>694</v>
      </c>
      <c r="E49" s="614" t="s">
        <v>694</v>
      </c>
      <c r="F49" s="614" t="s">
        <v>694</v>
      </c>
      <c r="G49" s="614" t="s">
        <v>694</v>
      </c>
      <c r="H49" s="614" t="s">
        <v>694</v>
      </c>
      <c r="I49" s="614" t="s">
        <v>694</v>
      </c>
      <c r="J49" s="614" t="s">
        <v>694</v>
      </c>
      <c r="K49" s="614" t="s">
        <v>694</v>
      </c>
      <c r="L49" s="614" t="s">
        <v>694</v>
      </c>
      <c r="M49" s="338"/>
      <c r="N49" s="338"/>
      <c r="O49" s="338"/>
      <c r="P49" s="338"/>
      <c r="Q49" s="338"/>
      <c r="R49" s="369"/>
      <c r="S49" s="220" t="s">
        <v>236</v>
      </c>
      <c r="T49" s="356">
        <f t="shared" si="1"/>
        <v>76</v>
      </c>
      <c r="U49" s="619">
        <v>57</v>
      </c>
      <c r="V49" s="619">
        <v>19</v>
      </c>
      <c r="W49" s="356">
        <f t="shared" si="2"/>
        <v>51</v>
      </c>
      <c r="X49" s="619">
        <v>38</v>
      </c>
      <c r="Y49" s="619">
        <v>13</v>
      </c>
      <c r="Z49" s="661"/>
    </row>
    <row r="50" spans="1:25" s="10" customFormat="1" ht="19.5" customHeight="1">
      <c r="A50" s="148"/>
      <c r="B50" s="367"/>
      <c r="C50" s="50"/>
      <c r="D50" s="50"/>
      <c r="E50" s="50"/>
      <c r="F50" s="50"/>
      <c r="G50" s="50"/>
      <c r="H50" s="50"/>
      <c r="I50" s="50"/>
      <c r="J50" s="50"/>
      <c r="K50" s="8"/>
      <c r="L50" s="50"/>
      <c r="M50" s="8"/>
      <c r="N50" s="8"/>
      <c r="O50" s="8"/>
      <c r="P50" s="8"/>
      <c r="Q50" s="8"/>
      <c r="R50" s="369"/>
      <c r="S50" s="220" t="s">
        <v>560</v>
      </c>
      <c r="T50" s="356">
        <f t="shared" si="1"/>
        <v>63</v>
      </c>
      <c r="U50" s="8">
        <v>49</v>
      </c>
      <c r="V50" s="8">
        <v>14</v>
      </c>
      <c r="W50" s="356">
        <f t="shared" si="2"/>
        <v>33</v>
      </c>
      <c r="X50" s="8">
        <v>27</v>
      </c>
      <c r="Y50" s="8">
        <v>6</v>
      </c>
    </row>
    <row r="51" spans="1:25" s="10" customFormat="1" ht="19.5" customHeight="1">
      <c r="A51" s="219" t="s">
        <v>671</v>
      </c>
      <c r="B51" s="613"/>
      <c r="C51" s="8">
        <v>3</v>
      </c>
      <c r="D51" s="50">
        <v>6</v>
      </c>
      <c r="E51" s="662">
        <v>6</v>
      </c>
      <c r="F51" s="614" t="s">
        <v>627</v>
      </c>
      <c r="G51" s="8">
        <v>1</v>
      </c>
      <c r="H51" s="614" t="s">
        <v>627</v>
      </c>
      <c r="I51" s="8">
        <v>5</v>
      </c>
      <c r="J51" s="614" t="s">
        <v>627</v>
      </c>
      <c r="K51" s="614" t="s">
        <v>627</v>
      </c>
      <c r="L51" s="614" t="s">
        <v>627</v>
      </c>
      <c r="M51" s="8"/>
      <c r="N51" s="8"/>
      <c r="O51" s="8"/>
      <c r="P51" s="8"/>
      <c r="Q51" s="8"/>
      <c r="R51" s="369"/>
      <c r="S51" s="663" t="s">
        <v>237</v>
      </c>
      <c r="T51" s="664">
        <f t="shared" si="1"/>
        <v>375</v>
      </c>
      <c r="U51" s="665">
        <v>131</v>
      </c>
      <c r="V51" s="665">
        <v>244</v>
      </c>
      <c r="W51" s="666">
        <f t="shared" si="2"/>
        <v>181</v>
      </c>
      <c r="X51" s="665">
        <v>51</v>
      </c>
      <c r="Y51" s="665">
        <v>130</v>
      </c>
    </row>
    <row r="52" spans="1:25" s="10" customFormat="1" ht="19.5" customHeight="1">
      <c r="A52" s="148"/>
      <c r="B52" s="367"/>
      <c r="C52" s="8"/>
      <c r="D52" s="8"/>
      <c r="E52" s="8" t="s">
        <v>410</v>
      </c>
      <c r="F52" s="8"/>
      <c r="G52" s="8"/>
      <c r="H52" s="8"/>
      <c r="I52" s="8" t="s">
        <v>410</v>
      </c>
      <c r="J52" s="8"/>
      <c r="K52" s="8"/>
      <c r="L52" s="8"/>
      <c r="M52" s="6"/>
      <c r="N52" s="6"/>
      <c r="O52" s="6"/>
      <c r="P52" s="6"/>
      <c r="Q52" s="6"/>
      <c r="R52" s="574" t="s">
        <v>337</v>
      </c>
      <c r="T52" s="511"/>
      <c r="U52" s="50"/>
      <c r="V52" s="50"/>
      <c r="W52" s="511"/>
      <c r="X52" s="50" t="s">
        <v>1</v>
      </c>
      <c r="Y52" s="50"/>
    </row>
    <row r="53" spans="1:25" s="10" customFormat="1" ht="19.5" customHeight="1">
      <c r="A53" s="219" t="s">
        <v>672</v>
      </c>
      <c r="B53" s="613"/>
      <c r="C53" s="50">
        <f>SUM(C54:C59)</f>
        <v>33</v>
      </c>
      <c r="D53" s="50">
        <f>SUM(D54:D59)</f>
        <v>89</v>
      </c>
      <c r="E53" s="50">
        <f>SUM(E54:E59)</f>
        <v>85</v>
      </c>
      <c r="F53" s="50">
        <f>SUM(F54:F59)</f>
        <v>4</v>
      </c>
      <c r="G53" s="614" t="s">
        <v>627</v>
      </c>
      <c r="H53" s="614" t="s">
        <v>627</v>
      </c>
      <c r="I53" s="50">
        <f>SUM(I54:I59)</f>
        <v>85</v>
      </c>
      <c r="J53" s="50">
        <f>SUM(J54:J59)</f>
        <v>4</v>
      </c>
      <c r="K53" s="614" t="s">
        <v>627</v>
      </c>
      <c r="L53" s="614" t="s">
        <v>627</v>
      </c>
      <c r="M53" s="6"/>
      <c r="N53" s="50" t="s">
        <v>24</v>
      </c>
      <c r="O53" s="50"/>
      <c r="P53" s="6"/>
      <c r="Q53" s="298" t="s">
        <v>24</v>
      </c>
      <c r="R53" s="345"/>
      <c r="T53" s="511"/>
      <c r="U53" s="50"/>
      <c r="V53" s="50"/>
      <c r="W53" s="511"/>
      <c r="X53" s="50" t="s">
        <v>1</v>
      </c>
      <c r="Y53" s="50"/>
    </row>
    <row r="54" spans="1:17" s="10" customFormat="1" ht="19.5" customHeight="1">
      <c r="A54" s="667"/>
      <c r="B54" s="432" t="s">
        <v>673</v>
      </c>
      <c r="C54" s="8">
        <v>11</v>
      </c>
      <c r="D54" s="8">
        <f>SUM(E54:F54)</f>
        <v>37</v>
      </c>
      <c r="E54" s="8">
        <f>I54</f>
        <v>35</v>
      </c>
      <c r="F54" s="214">
        <v>2</v>
      </c>
      <c r="G54" s="614" t="s">
        <v>627</v>
      </c>
      <c r="H54" s="614" t="s">
        <v>627</v>
      </c>
      <c r="I54" s="8">
        <v>35</v>
      </c>
      <c r="J54" s="54">
        <v>2</v>
      </c>
      <c r="K54" s="614" t="s">
        <v>627</v>
      </c>
      <c r="L54" s="614" t="s">
        <v>627</v>
      </c>
      <c r="M54" s="298" t="s">
        <v>24</v>
      </c>
      <c r="N54" s="298" t="s">
        <v>24</v>
      </c>
      <c r="O54" s="298"/>
      <c r="P54" s="298" t="s">
        <v>24</v>
      </c>
      <c r="Q54" s="298" t="s">
        <v>24</v>
      </c>
    </row>
    <row r="55" spans="1:18" s="10" customFormat="1" ht="19.5" customHeight="1">
      <c r="A55" s="667"/>
      <c r="B55" s="432" t="s">
        <v>674</v>
      </c>
      <c r="C55" s="50">
        <v>18</v>
      </c>
      <c r="D55" s="8">
        <f>SUM(E55:F55)</f>
        <v>47</v>
      </c>
      <c r="E55" s="8">
        <f>I55</f>
        <v>45</v>
      </c>
      <c r="F55" s="214">
        <v>2</v>
      </c>
      <c r="G55" s="614" t="s">
        <v>627</v>
      </c>
      <c r="H55" s="614" t="s">
        <v>627</v>
      </c>
      <c r="I55" s="8">
        <v>45</v>
      </c>
      <c r="J55" s="50">
        <v>2</v>
      </c>
      <c r="K55" s="614" t="s">
        <v>627</v>
      </c>
      <c r="L55" s="614" t="s">
        <v>627</v>
      </c>
      <c r="M55" s="54" t="s">
        <v>24</v>
      </c>
      <c r="N55" s="54" t="s">
        <v>24</v>
      </c>
      <c r="O55" s="54"/>
      <c r="P55" s="54" t="s">
        <v>24</v>
      </c>
      <c r="Q55" s="54" t="s">
        <v>24</v>
      </c>
      <c r="R55" s="6"/>
    </row>
    <row r="56" spans="1:18" s="10" customFormat="1" ht="19.5" customHeight="1">
      <c r="A56" s="667"/>
      <c r="B56" s="432" t="s">
        <v>675</v>
      </c>
      <c r="C56" s="614" t="s">
        <v>627</v>
      </c>
      <c r="D56" s="614" t="s">
        <v>627</v>
      </c>
      <c r="E56" s="614" t="s">
        <v>627</v>
      </c>
      <c r="F56" s="614" t="s">
        <v>627</v>
      </c>
      <c r="G56" s="614" t="s">
        <v>627</v>
      </c>
      <c r="H56" s="614" t="s">
        <v>627</v>
      </c>
      <c r="I56" s="614" t="s">
        <v>627</v>
      </c>
      <c r="J56" s="614" t="s">
        <v>627</v>
      </c>
      <c r="K56" s="614" t="s">
        <v>627</v>
      </c>
      <c r="L56" s="614" t="s">
        <v>627</v>
      </c>
      <c r="M56" s="54" t="s">
        <v>1</v>
      </c>
      <c r="N56" s="54" t="s">
        <v>1</v>
      </c>
      <c r="O56" s="54"/>
      <c r="P56" s="54" t="s">
        <v>24</v>
      </c>
      <c r="Q56" s="54" t="s">
        <v>24</v>
      </c>
      <c r="R56" s="668"/>
    </row>
    <row r="57" spans="1:12" s="10" customFormat="1" ht="19.5" customHeight="1">
      <c r="A57" s="667"/>
      <c r="B57" s="432" t="s">
        <v>676</v>
      </c>
      <c r="C57" s="8">
        <v>2</v>
      </c>
      <c r="D57" s="8">
        <f>SUM(E57:F57)</f>
        <v>2</v>
      </c>
      <c r="E57" s="8">
        <f>I57</f>
        <v>2</v>
      </c>
      <c r="F57" s="614" t="s">
        <v>627</v>
      </c>
      <c r="G57" s="614" t="s">
        <v>627</v>
      </c>
      <c r="H57" s="614" t="s">
        <v>627</v>
      </c>
      <c r="I57" s="8">
        <v>2</v>
      </c>
      <c r="J57" s="614" t="s">
        <v>627</v>
      </c>
      <c r="K57" s="614" t="s">
        <v>627</v>
      </c>
      <c r="L57" s="614" t="s">
        <v>627</v>
      </c>
    </row>
    <row r="58" spans="1:17" s="10" customFormat="1" ht="19.5" customHeight="1">
      <c r="A58" s="667"/>
      <c r="B58" s="432" t="s">
        <v>677</v>
      </c>
      <c r="C58" s="8">
        <v>1</v>
      </c>
      <c r="D58" s="8">
        <v>1</v>
      </c>
      <c r="E58" s="8">
        <v>1</v>
      </c>
      <c r="F58" s="614" t="s">
        <v>627</v>
      </c>
      <c r="G58" s="614" t="s">
        <v>627</v>
      </c>
      <c r="H58" s="614" t="s">
        <v>627</v>
      </c>
      <c r="I58" s="8">
        <v>1</v>
      </c>
      <c r="J58" s="614" t="s">
        <v>627</v>
      </c>
      <c r="K58" s="614" t="s">
        <v>627</v>
      </c>
      <c r="L58" s="614" t="s">
        <v>627</v>
      </c>
      <c r="M58" s="54" t="s">
        <v>1</v>
      </c>
      <c r="N58" s="54"/>
      <c r="O58" s="54"/>
      <c r="P58" s="54"/>
      <c r="Q58" s="54"/>
    </row>
    <row r="59" spans="1:12" s="10" customFormat="1" ht="19.5" customHeight="1">
      <c r="A59" s="669"/>
      <c r="B59" s="670" t="s">
        <v>678</v>
      </c>
      <c r="C59" s="8">
        <v>1</v>
      </c>
      <c r="D59" s="8">
        <v>2</v>
      </c>
      <c r="E59" s="8">
        <v>2</v>
      </c>
      <c r="F59" s="614" t="s">
        <v>627</v>
      </c>
      <c r="G59" s="614" t="s">
        <v>627</v>
      </c>
      <c r="H59" s="614" t="s">
        <v>627</v>
      </c>
      <c r="I59" s="8">
        <v>2</v>
      </c>
      <c r="J59" s="614" t="s">
        <v>627</v>
      </c>
      <c r="K59" s="614" t="s">
        <v>627</v>
      </c>
      <c r="L59" s="614" t="s">
        <v>627</v>
      </c>
    </row>
    <row r="60" spans="1:12" s="10" customFormat="1" ht="19.5" customHeight="1">
      <c r="A60" s="263" t="s">
        <v>337</v>
      </c>
      <c r="B60" s="8"/>
      <c r="C60" s="258"/>
      <c r="D60" s="258"/>
      <c r="E60" s="258"/>
      <c r="F60" s="671"/>
      <c r="G60" s="258"/>
      <c r="H60" s="671"/>
      <c r="I60" s="258"/>
      <c r="J60" s="671"/>
      <c r="K60" s="671"/>
      <c r="L60" s="671"/>
    </row>
    <row r="61" s="10" customFormat="1" ht="19.5" customHeight="1">
      <c r="A61" s="19"/>
    </row>
    <row r="62" s="10" customFormat="1" ht="19.5" customHeight="1">
      <c r="A62" s="19"/>
    </row>
    <row r="63" spans="1:18" s="10" customFormat="1" ht="19.5" customHeight="1">
      <c r="A63" s="19"/>
      <c r="R63" s="9"/>
    </row>
    <row r="64" spans="1:18" s="10" customFormat="1" ht="19.5" customHeight="1">
      <c r="A64" s="19"/>
      <c r="R64" s="9"/>
    </row>
    <row r="65" spans="1:25" s="10" customFormat="1" ht="19.5" customHeight="1">
      <c r="A65" s="8"/>
      <c r="B65" s="8"/>
      <c r="C65" s="8"/>
      <c r="D65" s="8"/>
      <c r="E65" s="8"/>
      <c r="F65" s="8"/>
      <c r="G65" s="8"/>
      <c r="H65" s="8"/>
      <c r="I65" s="8"/>
      <c r="J65" s="8"/>
      <c r="K65" s="8"/>
      <c r="L65" s="49"/>
      <c r="M65" s="49"/>
      <c r="N65" s="49"/>
      <c r="O65" s="49"/>
      <c r="P65" s="9"/>
      <c r="Q65" s="9"/>
      <c r="R65" s="9"/>
      <c r="S65" s="9"/>
      <c r="T65" s="8"/>
      <c r="U65" s="8"/>
      <c r="V65" s="8"/>
      <c r="W65" s="8"/>
      <c r="X65" s="8"/>
      <c r="Y65" s="8"/>
    </row>
    <row r="66" spans="1:25" s="10" customFormat="1" ht="19.5" customHeight="1">
      <c r="A66" s="8"/>
      <c r="B66" s="8"/>
      <c r="C66" s="8"/>
      <c r="D66" s="8"/>
      <c r="E66" s="8"/>
      <c r="F66" s="8"/>
      <c r="G66" s="8"/>
      <c r="H66" s="8"/>
      <c r="I66" s="8"/>
      <c r="J66" s="8"/>
      <c r="K66" s="8"/>
      <c r="L66" s="49"/>
      <c r="M66" s="49"/>
      <c r="N66" s="49"/>
      <c r="O66" s="49"/>
      <c r="P66" s="9"/>
      <c r="Q66" s="9"/>
      <c r="R66" s="9"/>
      <c r="S66" s="9"/>
      <c r="T66" s="8"/>
      <c r="U66" s="8"/>
      <c r="V66" s="8"/>
      <c r="W66" s="8"/>
      <c r="X66" s="8"/>
      <c r="Y66" s="8"/>
    </row>
    <row r="67" spans="1:25" s="10" customFormat="1" ht="19.5" customHeight="1">
      <c r="A67" s="8"/>
      <c r="B67" s="8"/>
      <c r="C67" s="8"/>
      <c r="D67" s="8"/>
      <c r="E67" s="8"/>
      <c r="F67" s="8"/>
      <c r="G67" s="8"/>
      <c r="H67" s="8"/>
      <c r="I67" s="8"/>
      <c r="J67" s="8"/>
      <c r="K67" s="8"/>
      <c r="L67" s="49"/>
      <c r="M67" s="9"/>
      <c r="N67" s="9"/>
      <c r="O67" s="9"/>
      <c r="P67" s="9"/>
      <c r="Q67" s="9"/>
      <c r="R67" s="9"/>
      <c r="S67" s="9"/>
      <c r="T67" s="8"/>
      <c r="U67" s="8"/>
      <c r="V67" s="8"/>
      <c r="W67" s="8"/>
      <c r="X67" s="8"/>
      <c r="Y67" s="8"/>
    </row>
    <row r="68" spans="1:25" s="10" customFormat="1" ht="19.5" customHeight="1">
      <c r="A68" s="8"/>
      <c r="B68" s="8"/>
      <c r="C68" s="8"/>
      <c r="D68" s="8"/>
      <c r="E68" s="8"/>
      <c r="F68" s="8"/>
      <c r="G68" s="8"/>
      <c r="H68" s="8"/>
      <c r="I68" s="8"/>
      <c r="J68" s="8"/>
      <c r="K68" s="8"/>
      <c r="L68" s="9"/>
      <c r="M68" s="9"/>
      <c r="N68" s="9"/>
      <c r="O68" s="9"/>
      <c r="P68" s="9"/>
      <c r="Q68" s="9"/>
      <c r="R68" s="9"/>
      <c r="S68" s="9"/>
      <c r="T68" s="8"/>
      <c r="U68" s="8"/>
      <c r="V68" s="8"/>
      <c r="W68" s="8"/>
      <c r="X68" s="8"/>
      <c r="Y68" s="8"/>
    </row>
    <row r="69" spans="1:27" s="10" customFormat="1" ht="19.5" customHeight="1">
      <c r="A69" s="8"/>
      <c r="B69" s="8"/>
      <c r="C69" s="8"/>
      <c r="D69" s="8"/>
      <c r="E69" s="8"/>
      <c r="F69" s="8"/>
      <c r="G69" s="8"/>
      <c r="H69" s="8"/>
      <c r="I69" s="8"/>
      <c r="J69" s="8"/>
      <c r="K69" s="8"/>
      <c r="L69" s="9"/>
      <c r="M69" s="9"/>
      <c r="N69" s="9"/>
      <c r="O69" s="9"/>
      <c r="P69" s="9"/>
      <c r="Q69" s="9"/>
      <c r="R69" s="9"/>
      <c r="S69" s="9"/>
      <c r="T69" s="8"/>
      <c r="U69" s="8"/>
      <c r="V69" s="8"/>
      <c r="W69" s="8"/>
      <c r="X69" s="8"/>
      <c r="Y69" s="8"/>
      <c r="Z69" s="8"/>
      <c r="AA69" s="8"/>
    </row>
    <row r="70" spans="12:19" ht="19.5" customHeight="1">
      <c r="L70" s="9"/>
      <c r="M70" s="9"/>
      <c r="N70" s="9"/>
      <c r="O70" s="9"/>
      <c r="P70" s="9"/>
      <c r="Q70" s="9"/>
      <c r="R70" s="9"/>
      <c r="S70" s="9"/>
    </row>
    <row r="71" spans="12:19" ht="19.5" customHeight="1">
      <c r="L71" s="9"/>
      <c r="M71" s="9"/>
      <c r="N71" s="9"/>
      <c r="O71" s="9"/>
      <c r="P71" s="9"/>
      <c r="Q71" s="9"/>
      <c r="S71" s="9"/>
    </row>
    <row r="72" spans="12:19" ht="18" customHeight="1">
      <c r="L72" s="9"/>
      <c r="M72" s="9"/>
      <c r="N72" s="9"/>
      <c r="O72" s="9"/>
      <c r="P72" s="9"/>
      <c r="Q72" s="9"/>
      <c r="S72" s="9"/>
    </row>
    <row r="73" ht="15.75" customHeight="1">
      <c r="R73" s="9"/>
    </row>
    <row r="74" spans="18:25" ht="15.75" customHeight="1">
      <c r="R74" s="9"/>
      <c r="T74" s="6"/>
      <c r="U74" s="6"/>
      <c r="V74" s="6"/>
      <c r="W74" s="6"/>
      <c r="X74" s="6"/>
      <c r="Y74" s="6"/>
    </row>
    <row r="75" spans="2:19" ht="15.75" customHeight="1">
      <c r="B75" s="6"/>
      <c r="C75" s="6"/>
      <c r="D75" s="6"/>
      <c r="E75" s="6"/>
      <c r="F75" s="6"/>
      <c r="G75" s="6"/>
      <c r="H75" s="6"/>
      <c r="I75" s="6"/>
      <c r="J75" s="6"/>
      <c r="K75" s="6"/>
      <c r="L75" s="9"/>
      <c r="M75" s="9"/>
      <c r="N75" s="9"/>
      <c r="O75" s="9"/>
      <c r="P75" s="9"/>
      <c r="Q75" s="9"/>
      <c r="R75" s="9"/>
      <c r="S75" s="9"/>
    </row>
    <row r="76" spans="12:19" ht="15.75" customHeight="1">
      <c r="L76" s="9"/>
      <c r="M76" s="9"/>
      <c r="N76" s="9"/>
      <c r="O76" s="9"/>
      <c r="P76" s="9"/>
      <c r="Q76" s="9"/>
      <c r="S76" s="9"/>
    </row>
    <row r="77" spans="12:19" ht="15.75" customHeight="1">
      <c r="L77" s="9"/>
      <c r="M77" s="9"/>
      <c r="N77" s="9"/>
      <c r="O77" s="9"/>
      <c r="P77" s="9"/>
      <c r="Q77" s="9"/>
      <c r="S77" s="9"/>
    </row>
    <row r="78" ht="15.75" customHeight="1"/>
    <row r="79" ht="15" customHeight="1">
      <c r="S79" s="8" t="s">
        <v>1</v>
      </c>
    </row>
    <row r="80" ht="15" customHeight="1"/>
    <row r="81" ht="15" customHeight="1"/>
    <row r="82" ht="15" customHeight="1"/>
    <row r="83" ht="19.5" customHeight="1"/>
    <row r="84" ht="19.5" customHeight="1"/>
    <row r="85" ht="18" customHeight="1">
      <c r="S85" s="9"/>
    </row>
    <row r="86" ht="15.75" customHeight="1">
      <c r="R86" s="6"/>
    </row>
    <row r="87" spans="18:19" ht="15.75" customHeight="1">
      <c r="R87" s="9"/>
      <c r="S87" s="9"/>
    </row>
    <row r="88" spans="2:19" ht="15.75" customHeight="1">
      <c r="B88" s="50"/>
      <c r="C88" s="9"/>
      <c r="D88" s="9"/>
      <c r="E88" s="9"/>
      <c r="F88" s="6"/>
      <c r="G88" s="6"/>
      <c r="H88" s="6"/>
      <c r="I88" s="6"/>
      <c r="J88" s="6"/>
      <c r="K88" s="6"/>
      <c r="L88" s="6"/>
      <c r="M88" s="6"/>
      <c r="N88" s="6"/>
      <c r="O88" s="6"/>
      <c r="P88" s="6"/>
      <c r="Q88" s="6"/>
      <c r="S88" s="9"/>
    </row>
    <row r="89" spans="6:19" ht="15.75" customHeight="1">
      <c r="F89" s="9"/>
      <c r="G89" s="9"/>
      <c r="H89" s="9"/>
      <c r="I89" s="9"/>
      <c r="J89" s="9"/>
      <c r="K89" s="9"/>
      <c r="L89" s="9"/>
      <c r="M89" s="9"/>
      <c r="N89" s="9"/>
      <c r="O89" s="9"/>
      <c r="P89" s="9"/>
      <c r="Q89" s="9"/>
      <c r="R89" s="9"/>
      <c r="S89" s="9"/>
    </row>
    <row r="90" ht="15.75" customHeight="1">
      <c r="S90" s="9"/>
    </row>
    <row r="91" spans="13:19" ht="15.75" customHeight="1">
      <c r="M91" s="9"/>
      <c r="N91" s="9" t="s">
        <v>24</v>
      </c>
      <c r="O91" s="9"/>
      <c r="P91" s="9"/>
      <c r="Q91" s="9"/>
      <c r="R91" s="9"/>
      <c r="S91" s="9"/>
    </row>
    <row r="92" spans="18:19" ht="15.75" customHeight="1">
      <c r="R92" s="9"/>
      <c r="S92" s="9"/>
    </row>
    <row r="93" spans="13:19" ht="15.75" customHeight="1">
      <c r="M93" s="9"/>
      <c r="N93" s="9"/>
      <c r="O93" s="9"/>
      <c r="P93" s="9"/>
      <c r="Q93" s="9"/>
      <c r="S93" s="9"/>
    </row>
    <row r="94" spans="13:19" ht="15.75" customHeight="1">
      <c r="M94" s="9"/>
      <c r="N94" s="9"/>
      <c r="O94" s="9"/>
      <c r="P94" s="9"/>
      <c r="Q94" s="9"/>
      <c r="S94" s="9"/>
    </row>
    <row r="95" ht="15.75" customHeight="1"/>
    <row r="96" ht="15.75" customHeight="1">
      <c r="AA96" s="9"/>
    </row>
    <row r="97" spans="27:36" ht="15" customHeight="1">
      <c r="AA97" s="9"/>
      <c r="AB97" s="9"/>
      <c r="AD97" s="9"/>
      <c r="AE97" s="9"/>
      <c r="AF97" s="50"/>
      <c r="AG97" s="9"/>
      <c r="AH97" s="9"/>
      <c r="AI97" s="9"/>
      <c r="AJ97" s="9"/>
    </row>
    <row r="98" spans="27:36" ht="15.75" customHeight="1">
      <c r="AA98" s="9"/>
      <c r="AB98" s="9"/>
      <c r="AD98" s="9"/>
      <c r="AE98" s="9"/>
      <c r="AF98" s="50"/>
      <c r="AG98" s="9"/>
      <c r="AH98" s="9"/>
      <c r="AI98" s="9"/>
      <c r="AJ98" s="9"/>
    </row>
    <row r="99" spans="28:36" ht="19.5" customHeight="1">
      <c r="AB99" s="9"/>
      <c r="AD99" s="9"/>
      <c r="AE99" s="9"/>
      <c r="AF99" s="50"/>
      <c r="AG99" s="9"/>
      <c r="AH99" s="9"/>
      <c r="AI99" s="9"/>
      <c r="AJ99" s="9"/>
    </row>
    <row r="100" ht="18" customHeight="1"/>
    <row r="101" spans="1:12" ht="15.75" customHeight="1">
      <c r="A101" s="6" t="s">
        <v>33</v>
      </c>
      <c r="B101" s="50"/>
      <c r="C101" s="50"/>
      <c r="D101" s="50"/>
      <c r="E101" s="50"/>
      <c r="F101" s="50"/>
      <c r="G101" s="50"/>
      <c r="H101" s="50"/>
      <c r="I101" s="50"/>
      <c r="J101" s="50"/>
      <c r="K101" s="50"/>
      <c r="L101" s="50"/>
    </row>
    <row r="102" spans="1:18" ht="15.75" customHeight="1">
      <c r="A102" s="6" t="s">
        <v>33</v>
      </c>
      <c r="B102" s="50"/>
      <c r="C102" s="50"/>
      <c r="D102" s="50"/>
      <c r="E102" s="50"/>
      <c r="F102" s="50"/>
      <c r="G102" s="50"/>
      <c r="H102" s="50"/>
      <c r="I102" s="50"/>
      <c r="J102" s="50"/>
      <c r="K102" s="50"/>
      <c r="L102" s="50"/>
      <c r="R102" s="9"/>
    </row>
    <row r="103" spans="1:18" ht="15.75" customHeight="1">
      <c r="A103" s="263" t="s">
        <v>24</v>
      </c>
      <c r="B103" s="50"/>
      <c r="C103" s="50"/>
      <c r="D103" s="50"/>
      <c r="E103" s="50"/>
      <c r="F103" s="50"/>
      <c r="G103" s="50"/>
      <c r="H103" s="50"/>
      <c r="I103" s="50"/>
      <c r="J103" s="50"/>
      <c r="K103" s="50"/>
      <c r="L103" s="50"/>
      <c r="R103" s="9"/>
    </row>
    <row r="104" spans="13:19" ht="15.75" customHeight="1">
      <c r="M104" s="9"/>
      <c r="N104" s="9"/>
      <c r="O104" s="9"/>
      <c r="P104" s="9"/>
      <c r="Q104" s="9"/>
      <c r="R104" s="9"/>
      <c r="S104" s="9"/>
    </row>
    <row r="105" spans="13:19" ht="15.75" customHeight="1">
      <c r="M105" s="9"/>
      <c r="N105" s="9"/>
      <c r="O105" s="9"/>
      <c r="P105" s="9"/>
      <c r="Q105" s="9"/>
      <c r="R105" s="9"/>
      <c r="S105" s="9"/>
    </row>
    <row r="106" spans="13:19" ht="15.75" customHeight="1">
      <c r="M106" s="9"/>
      <c r="N106" s="9"/>
      <c r="O106" s="9"/>
      <c r="P106" s="9"/>
      <c r="Q106" s="9"/>
      <c r="R106" s="9"/>
      <c r="S106" s="9"/>
    </row>
    <row r="107" spans="13:19" ht="15.75" customHeight="1">
      <c r="M107" s="9"/>
      <c r="N107" s="9"/>
      <c r="O107" s="9"/>
      <c r="P107" s="9"/>
      <c r="Q107" s="9"/>
      <c r="R107" s="9"/>
      <c r="S107" s="9"/>
    </row>
    <row r="108" spans="13:19" ht="15.75" customHeight="1">
      <c r="M108" s="9"/>
      <c r="N108" s="9"/>
      <c r="O108" s="9"/>
      <c r="P108" s="9"/>
      <c r="Q108" s="9"/>
      <c r="R108" s="9"/>
      <c r="S108" s="9"/>
    </row>
    <row r="109" spans="13:19" ht="15.75" customHeight="1">
      <c r="M109" s="9"/>
      <c r="N109" s="9"/>
      <c r="O109" s="9"/>
      <c r="P109" s="9"/>
      <c r="Q109" s="9"/>
      <c r="R109" s="9"/>
      <c r="S109" s="9"/>
    </row>
    <row r="110" spans="13:19" ht="15.75" customHeight="1">
      <c r="M110" s="9"/>
      <c r="N110" s="9"/>
      <c r="O110" s="9"/>
      <c r="P110" s="9"/>
      <c r="Q110" s="9"/>
      <c r="R110" s="9"/>
      <c r="S110" s="9"/>
    </row>
    <row r="111" spans="13:19" ht="15.75" customHeight="1">
      <c r="M111" s="9"/>
      <c r="N111" s="9"/>
      <c r="O111" s="9"/>
      <c r="P111" s="9"/>
      <c r="Q111" s="9"/>
      <c r="R111" s="9"/>
      <c r="S111" s="9"/>
    </row>
    <row r="112" spans="13:19" ht="15.75" customHeight="1">
      <c r="M112" s="9"/>
      <c r="N112" s="9"/>
      <c r="O112" s="9"/>
      <c r="P112" s="9"/>
      <c r="Q112" s="9"/>
      <c r="R112" s="9"/>
      <c r="S112" s="9"/>
    </row>
    <row r="113" spans="13:19" ht="15.75" customHeight="1">
      <c r="M113" s="9"/>
      <c r="N113" s="9"/>
      <c r="O113" s="9"/>
      <c r="P113" s="9"/>
      <c r="Q113" s="9"/>
      <c r="R113" s="9"/>
      <c r="S113" s="9"/>
    </row>
    <row r="114" spans="1:19" ht="15.75" customHeight="1">
      <c r="A114" s="51"/>
      <c r="C114" s="52"/>
      <c r="D114" s="52"/>
      <c r="E114" s="9"/>
      <c r="F114" s="9"/>
      <c r="G114" s="9"/>
      <c r="H114" s="9"/>
      <c r="I114" s="9"/>
      <c r="J114" s="53"/>
      <c r="K114" s="9"/>
      <c r="L114" s="9"/>
      <c r="M114" s="9"/>
      <c r="N114" s="9"/>
      <c r="O114" s="9"/>
      <c r="P114" s="9"/>
      <c r="Q114" s="9"/>
      <c r="R114" s="9"/>
      <c r="S114" s="9"/>
    </row>
    <row r="115" spans="1:19" ht="15" customHeight="1">
      <c r="A115" s="51"/>
      <c r="B115" s="6"/>
      <c r="C115" s="52"/>
      <c r="D115" s="52"/>
      <c r="E115" s="50"/>
      <c r="F115" s="50"/>
      <c r="G115" s="50"/>
      <c r="H115" s="50"/>
      <c r="I115" s="50"/>
      <c r="J115" s="54"/>
      <c r="K115" s="50"/>
      <c r="L115" s="50"/>
      <c r="M115" s="9"/>
      <c r="N115" s="9"/>
      <c r="O115" s="9"/>
      <c r="P115" s="9"/>
      <c r="Q115" s="9"/>
      <c r="S115" s="9"/>
    </row>
    <row r="116" spans="1:19" ht="15" customHeight="1">
      <c r="A116" s="345" t="s">
        <v>24</v>
      </c>
      <c r="B116" s="6"/>
      <c r="C116" s="52"/>
      <c r="D116" s="52"/>
      <c r="E116" s="50"/>
      <c r="F116" s="50"/>
      <c r="G116" s="50"/>
      <c r="H116" s="50"/>
      <c r="I116" s="50"/>
      <c r="J116" s="54"/>
      <c r="K116" s="50"/>
      <c r="L116" s="50"/>
      <c r="M116" s="9"/>
      <c r="N116" s="9"/>
      <c r="O116" s="9"/>
      <c r="P116" s="9"/>
      <c r="Q116" s="9"/>
      <c r="S116" s="9"/>
    </row>
    <row r="117" spans="1:12" ht="15" customHeight="1">
      <c r="A117" s="51"/>
      <c r="B117" s="6"/>
      <c r="C117" s="52"/>
      <c r="D117" s="52"/>
      <c r="E117" s="50"/>
      <c r="F117" s="50"/>
      <c r="G117" s="50"/>
      <c r="H117" s="50"/>
      <c r="I117" s="50"/>
      <c r="J117" s="54"/>
      <c r="K117" s="50"/>
      <c r="L117" s="50"/>
    </row>
    <row r="118" ht="15.75" customHeight="1"/>
    <row r="119" ht="15.75" customHeight="1">
      <c r="M119" s="55"/>
    </row>
    <row r="120" ht="15.75" customHeight="1"/>
    <row r="121" ht="15.75" customHeight="1">
      <c r="R121" s="9"/>
    </row>
    <row r="122" ht="15.75" customHeight="1"/>
    <row r="123" spans="13:19" ht="15.75" customHeight="1">
      <c r="M123" s="9"/>
      <c r="N123" s="9"/>
      <c r="O123" s="9"/>
      <c r="P123" s="9"/>
      <c r="Q123" s="9"/>
      <c r="S123" s="9"/>
    </row>
    <row r="124" ht="15.75" customHeight="1"/>
    <row r="125" ht="15" customHeight="1"/>
    <row r="128" spans="1:6" ht="14.25">
      <c r="A128" s="263" t="s">
        <v>1</v>
      </c>
      <c r="B128" s="6"/>
      <c r="C128" s="6"/>
      <c r="D128" s="6"/>
      <c r="E128" s="6"/>
      <c r="F128" s="6"/>
    </row>
  </sheetData>
  <sheetProtection/>
  <mergeCells count="42">
    <mergeCell ref="A47:B47"/>
    <mergeCell ref="A49:B49"/>
    <mergeCell ref="A51:B51"/>
    <mergeCell ref="A53:B53"/>
    <mergeCell ref="A33:B33"/>
    <mergeCell ref="A34:B34"/>
    <mergeCell ref="A35:B35"/>
    <mergeCell ref="A36:B36"/>
    <mergeCell ref="D45:F45"/>
    <mergeCell ref="G45:H45"/>
    <mergeCell ref="I45:J45"/>
    <mergeCell ref="K45:L45"/>
    <mergeCell ref="A32:B32"/>
    <mergeCell ref="L21:N21"/>
    <mergeCell ref="C29:H29"/>
    <mergeCell ref="A24:B24"/>
    <mergeCell ref="A25:B25"/>
    <mergeCell ref="A26:B26"/>
    <mergeCell ref="A27:B27"/>
    <mergeCell ref="A29:B31"/>
    <mergeCell ref="D44:L44"/>
    <mergeCell ref="R13:S13"/>
    <mergeCell ref="A21:B22"/>
    <mergeCell ref="C21:E21"/>
    <mergeCell ref="F21:H21"/>
    <mergeCell ref="I21:K21"/>
    <mergeCell ref="A23:B23"/>
    <mergeCell ref="A10:B10"/>
    <mergeCell ref="A11:B11"/>
    <mergeCell ref="R11:S11"/>
    <mergeCell ref="A12:B12"/>
    <mergeCell ref="R12:S12"/>
    <mergeCell ref="R7:S8"/>
    <mergeCell ref="T7:V7"/>
    <mergeCell ref="W7:Y7"/>
    <mergeCell ref="A8:B8"/>
    <mergeCell ref="A9:B9"/>
    <mergeCell ref="R9:S9"/>
    <mergeCell ref="A6:B7"/>
    <mergeCell ref="C6:E6"/>
    <mergeCell ref="F6:H6"/>
    <mergeCell ref="I6:M6"/>
  </mergeCells>
  <printOptions horizontalCentered="1" verticalCentered="1"/>
  <pageMargins left="0.984251968503937" right="0.3937007874015748" top="0.5905511811023623" bottom="0.31496062992125984" header="0" footer="0"/>
  <pageSetup fitToHeight="1" fitToWidth="1" horizontalDpi="600" verticalDpi="600" orientation="landscape" paperSize="8" scale="66" r:id="rId1"/>
  <ignoredErrors>
    <ignoredError sqref="D54:D55 T16:T18 T20:T23 T25:T36 T38 T40:T51 C12 F12 C32:C35" formulaRange="1"/>
  </ignoredErrors>
</worksheet>
</file>

<file path=xl/worksheets/sheet7.xml><?xml version="1.0" encoding="utf-8"?>
<worksheet xmlns="http://schemas.openxmlformats.org/spreadsheetml/2006/main" xmlns:r="http://schemas.openxmlformats.org/officeDocument/2006/relationships">
  <dimension ref="A1:AS57"/>
  <sheetViews>
    <sheetView view="pageBreakPreview" zoomScaleSheetLayoutView="100" zoomScalePageLayoutView="0" workbookViewId="0" topLeftCell="Q25">
      <selection activeCell="Q25" sqref="A1:IV16384"/>
    </sheetView>
  </sheetViews>
  <sheetFormatPr defaultColWidth="10.59765625" defaultRowHeight="15"/>
  <cols>
    <col min="1" max="34" width="10.59765625" style="8" customWidth="1"/>
    <col min="35" max="16384" width="10.59765625" style="8" customWidth="1"/>
  </cols>
  <sheetData>
    <row r="1" spans="1:32" s="10" customFormat="1" ht="19.5" customHeight="1">
      <c r="A1" s="19" t="s">
        <v>482</v>
      </c>
      <c r="AF1" s="20" t="s">
        <v>569</v>
      </c>
    </row>
    <row r="2" ht="19.5" customHeight="1">
      <c r="I2" s="672"/>
    </row>
    <row r="3" spans="1:45" ht="19.5" customHeight="1">
      <c r="A3" s="597" t="s">
        <v>794</v>
      </c>
      <c r="B3" s="597"/>
      <c r="C3" s="597"/>
      <c r="D3" s="597"/>
      <c r="E3" s="597"/>
      <c r="F3" s="597"/>
      <c r="G3" s="597"/>
      <c r="H3" s="597"/>
      <c r="I3" s="597"/>
      <c r="J3" s="597"/>
      <c r="K3" s="597"/>
      <c r="L3" s="597"/>
      <c r="M3" s="597"/>
      <c r="N3" s="597"/>
      <c r="O3" s="597"/>
      <c r="P3" s="597"/>
      <c r="Q3" s="672"/>
      <c r="R3" s="672"/>
      <c r="S3" s="672"/>
      <c r="U3" s="673" t="s">
        <v>795</v>
      </c>
      <c r="V3" s="673"/>
      <c r="W3" s="673"/>
      <c r="X3" s="673"/>
      <c r="Y3" s="673"/>
      <c r="Z3" s="673"/>
      <c r="AA3" s="673"/>
      <c r="AB3" s="673"/>
      <c r="AC3" s="56"/>
      <c r="AD3" s="673"/>
      <c r="AE3" s="673"/>
      <c r="AF3" s="56"/>
      <c r="AG3" s="56"/>
      <c r="AH3" s="56"/>
      <c r="AI3" s="56"/>
      <c r="AJ3" s="56"/>
      <c r="AK3" s="56"/>
      <c r="AL3" s="56"/>
      <c r="AM3" s="56"/>
      <c r="AN3" s="56"/>
      <c r="AO3" s="56"/>
      <c r="AP3" s="56"/>
      <c r="AQ3" s="56"/>
      <c r="AR3" s="56"/>
      <c r="AS3" s="56"/>
    </row>
    <row r="4" spans="1:45" ht="18" customHeight="1">
      <c r="A4" s="49" t="s">
        <v>796</v>
      </c>
      <c r="B4" s="49"/>
      <c r="C4" s="49"/>
      <c r="D4" s="49"/>
      <c r="E4" s="49"/>
      <c r="F4" s="49"/>
      <c r="G4" s="49"/>
      <c r="H4" s="49"/>
      <c r="I4" s="49"/>
      <c r="J4" s="49"/>
      <c r="K4" s="49"/>
      <c r="L4" s="49"/>
      <c r="M4" s="49"/>
      <c r="N4" s="49"/>
      <c r="O4" s="49"/>
      <c r="P4" s="49"/>
      <c r="U4" s="674" t="s">
        <v>643</v>
      </c>
      <c r="V4" s="674"/>
      <c r="W4" s="674"/>
      <c r="X4" s="674"/>
      <c r="Y4" s="674"/>
      <c r="Z4" s="674"/>
      <c r="AA4" s="674"/>
      <c r="AB4" s="674"/>
      <c r="AC4" s="675"/>
      <c r="AD4" s="674"/>
      <c r="AE4" s="674"/>
      <c r="AF4" s="674"/>
      <c r="AG4" s="675"/>
      <c r="AH4" s="675"/>
      <c r="AI4" s="675"/>
      <c r="AJ4" s="675"/>
      <c r="AK4" s="675"/>
      <c r="AL4" s="675"/>
      <c r="AM4" s="675"/>
      <c r="AN4" s="675"/>
      <c r="AO4" s="675"/>
      <c r="AP4" s="675"/>
      <c r="AQ4" s="675"/>
      <c r="AR4" s="675"/>
      <c r="AS4" s="675"/>
    </row>
    <row r="5" spans="1:44" ht="18" customHeight="1" thickBot="1">
      <c r="A5" s="49" t="s">
        <v>483</v>
      </c>
      <c r="B5" s="49"/>
      <c r="C5" s="49"/>
      <c r="D5" s="49"/>
      <c r="E5" s="49"/>
      <c r="F5" s="49"/>
      <c r="G5" s="49"/>
      <c r="H5" s="49"/>
      <c r="I5" s="49"/>
      <c r="J5" s="49"/>
      <c r="K5" s="49"/>
      <c r="L5" s="49"/>
      <c r="M5" s="49"/>
      <c r="N5" s="49"/>
      <c r="O5" s="49"/>
      <c r="P5" s="49"/>
      <c r="U5" s="676"/>
      <c r="V5" s="351"/>
      <c r="W5" s="351"/>
      <c r="X5" s="356"/>
      <c r="Y5" s="351"/>
      <c r="Z5" s="351"/>
      <c r="AA5" s="351"/>
      <c r="AB5" s="677" t="s">
        <v>747</v>
      </c>
      <c r="AC5" s="351"/>
      <c r="AD5" s="677"/>
      <c r="AF5" s="351"/>
      <c r="AG5" s="351"/>
      <c r="AH5" s="356"/>
      <c r="AI5" s="356"/>
      <c r="AJ5" s="351"/>
      <c r="AK5" s="351"/>
      <c r="AL5" s="351"/>
      <c r="AM5" s="356"/>
      <c r="AN5" s="351"/>
      <c r="AO5" s="351"/>
      <c r="AP5" s="356"/>
      <c r="AQ5" s="351"/>
      <c r="AR5" s="356"/>
    </row>
    <row r="6" spans="3:42" ht="16.5" customHeight="1" thickBot="1">
      <c r="C6" s="298"/>
      <c r="D6" s="298"/>
      <c r="E6" s="298"/>
      <c r="F6" s="298"/>
      <c r="G6" s="298"/>
      <c r="H6" s="298"/>
      <c r="I6" s="298"/>
      <c r="J6" s="298"/>
      <c r="K6" s="298"/>
      <c r="L6" s="298"/>
      <c r="M6" s="298"/>
      <c r="N6" s="298"/>
      <c r="O6" s="298"/>
      <c r="P6" s="54" t="s">
        <v>196</v>
      </c>
      <c r="U6" s="678" t="s">
        <v>646</v>
      </c>
      <c r="V6" s="679" t="s">
        <v>648</v>
      </c>
      <c r="W6" s="680" t="s">
        <v>649</v>
      </c>
      <c r="X6" s="681"/>
      <c r="Y6" s="682"/>
      <c r="Z6" s="680" t="s">
        <v>650</v>
      </c>
      <c r="AA6" s="681"/>
      <c r="AB6" s="681"/>
      <c r="AC6" s="675"/>
      <c r="AD6" s="675"/>
      <c r="AE6" s="675"/>
      <c r="AF6" s="683" t="s">
        <v>78</v>
      </c>
      <c r="AG6" s="683"/>
      <c r="AH6" s="683"/>
      <c r="AI6" s="683"/>
      <c r="AJ6" s="683"/>
      <c r="AK6" s="683"/>
      <c r="AL6" s="683"/>
      <c r="AM6" s="683"/>
      <c r="AN6" s="683"/>
      <c r="AO6" s="683"/>
      <c r="AP6" s="683"/>
    </row>
    <row r="7" spans="1:42" ht="16.5" customHeight="1">
      <c r="A7" s="684" t="s">
        <v>657</v>
      </c>
      <c r="B7" s="684"/>
      <c r="C7" s="684"/>
      <c r="D7" s="685"/>
      <c r="E7" s="686" t="s">
        <v>651</v>
      </c>
      <c r="F7" s="687"/>
      <c r="G7" s="687"/>
      <c r="H7" s="687"/>
      <c r="I7" s="687"/>
      <c r="J7" s="688"/>
      <c r="K7" s="686" t="s">
        <v>652</v>
      </c>
      <c r="L7" s="687"/>
      <c r="M7" s="687"/>
      <c r="N7" s="687"/>
      <c r="O7" s="687"/>
      <c r="P7" s="687"/>
      <c r="U7" s="689" t="s">
        <v>647</v>
      </c>
      <c r="V7" s="690"/>
      <c r="W7" s="691" t="s">
        <v>304</v>
      </c>
      <c r="X7" s="692" t="s">
        <v>291</v>
      </c>
      <c r="Y7" s="693" t="s">
        <v>292</v>
      </c>
      <c r="Z7" s="694" t="s">
        <v>344</v>
      </c>
      <c r="AA7" s="692" t="s">
        <v>291</v>
      </c>
      <c r="AB7" s="694" t="s">
        <v>292</v>
      </c>
      <c r="AC7" s="695"/>
      <c r="AD7" s="695"/>
      <c r="AE7" s="675"/>
      <c r="AF7" s="675" t="s">
        <v>1</v>
      </c>
      <c r="AG7" s="675"/>
      <c r="AH7" s="675"/>
      <c r="AI7" s="675"/>
      <c r="AJ7" s="675"/>
      <c r="AK7" s="675" t="s">
        <v>1</v>
      </c>
      <c r="AL7" s="59"/>
      <c r="AM7" s="59"/>
      <c r="AN7" s="675" t="s">
        <v>1</v>
      </c>
      <c r="AO7" s="59"/>
      <c r="AP7" s="59"/>
    </row>
    <row r="8" spans="1:42" ht="16.5" customHeight="1">
      <c r="A8" s="696"/>
      <c r="B8" s="696"/>
      <c r="C8" s="696"/>
      <c r="D8" s="697"/>
      <c r="E8" s="698" t="s">
        <v>304</v>
      </c>
      <c r="F8" s="699"/>
      <c r="G8" s="698" t="s">
        <v>305</v>
      </c>
      <c r="H8" s="699"/>
      <c r="I8" s="698" t="s">
        <v>306</v>
      </c>
      <c r="J8" s="699"/>
      <c r="K8" s="698" t="s">
        <v>304</v>
      </c>
      <c r="L8" s="699"/>
      <c r="M8" s="698" t="s">
        <v>305</v>
      </c>
      <c r="N8" s="699"/>
      <c r="O8" s="698" t="s">
        <v>306</v>
      </c>
      <c r="P8" s="700"/>
      <c r="U8" s="701" t="s">
        <v>644</v>
      </c>
      <c r="V8" s="675">
        <v>20</v>
      </c>
      <c r="W8" s="675">
        <v>379</v>
      </c>
      <c r="X8" s="675">
        <v>304</v>
      </c>
      <c r="Y8" s="675">
        <v>75</v>
      </c>
      <c r="Z8" s="675">
        <v>167</v>
      </c>
      <c r="AA8" s="675">
        <v>98</v>
      </c>
      <c r="AB8" s="675">
        <v>69</v>
      </c>
      <c r="AC8" s="675"/>
      <c r="AD8" s="675"/>
      <c r="AE8" s="675" t="s">
        <v>1</v>
      </c>
      <c r="AF8" s="675"/>
      <c r="AG8" s="683"/>
      <c r="AH8" s="683"/>
      <c r="AI8" s="683"/>
      <c r="AJ8" s="675" t="s">
        <v>1</v>
      </c>
      <c r="AK8" s="683"/>
      <c r="AL8" s="683"/>
      <c r="AM8" s="675" t="s">
        <v>1</v>
      </c>
      <c r="AN8" s="683"/>
      <c r="AO8" s="683"/>
      <c r="AP8" s="675" t="s">
        <v>1</v>
      </c>
    </row>
    <row r="9" spans="1:42" ht="16.5" customHeight="1">
      <c r="A9" s="702" t="s">
        <v>658</v>
      </c>
      <c r="B9" s="702"/>
      <c r="C9" s="702"/>
      <c r="D9" s="703"/>
      <c r="F9" s="704">
        <f>SUM(F11:F13)</f>
        <v>46</v>
      </c>
      <c r="G9" s="704"/>
      <c r="H9" s="704">
        <f aca="true" t="shared" si="0" ref="H9:P9">SUM(H11:H13)</f>
        <v>5</v>
      </c>
      <c r="I9" s="704"/>
      <c r="J9" s="704">
        <f t="shared" si="0"/>
        <v>41</v>
      </c>
      <c r="K9" s="704"/>
      <c r="L9" s="704">
        <f>SUM(L11:L13)</f>
        <v>26</v>
      </c>
      <c r="M9" s="704"/>
      <c r="N9" s="704">
        <f t="shared" si="0"/>
        <v>3</v>
      </c>
      <c r="O9" s="704"/>
      <c r="P9" s="704">
        <f t="shared" si="0"/>
        <v>23</v>
      </c>
      <c r="Q9" s="705"/>
      <c r="U9" s="51" t="s">
        <v>645</v>
      </c>
      <c r="V9" s="675">
        <v>20</v>
      </c>
      <c r="W9" s="675">
        <v>374</v>
      </c>
      <c r="X9" s="675">
        <v>300</v>
      </c>
      <c r="Y9" s="675">
        <v>74</v>
      </c>
      <c r="Z9" s="675">
        <v>134</v>
      </c>
      <c r="AA9" s="675">
        <v>68</v>
      </c>
      <c r="AB9" s="675">
        <v>66</v>
      </c>
      <c r="AC9" s="675"/>
      <c r="AD9" s="675"/>
      <c r="AE9" s="675" t="s">
        <v>1</v>
      </c>
      <c r="AF9" s="675"/>
      <c r="AG9" s="683"/>
      <c r="AH9" s="675"/>
      <c r="AI9" s="675"/>
      <c r="AJ9" s="675" t="s">
        <v>1</v>
      </c>
      <c r="AK9" s="683"/>
      <c r="AL9" s="675"/>
      <c r="AM9" s="675" t="s">
        <v>1</v>
      </c>
      <c r="AN9" s="683"/>
      <c r="AO9" s="675"/>
      <c r="AP9" s="675" t="s">
        <v>1</v>
      </c>
    </row>
    <row r="10" spans="1:42" ht="16.5" customHeight="1">
      <c r="A10" s="148"/>
      <c r="B10" s="148"/>
      <c r="C10" s="369"/>
      <c r="D10" s="706"/>
      <c r="E10" s="100"/>
      <c r="F10" s="100"/>
      <c r="G10" s="100"/>
      <c r="H10" s="100"/>
      <c r="I10" s="100"/>
      <c r="J10" s="100"/>
      <c r="K10" s="100"/>
      <c r="L10" s="100"/>
      <c r="M10" s="100"/>
      <c r="N10" s="100"/>
      <c r="O10" s="100"/>
      <c r="P10" s="100"/>
      <c r="U10" s="51" t="s">
        <v>691</v>
      </c>
      <c r="V10" s="675">
        <v>20</v>
      </c>
      <c r="W10" s="675">
        <v>373</v>
      </c>
      <c r="X10" s="675">
        <v>295</v>
      </c>
      <c r="Y10" s="675">
        <v>78</v>
      </c>
      <c r="Z10" s="675">
        <v>130</v>
      </c>
      <c r="AA10" s="675">
        <v>68</v>
      </c>
      <c r="AB10" s="675">
        <v>62</v>
      </c>
      <c r="AC10" s="675"/>
      <c r="AD10" s="675"/>
      <c r="AE10" s="675" t="s">
        <v>1</v>
      </c>
      <c r="AF10" s="675"/>
      <c r="AG10" s="683"/>
      <c r="AH10" s="675"/>
      <c r="AI10" s="675"/>
      <c r="AJ10" s="675" t="s">
        <v>1</v>
      </c>
      <c r="AK10" s="683"/>
      <c r="AL10" s="675"/>
      <c r="AM10" s="675" t="s">
        <v>1</v>
      </c>
      <c r="AN10" s="683"/>
      <c r="AO10" s="675"/>
      <c r="AP10" s="675" t="s">
        <v>1</v>
      </c>
    </row>
    <row r="11" spans="1:42" ht="16.5" customHeight="1">
      <c r="A11" s="707" t="s">
        <v>659</v>
      </c>
      <c r="B11" s="707"/>
      <c r="C11" s="707"/>
      <c r="D11" s="708"/>
      <c r="F11" s="709" t="s">
        <v>627</v>
      </c>
      <c r="G11" s="709"/>
      <c r="H11" s="709" t="s">
        <v>627</v>
      </c>
      <c r="I11" s="710"/>
      <c r="J11" s="709" t="s">
        <v>627</v>
      </c>
      <c r="K11" s="710"/>
      <c r="L11" s="709" t="s">
        <v>627</v>
      </c>
      <c r="M11" s="710"/>
      <c r="N11" s="709" t="s">
        <v>627</v>
      </c>
      <c r="O11" s="710"/>
      <c r="P11" s="709" t="s">
        <v>627</v>
      </c>
      <c r="U11" s="51" t="s">
        <v>692</v>
      </c>
      <c r="V11" s="675">
        <v>20</v>
      </c>
      <c r="W11" s="675">
        <v>378</v>
      </c>
      <c r="X11" s="675">
        <v>304</v>
      </c>
      <c r="Y11" s="675">
        <v>74</v>
      </c>
      <c r="Z11" s="675">
        <v>145</v>
      </c>
      <c r="AA11" s="675">
        <v>75</v>
      </c>
      <c r="AB11" s="675">
        <v>70</v>
      </c>
      <c r="AC11" s="675"/>
      <c r="AD11" s="675"/>
      <c r="AE11" s="675" t="s">
        <v>1</v>
      </c>
      <c r="AF11" s="675"/>
      <c r="AG11" s="683"/>
      <c r="AH11" s="675"/>
      <c r="AI11" s="675"/>
      <c r="AJ11" s="675" t="s">
        <v>1</v>
      </c>
      <c r="AK11" s="683"/>
      <c r="AL11" s="675"/>
      <c r="AM11" s="675" t="s">
        <v>1</v>
      </c>
      <c r="AN11" s="683"/>
      <c r="AO11" s="675"/>
      <c r="AP11" s="675" t="s">
        <v>1</v>
      </c>
    </row>
    <row r="12" spans="1:42" ht="16.5" customHeight="1">
      <c r="A12" s="707" t="s">
        <v>660</v>
      </c>
      <c r="B12" s="707"/>
      <c r="C12" s="707"/>
      <c r="D12" s="708"/>
      <c r="E12" s="60"/>
      <c r="F12" s="344">
        <f>SUM(G12:J12)</f>
        <v>46</v>
      </c>
      <c r="G12" s="344"/>
      <c r="H12" s="344">
        <v>5</v>
      </c>
      <c r="I12" s="344"/>
      <c r="J12" s="344">
        <v>41</v>
      </c>
      <c r="K12" s="344"/>
      <c r="L12" s="344">
        <f>SUM(M12:P12)</f>
        <v>26</v>
      </c>
      <c r="M12" s="344"/>
      <c r="N12" s="344">
        <v>3</v>
      </c>
      <c r="O12" s="344"/>
      <c r="P12" s="344">
        <v>23</v>
      </c>
      <c r="U12" s="283" t="s">
        <v>693</v>
      </c>
      <c r="V12" s="106">
        <f>V15</f>
        <v>20</v>
      </c>
      <c r="W12" s="106">
        <f aca="true" t="shared" si="1" ref="W12:AB12">W15</f>
        <v>373</v>
      </c>
      <c r="X12" s="106">
        <f t="shared" si="1"/>
        <v>296</v>
      </c>
      <c r="Y12" s="106">
        <f t="shared" si="1"/>
        <v>77</v>
      </c>
      <c r="Z12" s="106">
        <f t="shared" si="1"/>
        <v>145</v>
      </c>
      <c r="AA12" s="106">
        <f t="shared" si="1"/>
        <v>78</v>
      </c>
      <c r="AB12" s="106">
        <f t="shared" si="1"/>
        <v>67</v>
      </c>
      <c r="AC12" s="106"/>
      <c r="AD12" s="106"/>
      <c r="AE12" s="106" t="s">
        <v>1</v>
      </c>
      <c r="AF12" s="106"/>
      <c r="AG12" s="106"/>
      <c r="AH12" s="106"/>
      <c r="AI12" s="106"/>
      <c r="AJ12" s="106" t="s">
        <v>1</v>
      </c>
      <c r="AK12" s="106"/>
      <c r="AL12" s="106"/>
      <c r="AM12" s="106" t="s">
        <v>1</v>
      </c>
      <c r="AN12" s="106"/>
      <c r="AO12" s="106"/>
      <c r="AP12" s="106" t="s">
        <v>1</v>
      </c>
    </row>
    <row r="13" spans="1:42" ht="16.5" customHeight="1">
      <c r="A13" s="707" t="s">
        <v>661</v>
      </c>
      <c r="B13" s="707"/>
      <c r="C13" s="707"/>
      <c r="D13" s="708"/>
      <c r="E13" s="60"/>
      <c r="F13" s="709" t="s">
        <v>627</v>
      </c>
      <c r="G13" s="344"/>
      <c r="H13" s="709" t="s">
        <v>627</v>
      </c>
      <c r="I13" s="344"/>
      <c r="J13" s="709" t="s">
        <v>627</v>
      </c>
      <c r="K13" s="344"/>
      <c r="L13" s="709" t="s">
        <v>627</v>
      </c>
      <c r="M13" s="344"/>
      <c r="N13" s="709" t="s">
        <v>627</v>
      </c>
      <c r="O13" s="344"/>
      <c r="P13" s="709" t="s">
        <v>627</v>
      </c>
      <c r="U13" s="695"/>
      <c r="V13" s="356"/>
      <c r="W13" s="695"/>
      <c r="X13" s="695"/>
      <c r="Y13" s="695"/>
      <c r="Z13" s="695"/>
      <c r="AA13" s="695"/>
      <c r="AB13" s="695"/>
      <c r="AC13" s="695"/>
      <c r="AD13" s="695"/>
      <c r="AE13" s="695" t="s">
        <v>484</v>
      </c>
      <c r="AF13" s="695"/>
      <c r="AG13" s="683"/>
      <c r="AH13" s="683"/>
      <c r="AI13" s="683"/>
      <c r="AJ13" s="695" t="s">
        <v>1</v>
      </c>
      <c r="AK13" s="683"/>
      <c r="AL13" s="683"/>
      <c r="AM13" s="695" t="s">
        <v>1</v>
      </c>
      <c r="AN13" s="683"/>
      <c r="AO13" s="683"/>
      <c r="AP13" s="695" t="s">
        <v>1</v>
      </c>
    </row>
    <row r="14" spans="1:42" ht="16.5" customHeight="1">
      <c r="A14" s="6"/>
      <c r="B14" s="224"/>
      <c r="C14" s="224"/>
      <c r="D14" s="225"/>
      <c r="E14" s="60"/>
      <c r="F14" s="344"/>
      <c r="G14" s="344"/>
      <c r="H14" s="344"/>
      <c r="I14" s="344"/>
      <c r="J14" s="344"/>
      <c r="K14" s="344"/>
      <c r="L14" s="344"/>
      <c r="M14" s="344"/>
      <c r="N14" s="344"/>
      <c r="O14" s="344"/>
      <c r="P14" s="344"/>
      <c r="U14" s="695" t="s">
        <v>745</v>
      </c>
      <c r="V14" s="709" t="s">
        <v>627</v>
      </c>
      <c r="W14" s="709" t="s">
        <v>627</v>
      </c>
      <c r="X14" s="709" t="s">
        <v>627</v>
      </c>
      <c r="Y14" s="709" t="s">
        <v>627</v>
      </c>
      <c r="Z14" s="709" t="s">
        <v>627</v>
      </c>
      <c r="AA14" s="709" t="s">
        <v>627</v>
      </c>
      <c r="AB14" s="709" t="s">
        <v>627</v>
      </c>
      <c r="AC14" s="614"/>
      <c r="AD14" s="614"/>
      <c r="AE14" s="711" t="s">
        <v>1</v>
      </c>
      <c r="AF14" s="675"/>
      <c r="AG14" s="683"/>
      <c r="AH14" s="683"/>
      <c r="AI14" s="683"/>
      <c r="AJ14" s="711" t="s">
        <v>1</v>
      </c>
      <c r="AK14" s="448"/>
      <c r="AL14" s="448"/>
      <c r="AM14" s="711" t="s">
        <v>1</v>
      </c>
      <c r="AN14" s="448"/>
      <c r="AO14" s="448"/>
      <c r="AP14" s="711" t="s">
        <v>1</v>
      </c>
    </row>
    <row r="15" spans="1:42" ht="16.5" customHeight="1">
      <c r="A15" s="6"/>
      <c r="B15" s="712" t="s">
        <v>662</v>
      </c>
      <c r="C15" s="712"/>
      <c r="D15" s="638"/>
      <c r="E15" s="60"/>
      <c r="F15" s="344">
        <f>SUM(H15:K15)</f>
        <v>46</v>
      </c>
      <c r="G15" s="344"/>
      <c r="H15" s="344">
        <v>5</v>
      </c>
      <c r="I15" s="344"/>
      <c r="J15" s="344">
        <v>41</v>
      </c>
      <c r="K15" s="344"/>
      <c r="L15" s="344">
        <f>SUM(N15:Q15)</f>
        <v>26</v>
      </c>
      <c r="M15" s="344"/>
      <c r="N15" s="344">
        <v>3</v>
      </c>
      <c r="O15" s="344"/>
      <c r="P15" s="344">
        <v>23</v>
      </c>
      <c r="U15" s="713" t="s">
        <v>746</v>
      </c>
      <c r="V15" s="714">
        <v>20</v>
      </c>
      <c r="W15" s="714">
        <v>373</v>
      </c>
      <c r="X15" s="715">
        <v>296</v>
      </c>
      <c r="Y15" s="715">
        <v>77</v>
      </c>
      <c r="Z15" s="714">
        <v>145</v>
      </c>
      <c r="AA15" s="714">
        <v>78</v>
      </c>
      <c r="AB15" s="714">
        <v>67</v>
      </c>
      <c r="AC15" s="448"/>
      <c r="AD15" s="448"/>
      <c r="AE15" s="675" t="s">
        <v>1</v>
      </c>
      <c r="AF15" s="675"/>
      <c r="AG15" s="683"/>
      <c r="AH15" s="683"/>
      <c r="AI15" s="683"/>
      <c r="AJ15" s="448" t="s">
        <v>1</v>
      </c>
      <c r="AK15" s="451"/>
      <c r="AL15" s="451"/>
      <c r="AM15" s="448" t="s">
        <v>1</v>
      </c>
      <c r="AN15" s="451"/>
      <c r="AO15" s="451"/>
      <c r="AP15" s="448" t="s">
        <v>1</v>
      </c>
    </row>
    <row r="16" spans="1:45" ht="16.5" customHeight="1">
      <c r="A16" s="62"/>
      <c r="B16" s="716"/>
      <c r="C16" s="716"/>
      <c r="D16" s="717"/>
      <c r="E16" s="62"/>
      <c r="F16" s="718"/>
      <c r="G16" s="718"/>
      <c r="H16" s="718"/>
      <c r="I16" s="718"/>
      <c r="J16" s="718"/>
      <c r="K16" s="718"/>
      <c r="L16" s="718"/>
      <c r="M16" s="718"/>
      <c r="N16" s="718"/>
      <c r="O16" s="718"/>
      <c r="P16" s="718"/>
      <c r="U16" s="675" t="s">
        <v>363</v>
      </c>
      <c r="V16" s="695"/>
      <c r="W16" s="695"/>
      <c r="X16" s="695"/>
      <c r="Y16" s="695"/>
      <c r="Z16" s="695"/>
      <c r="AA16" s="695"/>
      <c r="AB16" s="351"/>
      <c r="AC16" s="351"/>
      <c r="AD16" s="351"/>
      <c r="AE16" s="351"/>
      <c r="AF16" s="351"/>
      <c r="AG16" s="351"/>
      <c r="AH16" s="351"/>
      <c r="AI16" s="351"/>
      <c r="AJ16" s="351"/>
      <c r="AK16" s="351"/>
      <c r="AL16" s="351"/>
      <c r="AM16" s="356"/>
      <c r="AN16" s="351"/>
      <c r="AO16" s="351"/>
      <c r="AP16" s="351" t="s">
        <v>1</v>
      </c>
      <c r="AQ16" s="351"/>
      <c r="AR16" s="351"/>
      <c r="AS16" s="351"/>
    </row>
    <row r="17" spans="1:45" ht="16.5" customHeight="1">
      <c r="A17" s="263" t="s">
        <v>337</v>
      </c>
      <c r="D17" s="6"/>
      <c r="E17" s="6"/>
      <c r="F17" s="6"/>
      <c r="G17" s="6"/>
      <c r="H17" s="6"/>
      <c r="I17" s="6"/>
      <c r="J17" s="6"/>
      <c r="K17" s="6"/>
      <c r="L17" s="6"/>
      <c r="M17" s="6"/>
      <c r="U17" s="263" t="s">
        <v>337</v>
      </c>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row>
    <row r="18" spans="1:13" ht="16.5" customHeight="1">
      <c r="A18" s="263"/>
      <c r="D18" s="6"/>
      <c r="E18" s="6"/>
      <c r="F18" s="6"/>
      <c r="G18" s="6"/>
      <c r="H18" s="6"/>
      <c r="I18" s="6"/>
      <c r="J18" s="6"/>
      <c r="K18" s="6"/>
      <c r="L18" s="6"/>
      <c r="M18" s="6"/>
    </row>
    <row r="19" ht="16.5" customHeight="1"/>
    <row r="20" spans="1:41" ht="16.5" customHeight="1">
      <c r="A20" s="597" t="s">
        <v>794</v>
      </c>
      <c r="B20" s="597"/>
      <c r="C20" s="597"/>
      <c r="D20" s="597"/>
      <c r="E20" s="597"/>
      <c r="F20" s="597"/>
      <c r="G20" s="597"/>
      <c r="H20" s="597"/>
      <c r="I20" s="597"/>
      <c r="J20" s="597"/>
      <c r="K20" s="597"/>
      <c r="L20" s="597"/>
      <c r="M20" s="597"/>
      <c r="N20" s="597"/>
      <c r="O20" s="597"/>
      <c r="P20" s="597"/>
      <c r="U20" s="673" t="s">
        <v>797</v>
      </c>
      <c r="V20" s="673"/>
      <c r="W20" s="673"/>
      <c r="X20" s="673"/>
      <c r="Y20" s="673"/>
      <c r="Z20" s="673"/>
      <c r="AA20" s="673"/>
      <c r="AB20" s="673"/>
      <c r="AC20" s="673"/>
      <c r="AD20" s="673"/>
      <c r="AE20" s="673"/>
      <c r="AF20" s="673"/>
      <c r="AG20" s="56"/>
      <c r="AH20" s="56"/>
      <c r="AI20" s="56"/>
      <c r="AJ20" s="56"/>
      <c r="AK20" s="56"/>
      <c r="AL20" s="56"/>
      <c r="AM20" s="56"/>
      <c r="AN20" s="56"/>
      <c r="AO20" s="56"/>
    </row>
    <row r="21" spans="1:41" ht="16.5" customHeight="1">
      <c r="A21" s="49" t="s">
        <v>798</v>
      </c>
      <c r="B21" s="49"/>
      <c r="C21" s="49"/>
      <c r="D21" s="49"/>
      <c r="E21" s="49"/>
      <c r="F21" s="49"/>
      <c r="G21" s="49"/>
      <c r="H21" s="49"/>
      <c r="I21" s="49"/>
      <c r="J21" s="49"/>
      <c r="K21" s="49"/>
      <c r="L21" s="49"/>
      <c r="M21" s="49"/>
      <c r="N21" s="49"/>
      <c r="O21" s="49"/>
      <c r="P21" s="49"/>
      <c r="U21" s="719" t="s">
        <v>390</v>
      </c>
      <c r="V21" s="719"/>
      <c r="W21" s="719"/>
      <c r="X21" s="719"/>
      <c r="Y21" s="719"/>
      <c r="Z21" s="719"/>
      <c r="AA21" s="719"/>
      <c r="AB21" s="719"/>
      <c r="AC21" s="719"/>
      <c r="AD21" s="719"/>
      <c r="AE21" s="719"/>
      <c r="AF21" s="719"/>
      <c r="AG21" s="351"/>
      <c r="AH21" s="351"/>
      <c r="AI21" s="351"/>
      <c r="AJ21" s="351"/>
      <c r="AK21" s="351"/>
      <c r="AL21" s="351"/>
      <c r="AM21" s="351"/>
      <c r="AN21" s="351"/>
      <c r="AO21" s="351"/>
    </row>
    <row r="22" spans="1:41" ht="16.5" customHeight="1">
      <c r="A22" s="49" t="s">
        <v>104</v>
      </c>
      <c r="B22" s="49"/>
      <c r="C22" s="49"/>
      <c r="D22" s="49"/>
      <c r="E22" s="49"/>
      <c r="F22" s="49"/>
      <c r="G22" s="49"/>
      <c r="H22" s="49"/>
      <c r="I22" s="49"/>
      <c r="J22" s="49"/>
      <c r="K22" s="49"/>
      <c r="L22" s="49"/>
      <c r="M22" s="49"/>
      <c r="N22" s="49"/>
      <c r="O22" s="49"/>
      <c r="P22" s="49"/>
      <c r="U22" s="719" t="s">
        <v>389</v>
      </c>
      <c r="V22" s="719"/>
      <c r="W22" s="719"/>
      <c r="X22" s="719"/>
      <c r="Y22" s="719"/>
      <c r="Z22" s="719"/>
      <c r="AA22" s="719"/>
      <c r="AB22" s="719"/>
      <c r="AC22" s="719"/>
      <c r="AD22" s="719"/>
      <c r="AE22" s="719"/>
      <c r="AF22" s="719"/>
      <c r="AG22" s="351"/>
      <c r="AH22" s="351"/>
      <c r="AI22" s="351"/>
      <c r="AJ22" s="351"/>
      <c r="AK22" s="351"/>
      <c r="AL22" s="351"/>
      <c r="AM22" s="351"/>
      <c r="AN22" s="351"/>
      <c r="AO22" s="351"/>
    </row>
    <row r="23" spans="3:40" ht="16.5" customHeight="1" thickBot="1">
      <c r="C23" s="298"/>
      <c r="D23" s="298"/>
      <c r="E23" s="298"/>
      <c r="F23" s="298"/>
      <c r="G23" s="298"/>
      <c r="H23" s="298"/>
      <c r="I23" s="298"/>
      <c r="J23" s="298"/>
      <c r="K23" s="298"/>
      <c r="L23" s="298"/>
      <c r="M23" s="298"/>
      <c r="N23" s="298"/>
      <c r="O23" s="298"/>
      <c r="P23" s="54" t="s">
        <v>196</v>
      </c>
      <c r="U23" s="351"/>
      <c r="V23" s="351"/>
      <c r="W23" s="351"/>
      <c r="X23" s="351"/>
      <c r="Y23" s="356"/>
      <c r="Z23" s="351"/>
      <c r="AA23" s="356"/>
      <c r="AB23" s="351"/>
      <c r="AC23" s="356"/>
      <c r="AD23" s="677" t="s">
        <v>196</v>
      </c>
      <c r="AE23" s="356"/>
      <c r="AG23" s="356"/>
      <c r="AH23" s="356"/>
      <c r="AI23" s="351"/>
      <c r="AJ23" s="351"/>
      <c r="AK23" s="351"/>
      <c r="AL23" s="356"/>
      <c r="AM23" s="351"/>
      <c r="AN23" s="351"/>
    </row>
    <row r="24" spans="1:39" ht="16.5" customHeight="1">
      <c r="A24" s="684" t="s">
        <v>657</v>
      </c>
      <c r="B24" s="684"/>
      <c r="C24" s="684"/>
      <c r="D24" s="685"/>
      <c r="E24" s="686" t="s">
        <v>651</v>
      </c>
      <c r="F24" s="687"/>
      <c r="G24" s="687"/>
      <c r="H24" s="687"/>
      <c r="I24" s="687"/>
      <c r="J24" s="688"/>
      <c r="K24" s="686" t="s">
        <v>652</v>
      </c>
      <c r="L24" s="687"/>
      <c r="M24" s="687"/>
      <c r="N24" s="687"/>
      <c r="O24" s="687"/>
      <c r="P24" s="687"/>
      <c r="U24" s="720" t="s">
        <v>25</v>
      </c>
      <c r="V24" s="721" t="s">
        <v>641</v>
      </c>
      <c r="W24" s="722"/>
      <c r="X24" s="723"/>
      <c r="Y24" s="721" t="s">
        <v>655</v>
      </c>
      <c r="Z24" s="722"/>
      <c r="AA24" s="722"/>
      <c r="AB24" s="721" t="s">
        <v>656</v>
      </c>
      <c r="AC24" s="722"/>
      <c r="AD24" s="722"/>
      <c r="AE24" s="675"/>
      <c r="AF24" s="675"/>
      <c r="AG24" s="675"/>
      <c r="AH24" s="675" t="s">
        <v>78</v>
      </c>
      <c r="AI24" s="675"/>
      <c r="AJ24" s="675"/>
      <c r="AK24" s="675"/>
      <c r="AL24" s="675"/>
      <c r="AM24" s="675"/>
    </row>
    <row r="25" spans="1:39" ht="16.5" customHeight="1">
      <c r="A25" s="696"/>
      <c r="B25" s="696"/>
      <c r="C25" s="696"/>
      <c r="D25" s="697"/>
      <c r="E25" s="698" t="s">
        <v>304</v>
      </c>
      <c r="F25" s="699"/>
      <c r="G25" s="698" t="s">
        <v>305</v>
      </c>
      <c r="H25" s="699"/>
      <c r="I25" s="698" t="s">
        <v>306</v>
      </c>
      <c r="J25" s="699"/>
      <c r="K25" s="698" t="s">
        <v>304</v>
      </c>
      <c r="L25" s="699"/>
      <c r="M25" s="698" t="s">
        <v>305</v>
      </c>
      <c r="N25" s="699"/>
      <c r="O25" s="698" t="s">
        <v>306</v>
      </c>
      <c r="P25" s="700"/>
      <c r="U25" s="390"/>
      <c r="V25" s="691" t="s">
        <v>304</v>
      </c>
      <c r="W25" s="692" t="s">
        <v>305</v>
      </c>
      <c r="X25" s="691" t="s">
        <v>306</v>
      </c>
      <c r="Y25" s="691" t="s">
        <v>344</v>
      </c>
      <c r="Z25" s="692" t="s">
        <v>291</v>
      </c>
      <c r="AA25" s="693" t="s">
        <v>292</v>
      </c>
      <c r="AB25" s="691" t="s">
        <v>344</v>
      </c>
      <c r="AC25" s="692" t="s">
        <v>291</v>
      </c>
      <c r="AD25" s="694" t="s">
        <v>292</v>
      </c>
      <c r="AE25" s="675" t="s">
        <v>1</v>
      </c>
      <c r="AF25" s="675"/>
      <c r="AG25" s="675"/>
      <c r="AH25" s="675" t="s">
        <v>1</v>
      </c>
      <c r="AI25" s="675"/>
      <c r="AJ25" s="675" t="s">
        <v>1</v>
      </c>
      <c r="AK25" s="675"/>
      <c r="AL25" s="675" t="s">
        <v>1</v>
      </c>
      <c r="AM25" s="675"/>
    </row>
    <row r="26" spans="1:39" ht="16.5" customHeight="1">
      <c r="A26" s="702" t="s">
        <v>658</v>
      </c>
      <c r="B26" s="702"/>
      <c r="C26" s="702"/>
      <c r="D26" s="703"/>
      <c r="E26" s="13"/>
      <c r="F26" s="658" t="s">
        <v>627</v>
      </c>
      <c r="G26" s="13"/>
      <c r="H26" s="658" t="s">
        <v>627</v>
      </c>
      <c r="I26" s="13"/>
      <c r="J26" s="658" t="s">
        <v>627</v>
      </c>
      <c r="K26" s="13"/>
      <c r="L26" s="658" t="s">
        <v>627</v>
      </c>
      <c r="M26" s="13"/>
      <c r="N26" s="658" t="s">
        <v>627</v>
      </c>
      <c r="O26" s="13"/>
      <c r="P26" s="658" t="s">
        <v>627</v>
      </c>
      <c r="U26" s="724" t="s">
        <v>644</v>
      </c>
      <c r="V26" s="725">
        <v>3373</v>
      </c>
      <c r="W26" s="448">
        <v>2013</v>
      </c>
      <c r="X26" s="675">
        <v>1360</v>
      </c>
      <c r="Y26" s="709" t="s">
        <v>627</v>
      </c>
      <c r="Z26" s="709" t="s">
        <v>627</v>
      </c>
      <c r="AA26" s="709" t="s">
        <v>627</v>
      </c>
      <c r="AB26" s="675">
        <v>3373</v>
      </c>
      <c r="AC26" s="675">
        <v>2013</v>
      </c>
      <c r="AD26" s="675">
        <v>1360</v>
      </c>
      <c r="AE26" s="675"/>
      <c r="AF26" s="448" t="s">
        <v>24</v>
      </c>
      <c r="AG26" s="711" t="s">
        <v>1</v>
      </c>
      <c r="AI26" s="675"/>
      <c r="AK26" s="675"/>
      <c r="AM26" s="675"/>
    </row>
    <row r="27" spans="1:39" ht="16.5" customHeight="1">
      <c r="A27" s="229"/>
      <c r="B27" s="229"/>
      <c r="C27" s="229"/>
      <c r="D27" s="220"/>
      <c r="E27" s="54"/>
      <c r="F27" s="658"/>
      <c r="G27" s="54"/>
      <c r="H27" s="658"/>
      <c r="I27" s="54"/>
      <c r="J27" s="658"/>
      <c r="K27" s="54"/>
      <c r="L27" s="658"/>
      <c r="M27" s="54"/>
      <c r="N27" s="658"/>
      <c r="O27" s="54"/>
      <c r="P27" s="658"/>
      <c r="Q27" s="6"/>
      <c r="U27" s="103" t="s">
        <v>645</v>
      </c>
      <c r="V27" s="725">
        <v>3426</v>
      </c>
      <c r="W27" s="448">
        <v>2083</v>
      </c>
      <c r="X27" s="675">
        <v>1343</v>
      </c>
      <c r="Y27" s="709" t="s">
        <v>627</v>
      </c>
      <c r="Z27" s="709" t="s">
        <v>627</v>
      </c>
      <c r="AA27" s="709" t="s">
        <v>627</v>
      </c>
      <c r="AB27" s="675">
        <v>3426</v>
      </c>
      <c r="AC27" s="675">
        <v>2083</v>
      </c>
      <c r="AD27" s="675">
        <v>1343</v>
      </c>
      <c r="AE27" s="675"/>
      <c r="AF27" s="448" t="s">
        <v>24</v>
      </c>
      <c r="AG27" s="711" t="s">
        <v>1</v>
      </c>
      <c r="AI27" s="675"/>
      <c r="AK27" s="675"/>
      <c r="AM27" s="675"/>
    </row>
    <row r="28" spans="1:39" ht="16.5" customHeight="1">
      <c r="A28" s="707" t="s">
        <v>659</v>
      </c>
      <c r="B28" s="707"/>
      <c r="C28" s="707"/>
      <c r="D28" s="708"/>
      <c r="E28" s="726"/>
      <c r="F28" s="639" t="s">
        <v>627</v>
      </c>
      <c r="G28" s="726"/>
      <c r="H28" s="639" t="s">
        <v>627</v>
      </c>
      <c r="I28" s="726"/>
      <c r="J28" s="639" t="s">
        <v>627</v>
      </c>
      <c r="K28" s="726"/>
      <c r="L28" s="639" t="s">
        <v>627</v>
      </c>
      <c r="M28" s="726"/>
      <c r="N28" s="639" t="s">
        <v>627</v>
      </c>
      <c r="O28" s="726"/>
      <c r="P28" s="639" t="s">
        <v>627</v>
      </c>
      <c r="U28" s="103" t="s">
        <v>691</v>
      </c>
      <c r="V28" s="725">
        <v>3210</v>
      </c>
      <c r="W28" s="448">
        <v>1946</v>
      </c>
      <c r="X28" s="675">
        <v>1264</v>
      </c>
      <c r="Y28" s="709" t="s">
        <v>627</v>
      </c>
      <c r="Z28" s="709" t="s">
        <v>627</v>
      </c>
      <c r="AA28" s="709" t="s">
        <v>627</v>
      </c>
      <c r="AB28" s="675">
        <v>3210</v>
      </c>
      <c r="AC28" s="675">
        <v>1946</v>
      </c>
      <c r="AD28" s="675">
        <v>1264</v>
      </c>
      <c r="AE28" s="675"/>
      <c r="AF28" s="448" t="s">
        <v>24</v>
      </c>
      <c r="AG28" s="711" t="s">
        <v>1</v>
      </c>
      <c r="AI28" s="6"/>
      <c r="AK28" s="6"/>
      <c r="AM28" s="6"/>
    </row>
    <row r="29" spans="1:39" ht="16.5" customHeight="1">
      <c r="A29" s="707" t="s">
        <v>660</v>
      </c>
      <c r="B29" s="707"/>
      <c r="C29" s="707"/>
      <c r="D29" s="708"/>
      <c r="E29" s="726"/>
      <c r="F29" s="639" t="s">
        <v>627</v>
      </c>
      <c r="G29" s="726"/>
      <c r="H29" s="639" t="s">
        <v>627</v>
      </c>
      <c r="I29" s="726"/>
      <c r="J29" s="639" t="s">
        <v>627</v>
      </c>
      <c r="K29" s="726"/>
      <c r="L29" s="639" t="s">
        <v>627</v>
      </c>
      <c r="M29" s="726"/>
      <c r="N29" s="639" t="s">
        <v>627</v>
      </c>
      <c r="O29" s="726"/>
      <c r="P29" s="639" t="s">
        <v>627</v>
      </c>
      <c r="U29" s="103" t="s">
        <v>692</v>
      </c>
      <c r="V29" s="727">
        <v>4144</v>
      </c>
      <c r="W29" s="675">
        <v>2499</v>
      </c>
      <c r="X29" s="675">
        <v>1645</v>
      </c>
      <c r="Y29" s="709" t="s">
        <v>627</v>
      </c>
      <c r="Z29" s="709" t="s">
        <v>627</v>
      </c>
      <c r="AA29" s="709" t="s">
        <v>627</v>
      </c>
      <c r="AB29" s="675">
        <v>4144</v>
      </c>
      <c r="AC29" s="675">
        <v>2499</v>
      </c>
      <c r="AD29" s="675">
        <v>1645</v>
      </c>
      <c r="AE29" s="675"/>
      <c r="AF29" s="448" t="s">
        <v>24</v>
      </c>
      <c r="AG29" s="711" t="s">
        <v>1</v>
      </c>
      <c r="AI29" s="6"/>
      <c r="AK29" s="6"/>
      <c r="AM29" s="6"/>
    </row>
    <row r="30" spans="1:39" ht="16.5" customHeight="1">
      <c r="A30" s="707" t="s">
        <v>661</v>
      </c>
      <c r="B30" s="707"/>
      <c r="C30" s="707"/>
      <c r="D30" s="708"/>
      <c r="E30" s="726"/>
      <c r="F30" s="639" t="s">
        <v>627</v>
      </c>
      <c r="G30" s="726"/>
      <c r="H30" s="639" t="s">
        <v>627</v>
      </c>
      <c r="I30" s="726"/>
      <c r="J30" s="639" t="s">
        <v>627</v>
      </c>
      <c r="K30" s="726"/>
      <c r="L30" s="639" t="s">
        <v>627</v>
      </c>
      <c r="M30" s="726"/>
      <c r="N30" s="639" t="s">
        <v>627</v>
      </c>
      <c r="O30" s="726"/>
      <c r="P30" s="639" t="s">
        <v>627</v>
      </c>
      <c r="U30" s="728" t="s">
        <v>693</v>
      </c>
      <c r="V30" s="729">
        <f>SUM(W30:X30)</f>
        <v>4109</v>
      </c>
      <c r="W30" s="730">
        <f>SUM(Z30,AC30)</f>
        <v>2491</v>
      </c>
      <c r="X30" s="730">
        <f>SUM(AA30,AD30)</f>
        <v>1618</v>
      </c>
      <c r="Y30" s="641" t="s">
        <v>627</v>
      </c>
      <c r="Z30" s="641" t="s">
        <v>627</v>
      </c>
      <c r="AA30" s="641" t="s">
        <v>627</v>
      </c>
      <c r="AB30" s="731">
        <f>SUM(AC30:AD30)</f>
        <v>4109</v>
      </c>
      <c r="AC30" s="731">
        <v>2491</v>
      </c>
      <c r="AD30" s="731">
        <v>1618</v>
      </c>
      <c r="AE30" s="106"/>
      <c r="AF30" s="361" t="s">
        <v>24</v>
      </c>
      <c r="AG30" s="63" t="s">
        <v>1</v>
      </c>
      <c r="AI30" s="64"/>
      <c r="AK30" s="64"/>
      <c r="AM30" s="64"/>
    </row>
    <row r="31" spans="1:41" ht="16.5" customHeight="1">
      <c r="A31" s="407"/>
      <c r="B31" s="407"/>
      <c r="C31" s="732"/>
      <c r="D31" s="670"/>
      <c r="E31" s="733"/>
      <c r="F31" s="733"/>
      <c r="G31" s="733"/>
      <c r="H31" s="733"/>
      <c r="I31" s="733"/>
      <c r="J31" s="733"/>
      <c r="K31" s="733"/>
      <c r="L31" s="733"/>
      <c r="M31" s="733"/>
      <c r="N31" s="733"/>
      <c r="O31" s="733"/>
      <c r="P31" s="733"/>
      <c r="U31" s="734" t="s">
        <v>28</v>
      </c>
      <c r="V31" s="356"/>
      <c r="W31" s="356"/>
      <c r="X31" s="356"/>
      <c r="Y31" s="683"/>
      <c r="Z31" s="683"/>
      <c r="AA31" s="683"/>
      <c r="AB31" s="683"/>
      <c r="AC31" s="356"/>
      <c r="AD31" s="356"/>
      <c r="AE31" s="356"/>
      <c r="AF31" s="356"/>
      <c r="AG31" s="356"/>
      <c r="AH31" s="351"/>
      <c r="AI31" s="351"/>
      <c r="AJ31" s="351"/>
      <c r="AK31" s="351"/>
      <c r="AL31" s="351"/>
      <c r="AM31" s="351"/>
      <c r="AN31" s="351"/>
      <c r="AO31" s="351"/>
    </row>
    <row r="32" spans="1:4" ht="16.5" customHeight="1">
      <c r="A32" s="8" t="s">
        <v>3</v>
      </c>
      <c r="D32" s="6"/>
    </row>
    <row r="33" ht="16.5" customHeight="1"/>
    <row r="34" spans="21:45" ht="16.5" customHeight="1">
      <c r="U34" s="673" t="s">
        <v>797</v>
      </c>
      <c r="V34" s="673"/>
      <c r="W34" s="673"/>
      <c r="X34" s="673"/>
      <c r="Y34" s="673"/>
      <c r="Z34" s="673"/>
      <c r="AA34" s="673"/>
      <c r="AB34" s="673"/>
      <c r="AC34" s="673"/>
      <c r="AD34" s="673"/>
      <c r="AE34" s="673"/>
      <c r="AF34" s="673"/>
      <c r="AG34" s="65"/>
      <c r="AH34" s="65"/>
      <c r="AI34" s="56"/>
      <c r="AJ34" s="56"/>
      <c r="AK34" s="56"/>
      <c r="AL34" s="56"/>
      <c r="AM34" s="56"/>
      <c r="AN34" s="56"/>
      <c r="AO34" s="56"/>
      <c r="AP34" s="56"/>
      <c r="AQ34" s="56"/>
      <c r="AR34" s="65"/>
      <c r="AS34" s="65"/>
    </row>
    <row r="35" spans="1:45" ht="16.5" customHeight="1">
      <c r="A35" s="597" t="s">
        <v>799</v>
      </c>
      <c r="B35" s="597"/>
      <c r="C35" s="597"/>
      <c r="D35" s="597"/>
      <c r="E35" s="597"/>
      <c r="F35" s="597"/>
      <c r="G35" s="597"/>
      <c r="H35" s="597"/>
      <c r="I35" s="597"/>
      <c r="J35" s="597"/>
      <c r="K35" s="597"/>
      <c r="L35" s="597"/>
      <c r="M35" s="597"/>
      <c r="N35" s="597"/>
      <c r="O35" s="597"/>
      <c r="P35" s="597"/>
      <c r="Q35" s="597"/>
      <c r="R35" s="597"/>
      <c r="U35" s="719" t="s">
        <v>391</v>
      </c>
      <c r="V35" s="719"/>
      <c r="W35" s="719"/>
      <c r="X35" s="719"/>
      <c r="Y35" s="719"/>
      <c r="Z35" s="719"/>
      <c r="AA35" s="719"/>
      <c r="AB35" s="719"/>
      <c r="AC35" s="719"/>
      <c r="AD35" s="719"/>
      <c r="AE35" s="719"/>
      <c r="AF35" s="719"/>
      <c r="AG35" s="735"/>
      <c r="AH35" s="735"/>
      <c r="AI35" s="351"/>
      <c r="AJ35" s="351"/>
      <c r="AK35" s="351"/>
      <c r="AL35" s="351"/>
      <c r="AM35" s="351"/>
      <c r="AN35" s="351"/>
      <c r="AO35" s="351"/>
      <c r="AP35" s="351"/>
      <c r="AQ35" s="351"/>
      <c r="AR35" s="735"/>
      <c r="AS35" s="735"/>
    </row>
    <row r="36" spans="1:45" ht="16.5" customHeight="1">
      <c r="A36" s="49" t="s">
        <v>800</v>
      </c>
      <c r="B36" s="49"/>
      <c r="C36" s="49"/>
      <c r="D36" s="49"/>
      <c r="E36" s="49"/>
      <c r="F36" s="49"/>
      <c r="G36" s="49"/>
      <c r="H36" s="49"/>
      <c r="I36" s="49"/>
      <c r="J36" s="49"/>
      <c r="K36" s="49"/>
      <c r="L36" s="49"/>
      <c r="M36" s="49"/>
      <c r="N36" s="49"/>
      <c r="O36" s="49"/>
      <c r="P36" s="49"/>
      <c r="Q36" s="49"/>
      <c r="R36" s="49"/>
      <c r="U36" s="719" t="s">
        <v>801</v>
      </c>
      <c r="V36" s="719"/>
      <c r="W36" s="719"/>
      <c r="X36" s="719"/>
      <c r="Y36" s="719"/>
      <c r="Z36" s="719"/>
      <c r="AA36" s="719"/>
      <c r="AB36" s="719"/>
      <c r="AC36" s="719"/>
      <c r="AD36" s="719"/>
      <c r="AE36" s="719"/>
      <c r="AF36" s="719"/>
      <c r="AG36" s="735"/>
      <c r="AH36" s="735"/>
      <c r="AR36" s="736"/>
      <c r="AS36" s="736"/>
    </row>
    <row r="37" spans="3:45" ht="16.5" customHeight="1" thickBot="1">
      <c r="C37" s="298"/>
      <c r="D37" s="298"/>
      <c r="E37" s="298"/>
      <c r="F37" s="298"/>
      <c r="G37" s="298"/>
      <c r="H37" s="298"/>
      <c r="I37" s="298"/>
      <c r="J37" s="298"/>
      <c r="K37" s="298"/>
      <c r="L37" s="298"/>
      <c r="M37" s="298"/>
      <c r="N37" s="298"/>
      <c r="O37" s="298"/>
      <c r="P37" s="298"/>
      <c r="R37" s="54" t="s">
        <v>196</v>
      </c>
      <c r="U37" s="356"/>
      <c r="V37" s="356"/>
      <c r="W37" s="356"/>
      <c r="X37" s="356"/>
      <c r="Y37" s="356"/>
      <c r="Z37" s="356"/>
      <c r="AA37" s="356"/>
      <c r="AC37" s="683"/>
      <c r="AD37" s="683"/>
      <c r="AE37" s="683"/>
      <c r="AF37" s="448" t="s">
        <v>266</v>
      </c>
      <c r="AG37" s="683"/>
      <c r="AI37" s="356"/>
      <c r="AJ37" s="356"/>
      <c r="AK37" s="356"/>
      <c r="AL37" s="356"/>
      <c r="AM37" s="356"/>
      <c r="AN37" s="356"/>
      <c r="AO37" s="356"/>
      <c r="AP37" s="683"/>
      <c r="AR37" s="683"/>
      <c r="AS37" s="448"/>
    </row>
    <row r="38" spans="1:43" ht="16.5" customHeight="1">
      <c r="A38" s="603" t="s">
        <v>663</v>
      </c>
      <c r="B38" s="603"/>
      <c r="C38" s="737"/>
      <c r="D38" s="686" t="s">
        <v>41</v>
      </c>
      <c r="E38" s="687"/>
      <c r="F38" s="687"/>
      <c r="G38" s="687"/>
      <c r="H38" s="688"/>
      <c r="I38" s="686" t="s">
        <v>653</v>
      </c>
      <c r="J38" s="687"/>
      <c r="K38" s="687"/>
      <c r="L38" s="687"/>
      <c r="M38" s="688"/>
      <c r="N38" s="686" t="s">
        <v>40</v>
      </c>
      <c r="O38" s="687"/>
      <c r="P38" s="687"/>
      <c r="Q38" s="687"/>
      <c r="R38" s="687"/>
      <c r="S38" s="112"/>
      <c r="U38" s="738" t="s">
        <v>269</v>
      </c>
      <c r="V38" s="739" t="s">
        <v>60</v>
      </c>
      <c r="W38" s="740" t="s">
        <v>653</v>
      </c>
      <c r="X38" s="741" t="s">
        <v>654</v>
      </c>
      <c r="Y38" s="742"/>
      <c r="Z38" s="742"/>
      <c r="AA38" s="742"/>
      <c r="AB38" s="742"/>
      <c r="AC38" s="742"/>
      <c r="AD38" s="742"/>
      <c r="AE38" s="742"/>
      <c r="AF38" s="742"/>
      <c r="AG38" s="683"/>
      <c r="AH38" s="683"/>
      <c r="AI38" s="683"/>
      <c r="AJ38" s="683"/>
      <c r="AK38" s="683"/>
      <c r="AL38" s="683"/>
      <c r="AM38" s="683"/>
      <c r="AN38" s="683"/>
      <c r="AO38" s="683"/>
      <c r="AP38" s="683"/>
      <c r="AQ38" s="683"/>
    </row>
    <row r="39" spans="1:43" ht="16.5" customHeight="1">
      <c r="A39" s="707"/>
      <c r="B39" s="707"/>
      <c r="C39" s="708"/>
      <c r="D39" s="650" t="s">
        <v>649</v>
      </c>
      <c r="E39" s="651"/>
      <c r="F39" s="651"/>
      <c r="G39" s="652"/>
      <c r="H39" s="743" t="s">
        <v>298</v>
      </c>
      <c r="I39" s="650" t="s">
        <v>649</v>
      </c>
      <c r="J39" s="651"/>
      <c r="K39" s="651"/>
      <c r="L39" s="652"/>
      <c r="M39" s="743" t="s">
        <v>298</v>
      </c>
      <c r="N39" s="650" t="s">
        <v>649</v>
      </c>
      <c r="O39" s="651"/>
      <c r="P39" s="651"/>
      <c r="Q39" s="652"/>
      <c r="R39" s="744" t="s">
        <v>298</v>
      </c>
      <c r="S39" s="298"/>
      <c r="U39" s="745"/>
      <c r="V39" s="746"/>
      <c r="W39" s="747" t="s">
        <v>571</v>
      </c>
      <c r="X39" s="747" t="s">
        <v>572</v>
      </c>
      <c r="Y39" s="748" t="s">
        <v>573</v>
      </c>
      <c r="Z39" s="747" t="s">
        <v>571</v>
      </c>
      <c r="AA39" s="747" t="s">
        <v>23</v>
      </c>
      <c r="AB39" s="749" t="s">
        <v>574</v>
      </c>
      <c r="AC39" s="747" t="s">
        <v>575</v>
      </c>
      <c r="AD39" s="749" t="s">
        <v>576</v>
      </c>
      <c r="AE39" s="747" t="s">
        <v>270</v>
      </c>
      <c r="AF39" s="750" t="s">
        <v>141</v>
      </c>
      <c r="AG39" s="751"/>
      <c r="AH39" s="6"/>
      <c r="AI39" s="752"/>
      <c r="AJ39" s="6"/>
      <c r="AK39" s="751"/>
      <c r="AL39" s="6"/>
      <c r="AM39" s="752"/>
      <c r="AN39" s="6"/>
      <c r="AO39" s="751"/>
      <c r="AP39" s="753"/>
      <c r="AQ39" s="753"/>
    </row>
    <row r="40" spans="1:43" ht="16.5" customHeight="1">
      <c r="A40" s="601"/>
      <c r="B40" s="601"/>
      <c r="C40" s="602"/>
      <c r="D40" s="196" t="s">
        <v>304</v>
      </c>
      <c r="E40" s="196" t="s">
        <v>664</v>
      </c>
      <c r="F40" s="196" t="s">
        <v>665</v>
      </c>
      <c r="G40" s="204" t="s">
        <v>666</v>
      </c>
      <c r="H40" s="754"/>
      <c r="I40" s="196" t="s">
        <v>304</v>
      </c>
      <c r="J40" s="196" t="s">
        <v>664</v>
      </c>
      <c r="K40" s="196" t="s">
        <v>665</v>
      </c>
      <c r="L40" s="204" t="s">
        <v>666</v>
      </c>
      <c r="M40" s="754"/>
      <c r="N40" s="196" t="s">
        <v>304</v>
      </c>
      <c r="O40" s="196" t="s">
        <v>664</v>
      </c>
      <c r="P40" s="196" t="s">
        <v>665</v>
      </c>
      <c r="Q40" s="204" t="s">
        <v>666</v>
      </c>
      <c r="R40" s="755"/>
      <c r="S40" s="54"/>
      <c r="U40" s="745"/>
      <c r="V40" s="746"/>
      <c r="W40" s="756"/>
      <c r="X40" s="756"/>
      <c r="Y40" s="757"/>
      <c r="Z40" s="756"/>
      <c r="AA40" s="756"/>
      <c r="AB40" s="758"/>
      <c r="AC40" s="756"/>
      <c r="AD40" s="758"/>
      <c r="AE40" s="756"/>
      <c r="AF40" s="759"/>
      <c r="AG40" s="751"/>
      <c r="AH40" s="6"/>
      <c r="AI40" s="752"/>
      <c r="AJ40" s="6"/>
      <c r="AK40" s="751"/>
      <c r="AL40" s="6"/>
      <c r="AM40" s="752"/>
      <c r="AN40" s="6"/>
      <c r="AO40" s="751"/>
      <c r="AP40" s="753"/>
      <c r="AQ40" s="753"/>
    </row>
    <row r="41" spans="1:43" ht="16.5" customHeight="1">
      <c r="A41" s="605"/>
      <c r="B41" s="605"/>
      <c r="C41" s="605"/>
      <c r="D41" s="760"/>
      <c r="E41" s="701"/>
      <c r="F41" s="701"/>
      <c r="G41" s="701"/>
      <c r="H41" s="761"/>
      <c r="I41" s="701"/>
      <c r="J41" s="701"/>
      <c r="K41" s="701"/>
      <c r="L41" s="701"/>
      <c r="M41" s="761"/>
      <c r="N41" s="701"/>
      <c r="O41" s="701"/>
      <c r="P41" s="701"/>
      <c r="Q41" s="701"/>
      <c r="R41" s="761"/>
      <c r="S41" s="298"/>
      <c r="U41" s="745"/>
      <c r="V41" s="746"/>
      <c r="W41" s="756"/>
      <c r="X41" s="756"/>
      <c r="Y41" s="757"/>
      <c r="Z41" s="756"/>
      <c r="AA41" s="756"/>
      <c r="AB41" s="758"/>
      <c r="AC41" s="756"/>
      <c r="AD41" s="758"/>
      <c r="AE41" s="756"/>
      <c r="AF41" s="759"/>
      <c r="AG41" s="751"/>
      <c r="AH41" s="6"/>
      <c r="AI41" s="752"/>
      <c r="AJ41" s="6"/>
      <c r="AK41" s="751"/>
      <c r="AL41" s="6"/>
      <c r="AM41" s="752"/>
      <c r="AN41" s="6"/>
      <c r="AO41" s="751"/>
      <c r="AP41" s="753"/>
      <c r="AQ41" s="753"/>
    </row>
    <row r="42" spans="1:43" ht="16.5" customHeight="1">
      <c r="A42" s="366"/>
      <c r="B42" s="366"/>
      <c r="C42" s="207" t="s">
        <v>311</v>
      </c>
      <c r="D42" s="658" t="s">
        <v>627</v>
      </c>
      <c r="E42" s="658" t="s">
        <v>627</v>
      </c>
      <c r="F42" s="658" t="s">
        <v>627</v>
      </c>
      <c r="G42" s="658" t="s">
        <v>627</v>
      </c>
      <c r="H42" s="658" t="s">
        <v>627</v>
      </c>
      <c r="I42" s="556">
        <f>SUM(I43:I44)</f>
        <v>45</v>
      </c>
      <c r="J42" s="556">
        <f>SUM(J43:J44)</f>
        <v>6</v>
      </c>
      <c r="K42" s="556">
        <f>SUM(K43:K44)</f>
        <v>39</v>
      </c>
      <c r="L42" s="658" t="s">
        <v>627</v>
      </c>
      <c r="M42" s="556">
        <f>SUM(M43:M44)</f>
        <v>14</v>
      </c>
      <c r="N42" s="556">
        <f>SUM(N43:N44)</f>
        <v>305</v>
      </c>
      <c r="O42" s="658" t="s">
        <v>627</v>
      </c>
      <c r="P42" s="556">
        <f>SUM(P43:P44)</f>
        <v>305</v>
      </c>
      <c r="Q42" s="658" t="s">
        <v>627</v>
      </c>
      <c r="R42" s="556">
        <f>SUM(R43:R44)</f>
        <v>92</v>
      </c>
      <c r="S42" s="762"/>
      <c r="U42" s="763"/>
      <c r="V42" s="764"/>
      <c r="W42" s="765"/>
      <c r="X42" s="765"/>
      <c r="Y42" s="766"/>
      <c r="Z42" s="765"/>
      <c r="AA42" s="765"/>
      <c r="AB42" s="767"/>
      <c r="AC42" s="765"/>
      <c r="AD42" s="767"/>
      <c r="AE42" s="765"/>
      <c r="AF42" s="768"/>
      <c r="AG42" s="751"/>
      <c r="AH42" s="6"/>
      <c r="AI42" s="752"/>
      <c r="AJ42" s="6"/>
      <c r="AK42" s="751"/>
      <c r="AL42" s="6"/>
      <c r="AM42" s="752"/>
      <c r="AN42" s="6"/>
      <c r="AO42" s="751"/>
      <c r="AP42" s="753"/>
      <c r="AQ42" s="753"/>
    </row>
    <row r="43" spans="1:43" ht="16.5" customHeight="1">
      <c r="A43" s="769" t="s">
        <v>485</v>
      </c>
      <c r="B43" s="369"/>
      <c r="C43" s="172" t="s">
        <v>314</v>
      </c>
      <c r="D43" s="639" t="s">
        <v>627</v>
      </c>
      <c r="E43" s="639" t="s">
        <v>627</v>
      </c>
      <c r="F43" s="639" t="s">
        <v>627</v>
      </c>
      <c r="G43" s="639" t="s">
        <v>627</v>
      </c>
      <c r="H43" s="639" t="s">
        <v>627</v>
      </c>
      <c r="I43" s="770">
        <f>SUM(J43:L43)</f>
        <v>5</v>
      </c>
      <c r="J43" s="639" t="s">
        <v>627</v>
      </c>
      <c r="K43" s="770">
        <v>5</v>
      </c>
      <c r="L43" s="639" t="s">
        <v>627</v>
      </c>
      <c r="M43" s="770">
        <v>8</v>
      </c>
      <c r="N43" s="771">
        <f>SUM(O43:Q43)</f>
        <v>137</v>
      </c>
      <c r="O43" s="639" t="s">
        <v>627</v>
      </c>
      <c r="P43" s="770">
        <v>137</v>
      </c>
      <c r="Q43" s="639" t="s">
        <v>627</v>
      </c>
      <c r="R43" s="770">
        <v>34</v>
      </c>
      <c r="S43" s="762"/>
      <c r="U43" s="772" t="s">
        <v>641</v>
      </c>
      <c r="V43" s="773">
        <f>SUM(V45,V46)</f>
        <v>4109</v>
      </c>
      <c r="W43" s="774" t="s">
        <v>627</v>
      </c>
      <c r="X43" s="775">
        <f>SUM(X45,X46)</f>
        <v>61</v>
      </c>
      <c r="Y43" s="774" t="s">
        <v>627</v>
      </c>
      <c r="Z43" s="774" t="s">
        <v>627</v>
      </c>
      <c r="AA43" s="775">
        <f>SUM(AA45,AA46)</f>
        <v>34</v>
      </c>
      <c r="AB43" s="774" t="s">
        <v>627</v>
      </c>
      <c r="AC43" s="774" t="s">
        <v>627</v>
      </c>
      <c r="AD43" s="774" t="s">
        <v>627</v>
      </c>
      <c r="AE43" s="775">
        <f>SUM(AE45,AE46)</f>
        <v>203</v>
      </c>
      <c r="AF43" s="775">
        <f>SUM(AF45,AF46)</f>
        <v>3811</v>
      </c>
      <c r="AG43" s="106"/>
      <c r="AH43" s="106" t="s">
        <v>1</v>
      </c>
      <c r="AI43" s="106"/>
      <c r="AJ43" s="106" t="s">
        <v>1</v>
      </c>
      <c r="AK43" s="106"/>
      <c r="AL43" s="106" t="s">
        <v>1</v>
      </c>
      <c r="AM43" s="106"/>
      <c r="AN43" s="106" t="s">
        <v>1</v>
      </c>
      <c r="AO43" s="106"/>
      <c r="AP43" s="119"/>
      <c r="AQ43" s="119"/>
    </row>
    <row r="44" spans="1:43" ht="16.5" customHeight="1">
      <c r="A44" s="298"/>
      <c r="B44" s="148"/>
      <c r="C44" s="172" t="s">
        <v>315</v>
      </c>
      <c r="D44" s="639" t="s">
        <v>627</v>
      </c>
      <c r="E44" s="639" t="s">
        <v>627</v>
      </c>
      <c r="F44" s="639" t="s">
        <v>627</v>
      </c>
      <c r="G44" s="639" t="s">
        <v>627</v>
      </c>
      <c r="H44" s="639" t="s">
        <v>627</v>
      </c>
      <c r="I44" s="770">
        <f>SUM(J44:L44)</f>
        <v>40</v>
      </c>
      <c r="J44" s="770">
        <v>6</v>
      </c>
      <c r="K44" s="770">
        <v>34</v>
      </c>
      <c r="L44" s="639" t="s">
        <v>627</v>
      </c>
      <c r="M44" s="770">
        <v>6</v>
      </c>
      <c r="N44" s="771">
        <f>SUM(O44:Q44)</f>
        <v>168</v>
      </c>
      <c r="O44" s="639" t="s">
        <v>627</v>
      </c>
      <c r="P44" s="770">
        <v>168</v>
      </c>
      <c r="Q44" s="639" t="s">
        <v>627</v>
      </c>
      <c r="R44" s="770">
        <v>58</v>
      </c>
      <c r="S44" s="776"/>
      <c r="U44" s="683"/>
      <c r="V44" s="777"/>
      <c r="W44" s="709"/>
      <c r="X44" s="778"/>
      <c r="Y44" s="709"/>
      <c r="Z44" s="709"/>
      <c r="AA44" s="18"/>
      <c r="AB44" s="709"/>
      <c r="AC44" s="709"/>
      <c r="AD44" s="709"/>
      <c r="AE44" s="778"/>
      <c r="AF44" s="778"/>
      <c r="AG44" s="683"/>
      <c r="AH44" s="451"/>
      <c r="AI44" s="451"/>
      <c r="AJ44" s="451"/>
      <c r="AK44" s="451"/>
      <c r="AL44" s="683"/>
      <c r="AM44" s="683"/>
      <c r="AN44" s="683"/>
      <c r="AO44" s="683"/>
      <c r="AP44" s="356"/>
      <c r="AQ44" s="356"/>
    </row>
    <row r="45" spans="1:43" ht="16.5" customHeight="1">
      <c r="A45" s="298"/>
      <c r="B45" s="148"/>
      <c r="C45" s="172"/>
      <c r="D45" s="771"/>
      <c r="E45" s="771"/>
      <c r="F45" s="771"/>
      <c r="G45" s="771"/>
      <c r="H45" s="771"/>
      <c r="I45" s="770"/>
      <c r="J45" s="770"/>
      <c r="K45" s="770"/>
      <c r="L45" s="771"/>
      <c r="M45" s="770"/>
      <c r="N45" s="556"/>
      <c r="O45" s="771"/>
      <c r="P45" s="770"/>
      <c r="Q45" s="771"/>
      <c r="R45" s="770"/>
      <c r="S45" s="556"/>
      <c r="U45" s="695" t="s">
        <v>305</v>
      </c>
      <c r="V45" s="725">
        <f>SUM(W45:AF45)</f>
        <v>2491</v>
      </c>
      <c r="W45" s="709" t="s">
        <v>627</v>
      </c>
      <c r="X45" s="448">
        <v>12</v>
      </c>
      <c r="Y45" s="709" t="s">
        <v>627</v>
      </c>
      <c r="Z45" s="709" t="s">
        <v>627</v>
      </c>
      <c r="AA45" s="448">
        <v>8</v>
      </c>
      <c r="AB45" s="709" t="s">
        <v>627</v>
      </c>
      <c r="AC45" s="709" t="s">
        <v>627</v>
      </c>
      <c r="AD45" s="709" t="s">
        <v>627</v>
      </c>
      <c r="AE45" s="448">
        <v>142</v>
      </c>
      <c r="AF45" s="448">
        <v>2329</v>
      </c>
      <c r="AG45" s="675"/>
      <c r="AH45" s="675" t="s">
        <v>1</v>
      </c>
      <c r="AI45" s="675"/>
      <c r="AJ45" s="675" t="s">
        <v>1</v>
      </c>
      <c r="AK45" s="675"/>
      <c r="AL45" s="675" t="s">
        <v>1</v>
      </c>
      <c r="AM45" s="675"/>
      <c r="AN45" s="675" t="s">
        <v>1</v>
      </c>
      <c r="AO45" s="675"/>
      <c r="AP45" s="119"/>
      <c r="AQ45" s="119"/>
    </row>
    <row r="46" spans="1:43" ht="16.5" customHeight="1">
      <c r="A46" s="779"/>
      <c r="B46" s="366"/>
      <c r="C46" s="207" t="s">
        <v>311</v>
      </c>
      <c r="D46" s="658" t="s">
        <v>627</v>
      </c>
      <c r="E46" s="658" t="s">
        <v>627</v>
      </c>
      <c r="F46" s="658" t="s">
        <v>627</v>
      </c>
      <c r="G46" s="658" t="s">
        <v>627</v>
      </c>
      <c r="H46" s="658" t="s">
        <v>627</v>
      </c>
      <c r="I46" s="556">
        <f>SUM(I47:I48)</f>
        <v>200</v>
      </c>
      <c r="J46" s="556">
        <f>SUM(J47:J48)</f>
        <v>45</v>
      </c>
      <c r="K46" s="556">
        <f>SUM(K47:K48)</f>
        <v>155</v>
      </c>
      <c r="L46" s="658" t="s">
        <v>627</v>
      </c>
      <c r="M46" s="658" t="s">
        <v>627</v>
      </c>
      <c r="N46" s="556">
        <f>SUM(N47:N48)</f>
        <v>851</v>
      </c>
      <c r="O46" s="658" t="s">
        <v>627</v>
      </c>
      <c r="P46" s="556">
        <f>SUM(P47:P48)</f>
        <v>851</v>
      </c>
      <c r="Q46" s="658" t="s">
        <v>627</v>
      </c>
      <c r="R46" s="658" t="s">
        <v>627</v>
      </c>
      <c r="S46" s="770"/>
      <c r="U46" s="780" t="s">
        <v>306</v>
      </c>
      <c r="V46" s="781">
        <f>SUM(W46:AF46)</f>
        <v>1618</v>
      </c>
      <c r="W46" s="782" t="s">
        <v>627</v>
      </c>
      <c r="X46" s="715">
        <v>49</v>
      </c>
      <c r="Y46" s="782" t="s">
        <v>627</v>
      </c>
      <c r="Z46" s="782" t="s">
        <v>627</v>
      </c>
      <c r="AA46" s="715">
        <v>26</v>
      </c>
      <c r="AB46" s="782" t="s">
        <v>627</v>
      </c>
      <c r="AC46" s="782" t="s">
        <v>627</v>
      </c>
      <c r="AD46" s="782" t="s">
        <v>627</v>
      </c>
      <c r="AE46" s="715">
        <v>61</v>
      </c>
      <c r="AF46" s="715">
        <v>1482</v>
      </c>
      <c r="AG46" s="356"/>
      <c r="AH46" s="454"/>
      <c r="AI46" s="454"/>
      <c r="AJ46" s="454"/>
      <c r="AK46" s="454"/>
      <c r="AL46" s="356"/>
      <c r="AM46" s="356"/>
      <c r="AN46" s="356"/>
      <c r="AO46" s="356"/>
      <c r="AP46" s="356"/>
      <c r="AQ46" s="356"/>
    </row>
    <row r="47" spans="1:43" ht="16.5" customHeight="1">
      <c r="A47" s="769" t="s">
        <v>373</v>
      </c>
      <c r="B47" s="369"/>
      <c r="C47" s="172" t="s">
        <v>314</v>
      </c>
      <c r="D47" s="639" t="s">
        <v>627</v>
      </c>
      <c r="E47" s="639" t="s">
        <v>627</v>
      </c>
      <c r="F47" s="639" t="s">
        <v>627</v>
      </c>
      <c r="G47" s="639" t="s">
        <v>627</v>
      </c>
      <c r="H47" s="639" t="s">
        <v>627</v>
      </c>
      <c r="I47" s="770">
        <f>SUM(J47:L47)</f>
        <v>118</v>
      </c>
      <c r="J47" s="770">
        <v>32</v>
      </c>
      <c r="K47" s="770">
        <v>86</v>
      </c>
      <c r="L47" s="639" t="s">
        <v>627</v>
      </c>
      <c r="M47" s="639" t="s">
        <v>627</v>
      </c>
      <c r="N47" s="770">
        <f>SUM(O47:Q47)</f>
        <v>494</v>
      </c>
      <c r="O47" s="639" t="s">
        <v>627</v>
      </c>
      <c r="P47" s="770">
        <v>494</v>
      </c>
      <c r="Q47" s="639" t="s">
        <v>627</v>
      </c>
      <c r="R47" s="639" t="s">
        <v>627</v>
      </c>
      <c r="S47" s="770"/>
      <c r="U47" s="263" t="s">
        <v>337</v>
      </c>
      <c r="V47" s="356"/>
      <c r="W47" s="356"/>
      <c r="X47" s="356"/>
      <c r="Y47" s="356"/>
      <c r="Z47" s="356"/>
      <c r="AA47" s="356"/>
      <c r="AB47" s="356"/>
      <c r="AC47" s="356"/>
      <c r="AD47" s="356"/>
      <c r="AE47" s="356"/>
      <c r="AF47" s="356"/>
      <c r="AG47" s="675"/>
      <c r="AH47" s="675" t="s">
        <v>1</v>
      </c>
      <c r="AI47" s="675"/>
      <c r="AJ47" s="675" t="s">
        <v>1</v>
      </c>
      <c r="AK47" s="675"/>
      <c r="AL47" s="683" t="s">
        <v>1</v>
      </c>
      <c r="AM47" s="683"/>
      <c r="AN47" s="675" t="s">
        <v>1</v>
      </c>
      <c r="AO47" s="675"/>
      <c r="AP47" s="783"/>
      <c r="AQ47" s="783"/>
    </row>
    <row r="48" spans="1:45" ht="16.5" customHeight="1">
      <c r="A48" s="371"/>
      <c r="B48" s="148"/>
      <c r="C48" s="172" t="s">
        <v>315</v>
      </c>
      <c r="D48" s="639" t="s">
        <v>627</v>
      </c>
      <c r="E48" s="639" t="s">
        <v>627</v>
      </c>
      <c r="F48" s="639" t="s">
        <v>627</v>
      </c>
      <c r="G48" s="639" t="s">
        <v>627</v>
      </c>
      <c r="H48" s="639" t="s">
        <v>627</v>
      </c>
      <c r="I48" s="770">
        <f>SUM(J48:L48)</f>
        <v>82</v>
      </c>
      <c r="J48" s="770">
        <v>13</v>
      </c>
      <c r="K48" s="770">
        <v>69</v>
      </c>
      <c r="L48" s="639" t="s">
        <v>627</v>
      </c>
      <c r="M48" s="639" t="s">
        <v>627</v>
      </c>
      <c r="N48" s="770">
        <f>SUM(O48:Q48)</f>
        <v>357</v>
      </c>
      <c r="O48" s="639" t="s">
        <v>627</v>
      </c>
      <c r="P48" s="770">
        <v>357</v>
      </c>
      <c r="Q48" s="639" t="s">
        <v>627</v>
      </c>
      <c r="R48" s="639" t="s">
        <v>627</v>
      </c>
      <c r="S48" s="770"/>
      <c r="AG48" s="356"/>
      <c r="AH48" s="351"/>
      <c r="AI48" s="351"/>
      <c r="AJ48" s="351"/>
      <c r="AK48" s="351"/>
      <c r="AL48" s="351"/>
      <c r="AM48" s="351"/>
      <c r="AN48" s="351"/>
      <c r="AO48" s="351"/>
      <c r="AP48" s="351"/>
      <c r="AQ48" s="351"/>
      <c r="AR48" s="351"/>
      <c r="AS48" s="351"/>
    </row>
    <row r="49" spans="1:19" ht="16.5" customHeight="1">
      <c r="A49" s="263" t="s">
        <v>337</v>
      </c>
      <c r="B49" s="784"/>
      <c r="C49" s="785"/>
      <c r="D49" s="786"/>
      <c r="E49" s="786"/>
      <c r="F49" s="786"/>
      <c r="G49" s="786"/>
      <c r="H49" s="786"/>
      <c r="I49" s="787"/>
      <c r="J49" s="787"/>
      <c r="K49" s="787"/>
      <c r="L49" s="786"/>
      <c r="M49" s="786"/>
      <c r="N49" s="787"/>
      <c r="O49" s="787"/>
      <c r="P49" s="787"/>
      <c r="Q49" s="786"/>
      <c r="R49" s="786"/>
      <c r="S49" s="556"/>
    </row>
    <row r="50" spans="9:19" ht="16.5" customHeight="1">
      <c r="I50" s="9"/>
      <c r="S50" s="771"/>
    </row>
    <row r="51" spans="9:25" ht="16.5" customHeight="1">
      <c r="I51" s="9"/>
      <c r="S51" s="771"/>
      <c r="U51" s="6"/>
      <c r="V51" s="6"/>
      <c r="W51" s="6"/>
      <c r="X51" s="6"/>
      <c r="Y51" s="6"/>
    </row>
    <row r="52" spans="9:20" ht="16.5" customHeight="1">
      <c r="I52" s="9"/>
      <c r="S52" s="771"/>
      <c r="T52" s="6"/>
    </row>
    <row r="53" ht="16.5" customHeight="1">
      <c r="I53" s="9"/>
    </row>
    <row r="54" ht="16.5" customHeight="1">
      <c r="I54" s="9"/>
    </row>
    <row r="55" ht="16.5" customHeight="1">
      <c r="I55" s="9"/>
    </row>
    <row r="56" ht="16.5" customHeight="1">
      <c r="I56" s="9"/>
    </row>
    <row r="57" ht="16.5" customHeight="1">
      <c r="I57" s="9"/>
    </row>
    <row r="58" ht="16.5" customHeight="1"/>
    <row r="59" ht="16.5" customHeight="1"/>
    <row r="60" ht="15" customHeight="1"/>
  </sheetData>
  <sheetProtection/>
  <mergeCells count="48">
    <mergeCell ref="AP47:AQ47"/>
    <mergeCell ref="AF39:AF42"/>
    <mergeCell ref="AP39:AQ42"/>
    <mergeCell ref="AP43:AQ43"/>
    <mergeCell ref="Z39:Z42"/>
    <mergeCell ref="AC39:AC42"/>
    <mergeCell ref="AD39:AD42"/>
    <mergeCell ref="AA39:AA42"/>
    <mergeCell ref="AB24:AD24"/>
    <mergeCell ref="Y24:AA24"/>
    <mergeCell ref="AB39:AB42"/>
    <mergeCell ref="AE39:AE42"/>
    <mergeCell ref="H39:H40"/>
    <mergeCell ref="I39:L39"/>
    <mergeCell ref="M39:M40"/>
    <mergeCell ref="N39:Q39"/>
    <mergeCell ref="R39:R40"/>
    <mergeCell ref="X39:X42"/>
    <mergeCell ref="A28:D28"/>
    <mergeCell ref="A30:D30"/>
    <mergeCell ref="D38:H38"/>
    <mergeCell ref="I38:M38"/>
    <mergeCell ref="AP45:AQ45"/>
    <mergeCell ref="V38:V42"/>
    <mergeCell ref="Y39:Y42"/>
    <mergeCell ref="U38:U42"/>
    <mergeCell ref="W39:W42"/>
    <mergeCell ref="X38:AF38"/>
    <mergeCell ref="N38:R38"/>
    <mergeCell ref="A38:C40"/>
    <mergeCell ref="D39:G39"/>
    <mergeCell ref="A12:D12"/>
    <mergeCell ref="B14:D14"/>
    <mergeCell ref="A24:D25"/>
    <mergeCell ref="E24:J24"/>
    <mergeCell ref="K24:P24"/>
    <mergeCell ref="A26:D26"/>
    <mergeCell ref="A29:D29"/>
    <mergeCell ref="W6:Y6"/>
    <mergeCell ref="Z6:AB6"/>
    <mergeCell ref="V24:X24"/>
    <mergeCell ref="A13:D13"/>
    <mergeCell ref="B15:D15"/>
    <mergeCell ref="A7:D8"/>
    <mergeCell ref="E7:J7"/>
    <mergeCell ref="K7:P7"/>
    <mergeCell ref="A9:D9"/>
    <mergeCell ref="A11:D11"/>
  </mergeCells>
  <printOptions horizontalCentered="1" verticalCentered="1"/>
  <pageMargins left="0.3937007874015748" right="0.1968503937007874" top="0.984251968503937" bottom="0.5905511811023623" header="0" footer="0"/>
  <pageSetup horizontalDpi="600" verticalDpi="600" orientation="landscape" paperSize="8" scale="56" r:id="rId2"/>
  <ignoredErrors>
    <ignoredError sqref="I43:I44 N43:N44"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BS70"/>
  <sheetViews>
    <sheetView view="pageBreakPreview" zoomScale="80" zoomScaleNormal="85" zoomScaleSheetLayoutView="80" zoomScalePageLayoutView="0" workbookViewId="0" topLeftCell="AD20">
      <selection activeCell="AD20" sqref="A1:IV16384"/>
    </sheetView>
  </sheetViews>
  <sheetFormatPr defaultColWidth="10.59765625" defaultRowHeight="15"/>
  <cols>
    <col min="1" max="1" width="5.09765625" style="40" customWidth="1"/>
    <col min="2" max="2" width="2.09765625" style="40" customWidth="1"/>
    <col min="3" max="3" width="8" style="40" customWidth="1"/>
    <col min="4" max="15" width="4.59765625" style="40" customWidth="1"/>
    <col min="16" max="16" width="7.59765625" style="40" customWidth="1"/>
    <col min="17" max="41" width="4.59765625" style="40" customWidth="1"/>
    <col min="42" max="47" width="2.59765625" style="40" customWidth="1"/>
    <col min="48" max="48" width="3.59765625" style="40" customWidth="1"/>
    <col min="49" max="49" width="2.09765625" style="40" customWidth="1"/>
    <col min="50" max="50" width="7.59765625" style="40" customWidth="1"/>
    <col min="51" max="51" width="2.09765625" style="40" customWidth="1"/>
    <col min="52" max="52" width="9.09765625" style="40" customWidth="1"/>
    <col min="53" max="53" width="8.09765625" style="40" customWidth="1"/>
    <col min="54" max="54" width="8.5" style="40" customWidth="1"/>
    <col min="55" max="56" width="8.09765625" style="40" customWidth="1"/>
    <col min="57" max="57" width="8.3984375" style="40" customWidth="1"/>
    <col min="58" max="58" width="6.59765625" style="40" customWidth="1"/>
    <col min="59" max="59" width="8.09765625" style="40" customWidth="1"/>
    <col min="60" max="60" width="8.59765625" style="40" customWidth="1"/>
    <col min="61" max="61" width="7.09765625" style="40" customWidth="1"/>
    <col min="62" max="65" width="6.59765625" style="40" customWidth="1"/>
    <col min="66" max="66" width="7.59765625" style="40" customWidth="1"/>
    <col min="67" max="71" width="6.59765625" style="40" customWidth="1"/>
    <col min="72" max="16384" width="10.59765625" style="40" customWidth="1"/>
  </cols>
  <sheetData>
    <row r="1" spans="1:71" s="789" customFormat="1" ht="19.5" customHeight="1">
      <c r="A1" s="69" t="s">
        <v>538</v>
      </c>
      <c r="B1" s="69"/>
      <c r="BS1" s="72" t="s">
        <v>570</v>
      </c>
    </row>
    <row r="2" spans="32:71" ht="19.5" customHeight="1">
      <c r="AF2" s="790"/>
      <c r="AG2" s="66"/>
      <c r="AH2" s="66"/>
      <c r="AI2" s="66"/>
      <c r="AJ2" s="66"/>
      <c r="AK2" s="66"/>
      <c r="AL2" s="66"/>
      <c r="AM2" s="66"/>
      <c r="AN2" s="66"/>
      <c r="AO2" s="66"/>
      <c r="AP2" s="66"/>
      <c r="AQ2" s="66"/>
      <c r="AR2" s="66"/>
      <c r="AS2" s="66"/>
      <c r="AT2" s="66"/>
      <c r="AU2" s="66"/>
      <c r="BS2" s="791"/>
    </row>
    <row r="3" ht="19.5" customHeight="1">
      <c r="AU3" s="57"/>
    </row>
    <row r="4" ht="18" customHeight="1">
      <c r="AU4" s="66"/>
    </row>
    <row r="5" spans="1:71" ht="19.5" customHeight="1">
      <c r="A5" s="792" t="s">
        <v>802</v>
      </c>
      <c r="B5" s="792"/>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65"/>
      <c r="AT5" s="65"/>
      <c r="AU5" s="57"/>
      <c r="AV5" s="792" t="s">
        <v>803</v>
      </c>
      <c r="AW5" s="792"/>
      <c r="AX5" s="792"/>
      <c r="AY5" s="792"/>
      <c r="AZ5" s="792"/>
      <c r="BA5" s="792"/>
      <c r="BB5" s="792"/>
      <c r="BC5" s="792"/>
      <c r="BD5" s="792"/>
      <c r="BE5" s="792"/>
      <c r="BF5" s="792"/>
      <c r="BG5" s="792"/>
      <c r="BH5" s="792"/>
      <c r="BI5" s="792"/>
      <c r="BJ5" s="792"/>
      <c r="BK5" s="792"/>
      <c r="BL5" s="792"/>
      <c r="BM5" s="792"/>
      <c r="BN5" s="792"/>
      <c r="BO5" s="792"/>
      <c r="BP5" s="792"/>
      <c r="BQ5" s="792"/>
      <c r="BR5" s="792"/>
      <c r="BS5" s="792"/>
    </row>
    <row r="6" spans="1:71" s="58" customFormat="1" ht="19.5" customHeight="1" thickBot="1">
      <c r="A6" s="793"/>
      <c r="B6" s="793"/>
      <c r="C6" s="23"/>
      <c r="D6" s="23"/>
      <c r="E6" s="23"/>
      <c r="F6" s="23"/>
      <c r="G6" s="23"/>
      <c r="H6" s="23"/>
      <c r="I6" s="23"/>
      <c r="J6" s="23"/>
      <c r="K6" s="23"/>
      <c r="L6" s="23"/>
      <c r="M6" s="23"/>
      <c r="N6" s="23"/>
      <c r="O6" s="23"/>
      <c r="P6" s="23"/>
      <c r="Q6" s="23"/>
      <c r="R6" s="23"/>
      <c r="S6" s="23"/>
      <c r="T6" s="23"/>
      <c r="U6" s="23"/>
      <c r="V6" s="23"/>
      <c r="W6" s="23"/>
      <c r="X6" s="23"/>
      <c r="Y6" s="40"/>
      <c r="Z6" s="40"/>
      <c r="AA6" s="40"/>
      <c r="AB6" s="23"/>
      <c r="AC6" s="23"/>
      <c r="AD6" s="23"/>
      <c r="AE6" s="23"/>
      <c r="AF6" s="23"/>
      <c r="AG6" s="23"/>
      <c r="AH6" s="23"/>
      <c r="AI6" s="23"/>
      <c r="AJ6" s="23"/>
      <c r="AK6" s="23"/>
      <c r="AL6" s="40"/>
      <c r="AM6" s="794"/>
      <c r="AN6" s="794" t="s">
        <v>196</v>
      </c>
      <c r="AO6" s="66"/>
      <c r="AP6" s="66"/>
      <c r="AQ6" s="66"/>
      <c r="AR6" s="794"/>
      <c r="AS6" s="794"/>
      <c r="AT6" s="794"/>
      <c r="AU6" s="105"/>
      <c r="AV6" s="795" t="s">
        <v>804</v>
      </c>
      <c r="AW6" s="795"/>
      <c r="AX6" s="795"/>
      <c r="AY6" s="795"/>
      <c r="AZ6" s="795"/>
      <c r="BA6" s="795"/>
      <c r="BB6" s="795"/>
      <c r="BC6" s="795"/>
      <c r="BD6" s="795"/>
      <c r="BE6" s="795"/>
      <c r="BF6" s="795"/>
      <c r="BG6" s="795"/>
      <c r="BH6" s="795"/>
      <c r="BI6" s="795"/>
      <c r="BJ6" s="795"/>
      <c r="BK6" s="795"/>
      <c r="BL6" s="795"/>
      <c r="BM6" s="795"/>
      <c r="BN6" s="795"/>
      <c r="BO6" s="795"/>
      <c r="BP6" s="795"/>
      <c r="BQ6" s="795"/>
      <c r="BR6" s="795"/>
      <c r="BS6" s="795"/>
    </row>
    <row r="7" spans="1:71" s="58" customFormat="1" ht="19.5" customHeight="1">
      <c r="A7" s="796" t="s">
        <v>497</v>
      </c>
      <c r="B7" s="796"/>
      <c r="C7" s="797"/>
      <c r="D7" s="798" t="s">
        <v>254</v>
      </c>
      <c r="E7" s="799"/>
      <c r="F7" s="799"/>
      <c r="G7" s="799"/>
      <c r="H7" s="799"/>
      <c r="I7" s="799"/>
      <c r="J7" s="799"/>
      <c r="K7" s="799"/>
      <c r="L7" s="800"/>
      <c r="M7" s="799" t="s">
        <v>255</v>
      </c>
      <c r="N7" s="799"/>
      <c r="O7" s="800"/>
      <c r="P7" s="801" t="s">
        <v>498</v>
      </c>
      <c r="Q7" s="802"/>
      <c r="R7" s="802"/>
      <c r="S7" s="802"/>
      <c r="T7" s="802"/>
      <c r="U7" s="802"/>
      <c r="V7" s="802"/>
      <c r="W7" s="802"/>
      <c r="X7" s="803"/>
      <c r="Y7" s="802" t="s">
        <v>392</v>
      </c>
      <c r="Z7" s="802"/>
      <c r="AA7" s="802"/>
      <c r="AB7" s="802"/>
      <c r="AC7" s="802"/>
      <c r="AD7" s="802"/>
      <c r="AE7" s="802"/>
      <c r="AF7" s="802"/>
      <c r="AG7" s="802"/>
      <c r="AH7" s="802"/>
      <c r="AI7" s="802"/>
      <c r="AJ7" s="802"/>
      <c r="AK7" s="802"/>
      <c r="AL7" s="802"/>
      <c r="AM7" s="802"/>
      <c r="AN7" s="802"/>
      <c r="AO7" s="804"/>
      <c r="AP7" s="804"/>
      <c r="AQ7" s="804"/>
      <c r="AR7" s="804"/>
      <c r="AS7" s="805"/>
      <c r="AT7" s="805"/>
      <c r="AU7" s="105"/>
      <c r="AV7" s="795" t="s">
        <v>139</v>
      </c>
      <c r="AW7" s="795"/>
      <c r="AX7" s="795"/>
      <c r="AY7" s="795"/>
      <c r="AZ7" s="795"/>
      <c r="BA7" s="795"/>
      <c r="BB7" s="795"/>
      <c r="BC7" s="795"/>
      <c r="BD7" s="795"/>
      <c r="BE7" s="795"/>
      <c r="BF7" s="795"/>
      <c r="BG7" s="795"/>
      <c r="BH7" s="795"/>
      <c r="BI7" s="795"/>
      <c r="BJ7" s="795"/>
      <c r="BK7" s="795"/>
      <c r="BL7" s="795"/>
      <c r="BM7" s="795"/>
      <c r="BN7" s="795"/>
      <c r="BO7" s="795"/>
      <c r="BP7" s="795"/>
      <c r="BQ7" s="795"/>
      <c r="BR7" s="795"/>
      <c r="BS7" s="795"/>
    </row>
    <row r="8" spans="1:71" ht="19.5" customHeight="1" thickBot="1">
      <c r="A8" s="806"/>
      <c r="B8" s="806"/>
      <c r="C8" s="807"/>
      <c r="D8" s="808" t="s">
        <v>346</v>
      </c>
      <c r="E8" s="809" t="s">
        <v>347</v>
      </c>
      <c r="F8" s="810"/>
      <c r="G8" s="810"/>
      <c r="H8" s="810"/>
      <c r="I8" s="810"/>
      <c r="J8" s="810"/>
      <c r="K8" s="811"/>
      <c r="L8" s="808" t="s">
        <v>348</v>
      </c>
      <c r="M8" s="809" t="s">
        <v>309</v>
      </c>
      <c r="N8" s="810"/>
      <c r="O8" s="811"/>
      <c r="P8" s="812"/>
      <c r="Q8" s="813"/>
      <c r="R8" s="813"/>
      <c r="S8" s="813"/>
      <c r="T8" s="813"/>
      <c r="U8" s="813"/>
      <c r="V8" s="813"/>
      <c r="W8" s="813"/>
      <c r="X8" s="814"/>
      <c r="Y8" s="815" t="s">
        <v>349</v>
      </c>
      <c r="Z8" s="816"/>
      <c r="AA8" s="816"/>
      <c r="AB8" s="816"/>
      <c r="AC8" s="816"/>
      <c r="AD8" s="816"/>
      <c r="AE8" s="816"/>
      <c r="AF8" s="817"/>
      <c r="AG8" s="818" t="s">
        <v>350</v>
      </c>
      <c r="AH8" s="818"/>
      <c r="AI8" s="818"/>
      <c r="AJ8" s="818"/>
      <c r="AK8" s="818"/>
      <c r="AL8" s="818"/>
      <c r="AM8" s="818"/>
      <c r="AN8" s="818"/>
      <c r="AO8" s="804"/>
      <c r="AP8" s="804"/>
      <c r="AQ8" s="804"/>
      <c r="AR8" s="804"/>
      <c r="AS8" s="805"/>
      <c r="AT8" s="805"/>
      <c r="AU8" s="57"/>
      <c r="AX8" s="61"/>
      <c r="AY8" s="61"/>
      <c r="AZ8" s="61"/>
      <c r="BA8" s="61"/>
      <c r="BB8" s="61"/>
      <c r="BC8" s="61"/>
      <c r="BD8" s="61"/>
      <c r="BE8" s="61"/>
      <c r="BF8" s="61"/>
      <c r="BG8" s="61"/>
      <c r="BH8" s="61"/>
      <c r="BI8" s="61"/>
      <c r="BJ8" s="61"/>
      <c r="BS8" s="23" t="s">
        <v>196</v>
      </c>
    </row>
    <row r="9" spans="1:71" ht="19.5" customHeight="1">
      <c r="A9" s="806"/>
      <c r="B9" s="806"/>
      <c r="C9" s="807"/>
      <c r="D9" s="819"/>
      <c r="E9" s="808" t="s">
        <v>311</v>
      </c>
      <c r="F9" s="820" t="s">
        <v>351</v>
      </c>
      <c r="G9" s="820" t="s">
        <v>352</v>
      </c>
      <c r="H9" s="820" t="s">
        <v>353</v>
      </c>
      <c r="I9" s="820" t="s">
        <v>354</v>
      </c>
      <c r="J9" s="820" t="s">
        <v>355</v>
      </c>
      <c r="K9" s="820" t="s">
        <v>356</v>
      </c>
      <c r="L9" s="819"/>
      <c r="M9" s="808" t="s">
        <v>311</v>
      </c>
      <c r="N9" s="820" t="s">
        <v>357</v>
      </c>
      <c r="O9" s="820" t="s">
        <v>358</v>
      </c>
      <c r="P9" s="808" t="s">
        <v>311</v>
      </c>
      <c r="Q9" s="820" t="s">
        <v>359</v>
      </c>
      <c r="R9" s="820" t="s">
        <v>184</v>
      </c>
      <c r="S9" s="820" t="s">
        <v>4</v>
      </c>
      <c r="T9" s="820" t="s">
        <v>185</v>
      </c>
      <c r="U9" s="820" t="s">
        <v>5</v>
      </c>
      <c r="V9" s="820" t="s">
        <v>187</v>
      </c>
      <c r="W9" s="821" t="s">
        <v>446</v>
      </c>
      <c r="X9" s="821" t="s">
        <v>550</v>
      </c>
      <c r="Y9" s="820" t="s">
        <v>359</v>
      </c>
      <c r="Z9" s="820" t="s">
        <v>184</v>
      </c>
      <c r="AA9" s="820" t="s">
        <v>4</v>
      </c>
      <c r="AB9" s="820" t="s">
        <v>185</v>
      </c>
      <c r="AC9" s="820" t="s">
        <v>186</v>
      </c>
      <c r="AD9" s="820" t="s">
        <v>187</v>
      </c>
      <c r="AE9" s="821" t="s">
        <v>446</v>
      </c>
      <c r="AF9" s="821" t="s">
        <v>550</v>
      </c>
      <c r="AG9" s="820" t="s">
        <v>359</v>
      </c>
      <c r="AH9" s="820" t="s">
        <v>184</v>
      </c>
      <c r="AI9" s="820" t="s">
        <v>4</v>
      </c>
      <c r="AJ9" s="820" t="s">
        <v>185</v>
      </c>
      <c r="AK9" s="820" t="s">
        <v>186</v>
      </c>
      <c r="AL9" s="820" t="s">
        <v>187</v>
      </c>
      <c r="AM9" s="821" t="s">
        <v>446</v>
      </c>
      <c r="AN9" s="822" t="s">
        <v>550</v>
      </c>
      <c r="AO9" s="823"/>
      <c r="AP9" s="823"/>
      <c r="AQ9" s="823"/>
      <c r="AR9" s="824"/>
      <c r="AS9" s="825"/>
      <c r="AT9" s="825"/>
      <c r="AU9" s="57"/>
      <c r="AV9" s="826" t="s">
        <v>95</v>
      </c>
      <c r="AW9" s="826"/>
      <c r="AX9" s="826"/>
      <c r="AY9" s="826"/>
      <c r="AZ9" s="827"/>
      <c r="BA9" s="828" t="s">
        <v>96</v>
      </c>
      <c r="BB9" s="826"/>
      <c r="BC9" s="827"/>
      <c r="BD9" s="829" t="s">
        <v>143</v>
      </c>
      <c r="BE9" s="830"/>
      <c r="BF9" s="830"/>
      <c r="BG9" s="830"/>
      <c r="BH9" s="830"/>
      <c r="BI9" s="830"/>
      <c r="BJ9" s="830"/>
      <c r="BK9" s="831"/>
      <c r="BL9" s="829" t="s">
        <v>324</v>
      </c>
      <c r="BM9" s="830"/>
      <c r="BN9" s="830"/>
      <c r="BO9" s="830"/>
      <c r="BP9" s="830"/>
      <c r="BQ9" s="830"/>
      <c r="BR9" s="830"/>
      <c r="BS9" s="830"/>
    </row>
    <row r="10" spans="1:71" ht="19.5" customHeight="1">
      <c r="A10" s="806"/>
      <c r="B10" s="806"/>
      <c r="C10" s="807"/>
      <c r="D10" s="819"/>
      <c r="E10" s="819"/>
      <c r="F10" s="832"/>
      <c r="G10" s="832"/>
      <c r="H10" s="832"/>
      <c r="I10" s="832"/>
      <c r="J10" s="832"/>
      <c r="K10" s="832"/>
      <c r="L10" s="819"/>
      <c r="M10" s="819"/>
      <c r="N10" s="832"/>
      <c r="O10" s="832"/>
      <c r="P10" s="819"/>
      <c r="Q10" s="832"/>
      <c r="R10" s="832"/>
      <c r="S10" s="832"/>
      <c r="T10" s="832"/>
      <c r="U10" s="832"/>
      <c r="V10" s="832"/>
      <c r="W10" s="833"/>
      <c r="X10" s="833"/>
      <c r="Y10" s="832"/>
      <c r="Z10" s="832"/>
      <c r="AA10" s="832"/>
      <c r="AB10" s="832"/>
      <c r="AC10" s="832"/>
      <c r="AD10" s="832"/>
      <c r="AE10" s="833"/>
      <c r="AF10" s="833"/>
      <c r="AG10" s="832"/>
      <c r="AH10" s="832"/>
      <c r="AI10" s="832"/>
      <c r="AJ10" s="832"/>
      <c r="AK10" s="832"/>
      <c r="AL10" s="832"/>
      <c r="AM10" s="833"/>
      <c r="AN10" s="834"/>
      <c r="AO10" s="823"/>
      <c r="AP10" s="823"/>
      <c r="AQ10" s="823"/>
      <c r="AR10" s="824"/>
      <c r="AS10" s="825"/>
      <c r="AT10" s="825"/>
      <c r="AU10" s="57"/>
      <c r="AV10" s="795"/>
      <c r="AW10" s="795"/>
      <c r="AX10" s="795"/>
      <c r="AY10" s="795"/>
      <c r="AZ10" s="835"/>
      <c r="BA10" s="836"/>
      <c r="BB10" s="837"/>
      <c r="BC10" s="838"/>
      <c r="BD10" s="839" t="s">
        <v>144</v>
      </c>
      <c r="BE10" s="840"/>
      <c r="BF10" s="841" t="s">
        <v>267</v>
      </c>
      <c r="BG10" s="842"/>
      <c r="BH10" s="841" t="s">
        <v>77</v>
      </c>
      <c r="BI10" s="842"/>
      <c r="BJ10" s="841" t="s">
        <v>29</v>
      </c>
      <c r="BK10" s="842"/>
      <c r="BL10" s="839" t="s">
        <v>144</v>
      </c>
      <c r="BM10" s="840"/>
      <c r="BN10" s="841" t="s">
        <v>268</v>
      </c>
      <c r="BO10" s="842"/>
      <c r="BP10" s="841" t="s">
        <v>77</v>
      </c>
      <c r="BQ10" s="842"/>
      <c r="BR10" s="841" t="s">
        <v>29</v>
      </c>
      <c r="BS10" s="843"/>
    </row>
    <row r="11" spans="1:71" ht="19.5" customHeight="1">
      <c r="A11" s="806"/>
      <c r="B11" s="806"/>
      <c r="C11" s="807"/>
      <c r="D11" s="819"/>
      <c r="E11" s="819"/>
      <c r="F11" s="832"/>
      <c r="G11" s="832"/>
      <c r="H11" s="832"/>
      <c r="I11" s="832"/>
      <c r="J11" s="832"/>
      <c r="K11" s="832"/>
      <c r="L11" s="819"/>
      <c r="M11" s="819"/>
      <c r="N11" s="832"/>
      <c r="O11" s="832"/>
      <c r="P11" s="819"/>
      <c r="Q11" s="832"/>
      <c r="R11" s="832"/>
      <c r="S11" s="832"/>
      <c r="T11" s="832"/>
      <c r="U11" s="832"/>
      <c r="V11" s="832"/>
      <c r="W11" s="833"/>
      <c r="X11" s="833"/>
      <c r="Y11" s="832"/>
      <c r="Z11" s="832"/>
      <c r="AA11" s="832"/>
      <c r="AB11" s="832"/>
      <c r="AC11" s="832"/>
      <c r="AD11" s="832"/>
      <c r="AE11" s="833"/>
      <c r="AF11" s="833"/>
      <c r="AG11" s="832"/>
      <c r="AH11" s="832"/>
      <c r="AI11" s="832"/>
      <c r="AJ11" s="832"/>
      <c r="AK11" s="832"/>
      <c r="AL11" s="832"/>
      <c r="AM11" s="833"/>
      <c r="AN11" s="834"/>
      <c r="AO11" s="823"/>
      <c r="AP11" s="823"/>
      <c r="AQ11" s="823"/>
      <c r="AR11" s="824"/>
      <c r="AS11" s="825"/>
      <c r="AT11" s="825"/>
      <c r="AU11" s="57"/>
      <c r="AV11" s="837"/>
      <c r="AW11" s="837"/>
      <c r="AX11" s="837"/>
      <c r="AY11" s="837"/>
      <c r="AZ11" s="838"/>
      <c r="BA11" s="844" t="s">
        <v>311</v>
      </c>
      <c r="BB11" s="845" t="s">
        <v>314</v>
      </c>
      <c r="BC11" s="846" t="s">
        <v>315</v>
      </c>
      <c r="BD11" s="846" t="s">
        <v>314</v>
      </c>
      <c r="BE11" s="845" t="s">
        <v>315</v>
      </c>
      <c r="BF11" s="846" t="s">
        <v>314</v>
      </c>
      <c r="BG11" s="845" t="s">
        <v>315</v>
      </c>
      <c r="BH11" s="846" t="s">
        <v>314</v>
      </c>
      <c r="BI11" s="845" t="s">
        <v>315</v>
      </c>
      <c r="BJ11" s="846" t="s">
        <v>314</v>
      </c>
      <c r="BK11" s="845" t="s">
        <v>315</v>
      </c>
      <c r="BL11" s="846" t="s">
        <v>314</v>
      </c>
      <c r="BM11" s="845" t="s">
        <v>315</v>
      </c>
      <c r="BN11" s="846" t="s">
        <v>314</v>
      </c>
      <c r="BO11" s="845" t="s">
        <v>315</v>
      </c>
      <c r="BP11" s="846" t="s">
        <v>314</v>
      </c>
      <c r="BQ11" s="845" t="s">
        <v>315</v>
      </c>
      <c r="BR11" s="846" t="s">
        <v>314</v>
      </c>
      <c r="BS11" s="847" t="s">
        <v>315</v>
      </c>
    </row>
    <row r="12" spans="1:71" ht="19.5" customHeight="1">
      <c r="A12" s="806"/>
      <c r="B12" s="806"/>
      <c r="C12" s="807"/>
      <c r="D12" s="819"/>
      <c r="E12" s="819"/>
      <c r="F12" s="832"/>
      <c r="G12" s="832"/>
      <c r="H12" s="832"/>
      <c r="I12" s="832"/>
      <c r="J12" s="832"/>
      <c r="K12" s="832"/>
      <c r="L12" s="819"/>
      <c r="M12" s="819"/>
      <c r="N12" s="832"/>
      <c r="O12" s="832"/>
      <c r="P12" s="819"/>
      <c r="Q12" s="832"/>
      <c r="R12" s="832"/>
      <c r="S12" s="832"/>
      <c r="T12" s="832"/>
      <c r="U12" s="832"/>
      <c r="V12" s="832"/>
      <c r="W12" s="833"/>
      <c r="X12" s="833"/>
      <c r="Y12" s="832"/>
      <c r="Z12" s="832"/>
      <c r="AA12" s="832"/>
      <c r="AB12" s="832"/>
      <c r="AC12" s="832"/>
      <c r="AD12" s="832"/>
      <c r="AE12" s="833"/>
      <c r="AF12" s="833"/>
      <c r="AG12" s="832"/>
      <c r="AH12" s="832"/>
      <c r="AI12" s="832"/>
      <c r="AJ12" s="832"/>
      <c r="AK12" s="832"/>
      <c r="AL12" s="832"/>
      <c r="AM12" s="833"/>
      <c r="AN12" s="834"/>
      <c r="AO12" s="823"/>
      <c r="AP12" s="823"/>
      <c r="AQ12" s="823"/>
      <c r="AR12" s="824"/>
      <c r="AS12" s="825"/>
      <c r="AT12" s="825"/>
      <c r="AU12" s="57"/>
      <c r="AV12" s="848" t="s">
        <v>405</v>
      </c>
      <c r="AW12" s="848"/>
      <c r="AX12" s="848"/>
      <c r="AY12" s="848"/>
      <c r="AZ12" s="849"/>
      <c r="BA12" s="850">
        <f>SUM(BB12:BC12)</f>
        <v>4081</v>
      </c>
      <c r="BB12" s="850">
        <f>SUM(BD12,BL12)</f>
        <v>1213</v>
      </c>
      <c r="BC12" s="850">
        <f>SUM(BE12,BM12)</f>
        <v>2868</v>
      </c>
      <c r="BD12" s="850">
        <f>SUM(BF12,BH12,BJ12)</f>
        <v>1190</v>
      </c>
      <c r="BE12" s="850">
        <f>SUM(BG12,BI12,BK12)</f>
        <v>2844</v>
      </c>
      <c r="BF12" s="850">
        <f aca="true" t="shared" si="0" ref="BF12:BK12">SUM(BF13:BF23)</f>
        <v>507</v>
      </c>
      <c r="BG12" s="850">
        <f t="shared" si="0"/>
        <v>1215</v>
      </c>
      <c r="BH12" s="850">
        <f t="shared" si="0"/>
        <v>44</v>
      </c>
      <c r="BI12" s="850">
        <f t="shared" si="0"/>
        <v>47</v>
      </c>
      <c r="BJ12" s="850">
        <f t="shared" si="0"/>
        <v>639</v>
      </c>
      <c r="BK12" s="851">
        <f t="shared" si="0"/>
        <v>1582</v>
      </c>
      <c r="BL12" s="850">
        <f>SUM(BN12,BP12,BR12)</f>
        <v>23</v>
      </c>
      <c r="BM12" s="850">
        <f>SUM(BM13:BM23)</f>
        <v>24</v>
      </c>
      <c r="BN12" s="363" t="s">
        <v>627</v>
      </c>
      <c r="BO12" s="363" t="s">
        <v>627</v>
      </c>
      <c r="BP12" s="363" t="s">
        <v>627</v>
      </c>
      <c r="BQ12" s="363" t="s">
        <v>627</v>
      </c>
      <c r="BR12" s="850">
        <f>SUM(BR13:BR23)</f>
        <v>23</v>
      </c>
      <c r="BS12" s="850">
        <v>24</v>
      </c>
    </row>
    <row r="13" spans="1:52" ht="19.5" customHeight="1">
      <c r="A13" s="806"/>
      <c r="B13" s="806"/>
      <c r="C13" s="807"/>
      <c r="D13" s="819"/>
      <c r="E13" s="819"/>
      <c r="F13" s="832"/>
      <c r="G13" s="832"/>
      <c r="H13" s="832"/>
      <c r="I13" s="832"/>
      <c r="J13" s="832"/>
      <c r="K13" s="832"/>
      <c r="L13" s="819"/>
      <c r="M13" s="819"/>
      <c r="N13" s="832"/>
      <c r="O13" s="832"/>
      <c r="P13" s="819"/>
      <c r="Q13" s="832"/>
      <c r="R13" s="832"/>
      <c r="S13" s="832"/>
      <c r="T13" s="832"/>
      <c r="U13" s="832"/>
      <c r="V13" s="832"/>
      <c r="W13" s="833"/>
      <c r="X13" s="833"/>
      <c r="Y13" s="832"/>
      <c r="Z13" s="832"/>
      <c r="AA13" s="832"/>
      <c r="AB13" s="832"/>
      <c r="AC13" s="832"/>
      <c r="AD13" s="832"/>
      <c r="AE13" s="833"/>
      <c r="AF13" s="833"/>
      <c r="AG13" s="832"/>
      <c r="AH13" s="832"/>
      <c r="AI13" s="832"/>
      <c r="AJ13" s="832"/>
      <c r="AK13" s="832"/>
      <c r="AL13" s="832"/>
      <c r="AM13" s="833"/>
      <c r="AN13" s="834"/>
      <c r="AO13" s="823"/>
      <c r="AP13" s="823"/>
      <c r="AQ13" s="823"/>
      <c r="AR13" s="824"/>
      <c r="AS13" s="825"/>
      <c r="AT13" s="825"/>
      <c r="AU13" s="57"/>
      <c r="AZ13" s="852"/>
    </row>
    <row r="14" spans="1:67" ht="19.5" customHeight="1">
      <c r="A14" s="853"/>
      <c r="B14" s="853"/>
      <c r="C14" s="854"/>
      <c r="D14" s="855"/>
      <c r="E14" s="855"/>
      <c r="F14" s="856"/>
      <c r="G14" s="856"/>
      <c r="H14" s="856"/>
      <c r="I14" s="856"/>
      <c r="J14" s="856"/>
      <c r="K14" s="856"/>
      <c r="L14" s="855"/>
      <c r="M14" s="855"/>
      <c r="N14" s="856"/>
      <c r="O14" s="856"/>
      <c r="P14" s="855"/>
      <c r="Q14" s="856"/>
      <c r="R14" s="856"/>
      <c r="S14" s="856"/>
      <c r="T14" s="856"/>
      <c r="U14" s="856"/>
      <c r="V14" s="856"/>
      <c r="W14" s="857"/>
      <c r="X14" s="857"/>
      <c r="Y14" s="856"/>
      <c r="Z14" s="856"/>
      <c r="AA14" s="856"/>
      <c r="AB14" s="856"/>
      <c r="AC14" s="856"/>
      <c r="AD14" s="856"/>
      <c r="AE14" s="857"/>
      <c r="AF14" s="857"/>
      <c r="AG14" s="856"/>
      <c r="AH14" s="856"/>
      <c r="AI14" s="856"/>
      <c r="AJ14" s="856"/>
      <c r="AK14" s="856"/>
      <c r="AL14" s="856"/>
      <c r="AM14" s="857"/>
      <c r="AN14" s="858"/>
      <c r="AO14" s="823"/>
      <c r="AP14" s="823"/>
      <c r="AQ14" s="823"/>
      <c r="AR14" s="824"/>
      <c r="AS14" s="825"/>
      <c r="AT14" s="825"/>
      <c r="AU14" s="57"/>
      <c r="AV14" s="612"/>
      <c r="AW14" s="612"/>
      <c r="AX14" s="612"/>
      <c r="AY14" s="612"/>
      <c r="AZ14" s="859"/>
      <c r="BA14" s="860"/>
      <c r="BB14" s="25"/>
      <c r="BC14" s="25"/>
      <c r="BF14" s="25"/>
      <c r="BG14" s="25"/>
      <c r="BH14" s="25"/>
      <c r="BI14" s="25"/>
      <c r="BJ14" s="25"/>
      <c r="BK14" s="25"/>
      <c r="BN14" s="61"/>
      <c r="BO14" s="61"/>
    </row>
    <row r="15" spans="1:71" ht="19.5" customHeight="1">
      <c r="A15" s="848" t="s">
        <v>188</v>
      </c>
      <c r="B15" s="772"/>
      <c r="C15" s="861" t="s">
        <v>305</v>
      </c>
      <c r="D15" s="862">
        <f aca="true" t="shared" si="1" ref="D15:U16">SUM(D18,D21)</f>
        <v>142</v>
      </c>
      <c r="E15" s="863">
        <f t="shared" si="1"/>
        <v>98</v>
      </c>
      <c r="F15" s="863">
        <f t="shared" si="1"/>
        <v>2</v>
      </c>
      <c r="G15" s="863">
        <f t="shared" si="1"/>
        <v>46</v>
      </c>
      <c r="H15" s="863">
        <f t="shared" si="1"/>
        <v>25</v>
      </c>
      <c r="I15" s="863">
        <f t="shared" si="1"/>
        <v>19</v>
      </c>
      <c r="J15" s="863">
        <f t="shared" si="1"/>
        <v>4</v>
      </c>
      <c r="K15" s="863">
        <f t="shared" si="1"/>
        <v>2</v>
      </c>
      <c r="L15" s="863">
        <f t="shared" si="1"/>
        <v>44</v>
      </c>
      <c r="M15" s="863">
        <f t="shared" si="1"/>
        <v>31</v>
      </c>
      <c r="N15" s="863">
        <f t="shared" si="1"/>
        <v>22</v>
      </c>
      <c r="O15" s="863">
        <f t="shared" si="1"/>
        <v>9</v>
      </c>
      <c r="P15" s="863">
        <f t="shared" si="1"/>
        <v>786</v>
      </c>
      <c r="Q15" s="863">
        <f t="shared" si="1"/>
        <v>190</v>
      </c>
      <c r="R15" s="863">
        <f t="shared" si="1"/>
        <v>180</v>
      </c>
      <c r="S15" s="863" t="s">
        <v>694</v>
      </c>
      <c r="T15" s="863">
        <f t="shared" si="1"/>
        <v>164</v>
      </c>
      <c r="U15" s="863">
        <f t="shared" si="1"/>
        <v>108</v>
      </c>
      <c r="V15" s="863">
        <f>SUM(V18,V21)</f>
        <v>102</v>
      </c>
      <c r="W15" s="863">
        <f aca="true" t="shared" si="2" ref="W15:Z16">SUM(W18,W21)</f>
        <v>1</v>
      </c>
      <c r="X15" s="863">
        <f t="shared" si="2"/>
        <v>41</v>
      </c>
      <c r="Y15" s="863">
        <f t="shared" si="2"/>
        <v>56</v>
      </c>
      <c r="Z15" s="863">
        <f t="shared" si="2"/>
        <v>50</v>
      </c>
      <c r="AA15" s="25" t="s">
        <v>627</v>
      </c>
      <c r="AB15" s="775">
        <f>SUM(AB18,AB21)</f>
        <v>54</v>
      </c>
      <c r="AC15" s="775">
        <f aca="true" t="shared" si="3" ref="AC15:AH16">SUM(AC18,AC21)</f>
        <v>42</v>
      </c>
      <c r="AD15" s="775">
        <f t="shared" si="3"/>
        <v>39</v>
      </c>
      <c r="AE15" s="25" t="s">
        <v>627</v>
      </c>
      <c r="AF15" s="775">
        <f t="shared" si="3"/>
        <v>22</v>
      </c>
      <c r="AG15" s="775">
        <f t="shared" si="3"/>
        <v>36</v>
      </c>
      <c r="AH15" s="775">
        <f t="shared" si="3"/>
        <v>32</v>
      </c>
      <c r="AI15" s="25" t="s">
        <v>627</v>
      </c>
      <c r="AJ15" s="775">
        <f>SUM(AJ18,AJ21)</f>
        <v>36</v>
      </c>
      <c r="AK15" s="775">
        <f aca="true" t="shared" si="4" ref="AK15:AN16">SUM(AK18,AK21)</f>
        <v>24</v>
      </c>
      <c r="AL15" s="775">
        <f t="shared" si="4"/>
        <v>22</v>
      </c>
      <c r="AM15" s="25" t="s">
        <v>627</v>
      </c>
      <c r="AN15" s="775">
        <f t="shared" si="4"/>
        <v>17</v>
      </c>
      <c r="AO15" s="66"/>
      <c r="AP15" s="66"/>
      <c r="AQ15" s="66"/>
      <c r="AR15" s="66"/>
      <c r="AS15" s="66"/>
      <c r="AT15" s="66"/>
      <c r="AU15" s="57"/>
      <c r="AV15" s="864" t="s">
        <v>400</v>
      </c>
      <c r="AW15" s="864"/>
      <c r="AX15" s="864"/>
      <c r="AY15" s="864"/>
      <c r="AZ15" s="835"/>
      <c r="BA15" s="23">
        <f>SUM(BB15:BC15)</f>
        <v>1352</v>
      </c>
      <c r="BB15" s="793">
        <f>SUM(BD15,BL15)</f>
        <v>624</v>
      </c>
      <c r="BC15" s="23">
        <f>SUM(BE15,BM15)</f>
        <v>728</v>
      </c>
      <c r="BD15" s="793">
        <f>SUM(BF15,BH15,BJ15)</f>
        <v>605</v>
      </c>
      <c r="BE15" s="23">
        <f>SUM(BG15,BI15,BK15)</f>
        <v>706</v>
      </c>
      <c r="BF15" s="793">
        <v>257</v>
      </c>
      <c r="BG15" s="23">
        <v>318</v>
      </c>
      <c r="BH15" s="793">
        <v>37</v>
      </c>
      <c r="BI15" s="23">
        <v>42</v>
      </c>
      <c r="BJ15" s="793">
        <v>311</v>
      </c>
      <c r="BK15" s="23">
        <v>346</v>
      </c>
      <c r="BL15" s="793">
        <f>SUM(BN15,BP15,BR15)</f>
        <v>19</v>
      </c>
      <c r="BM15" s="23">
        <f>SUM(BO15,BQ15,BS15)</f>
        <v>22</v>
      </c>
      <c r="BN15" s="793" t="s">
        <v>627</v>
      </c>
      <c r="BO15" s="793" t="s">
        <v>627</v>
      </c>
      <c r="BP15" s="793" t="s">
        <v>627</v>
      </c>
      <c r="BQ15" s="793" t="s">
        <v>627</v>
      </c>
      <c r="BR15" s="793">
        <v>19</v>
      </c>
      <c r="BS15" s="23">
        <v>22</v>
      </c>
    </row>
    <row r="16" spans="1:71" ht="19.5" customHeight="1">
      <c r="A16" s="865"/>
      <c r="B16" s="866"/>
      <c r="C16" s="867" t="s">
        <v>306</v>
      </c>
      <c r="D16" s="868">
        <f>SUM(D19,D22)</f>
        <v>31</v>
      </c>
      <c r="E16" s="106">
        <f>SUM(E19,E22)</f>
        <v>20</v>
      </c>
      <c r="F16" s="25" t="s">
        <v>627</v>
      </c>
      <c r="G16" s="106">
        <f>SUM(G19,G22)</f>
        <v>6</v>
      </c>
      <c r="H16" s="106">
        <f>SUM(H19,H22)</f>
        <v>4</v>
      </c>
      <c r="I16" s="106">
        <f>SUM(I19,I22)</f>
        <v>8</v>
      </c>
      <c r="J16" s="106">
        <f>SUM(J19,J22)</f>
        <v>2</v>
      </c>
      <c r="K16" s="25" t="s">
        <v>627</v>
      </c>
      <c r="L16" s="106">
        <f t="shared" si="1"/>
        <v>11</v>
      </c>
      <c r="M16" s="106">
        <f t="shared" si="1"/>
        <v>28</v>
      </c>
      <c r="N16" s="106">
        <f t="shared" si="1"/>
        <v>21</v>
      </c>
      <c r="O16" s="25">
        <v>7</v>
      </c>
      <c r="P16" s="106">
        <f t="shared" si="1"/>
        <v>307</v>
      </c>
      <c r="Q16" s="106">
        <f t="shared" si="1"/>
        <v>18</v>
      </c>
      <c r="R16" s="106">
        <f t="shared" si="1"/>
        <v>29</v>
      </c>
      <c r="S16" s="106" t="s">
        <v>627</v>
      </c>
      <c r="T16" s="106">
        <f t="shared" si="1"/>
        <v>46</v>
      </c>
      <c r="U16" s="106">
        <f t="shared" si="1"/>
        <v>99</v>
      </c>
      <c r="V16" s="106">
        <f>SUM(V19,V22)</f>
        <v>105</v>
      </c>
      <c r="W16" s="25" t="s">
        <v>627</v>
      </c>
      <c r="X16" s="106">
        <f t="shared" si="2"/>
        <v>10</v>
      </c>
      <c r="Y16" s="106">
        <f t="shared" si="2"/>
        <v>7</v>
      </c>
      <c r="Z16" s="106">
        <f t="shared" si="2"/>
        <v>12</v>
      </c>
      <c r="AA16" s="25" t="s">
        <v>627</v>
      </c>
      <c r="AB16" s="106">
        <f>SUM(AB19,AB22)</f>
        <v>13</v>
      </c>
      <c r="AC16" s="106">
        <f t="shared" si="3"/>
        <v>31</v>
      </c>
      <c r="AD16" s="106">
        <f t="shared" si="3"/>
        <v>32</v>
      </c>
      <c r="AE16" s="25" t="s">
        <v>627</v>
      </c>
      <c r="AF16" s="25" t="s">
        <v>627</v>
      </c>
      <c r="AG16" s="106">
        <f t="shared" si="3"/>
        <v>6</v>
      </c>
      <c r="AH16" s="106">
        <f t="shared" si="3"/>
        <v>9</v>
      </c>
      <c r="AI16" s="25" t="s">
        <v>627</v>
      </c>
      <c r="AJ16" s="106">
        <f>SUM(AJ19,AJ22)</f>
        <v>7</v>
      </c>
      <c r="AK16" s="106">
        <f t="shared" si="4"/>
        <v>18</v>
      </c>
      <c r="AL16" s="106">
        <f t="shared" si="4"/>
        <v>20</v>
      </c>
      <c r="AM16" s="25" t="s">
        <v>627</v>
      </c>
      <c r="AN16" s="25" t="s">
        <v>627</v>
      </c>
      <c r="AO16" s="66"/>
      <c r="AP16" s="66"/>
      <c r="AQ16" s="66"/>
      <c r="AR16" s="66"/>
      <c r="AS16" s="66"/>
      <c r="AT16" s="66"/>
      <c r="AU16" s="57"/>
      <c r="AV16" s="869"/>
      <c r="AW16" s="869"/>
      <c r="AX16" s="869"/>
      <c r="AY16" s="869"/>
      <c r="AZ16" s="870"/>
      <c r="BA16" s="871"/>
      <c r="BB16" s="23"/>
      <c r="BC16" s="105"/>
      <c r="BD16" s="23"/>
      <c r="BE16" s="105"/>
      <c r="BF16" s="23"/>
      <c r="BG16" s="105"/>
      <c r="BH16" s="23"/>
      <c r="BI16" s="105"/>
      <c r="BJ16" s="23"/>
      <c r="BK16" s="105"/>
      <c r="BL16" s="23"/>
      <c r="BM16" s="105"/>
      <c r="BN16" s="23"/>
      <c r="BO16" s="23"/>
      <c r="BP16" s="23"/>
      <c r="BQ16" s="105"/>
      <c r="BR16" s="23"/>
      <c r="BS16" s="105"/>
    </row>
    <row r="17" spans="1:71" ht="19.5" customHeight="1">
      <c r="A17" s="61"/>
      <c r="B17" s="61"/>
      <c r="C17" s="872"/>
      <c r="D17" s="873"/>
      <c r="E17" s="61"/>
      <c r="F17" s="61"/>
      <c r="G17" s="61"/>
      <c r="H17" s="61"/>
      <c r="I17" s="61"/>
      <c r="J17" s="61"/>
      <c r="K17" s="61"/>
      <c r="L17" s="61"/>
      <c r="M17" s="61"/>
      <c r="N17" s="61"/>
      <c r="O17" s="61"/>
      <c r="P17" s="61"/>
      <c r="Q17" s="61"/>
      <c r="R17" s="61"/>
      <c r="S17" s="61"/>
      <c r="T17" s="61"/>
      <c r="U17" s="61"/>
      <c r="V17" s="61"/>
      <c r="Y17" s="61"/>
      <c r="Z17" s="61"/>
      <c r="AA17" s="61"/>
      <c r="AB17" s="61"/>
      <c r="AC17" s="61"/>
      <c r="AD17" s="61"/>
      <c r="AE17" s="61"/>
      <c r="AF17" s="61"/>
      <c r="AG17" s="61"/>
      <c r="AH17" s="61"/>
      <c r="AI17" s="61"/>
      <c r="AJ17" s="61"/>
      <c r="AK17" s="61"/>
      <c r="AL17" s="61"/>
      <c r="AM17" s="61"/>
      <c r="AN17" s="61"/>
      <c r="AO17" s="66"/>
      <c r="AP17" s="66"/>
      <c r="AQ17" s="66"/>
      <c r="AR17" s="66"/>
      <c r="AS17" s="66"/>
      <c r="AT17" s="66"/>
      <c r="AU17" s="57"/>
      <c r="AV17" s="864" t="s">
        <v>401</v>
      </c>
      <c r="AW17" s="864"/>
      <c r="AX17" s="864"/>
      <c r="AY17" s="864"/>
      <c r="AZ17" s="835"/>
      <c r="BA17" s="23">
        <f>SUM(BB17:BC17)</f>
        <v>229</v>
      </c>
      <c r="BB17" s="793">
        <f>SUM(BD17,BL17)</f>
        <v>181</v>
      </c>
      <c r="BC17" s="23">
        <f>SUM(BE17,BM17)</f>
        <v>48</v>
      </c>
      <c r="BD17" s="793">
        <f>SUM(BF17,BH17,BJ17)</f>
        <v>178</v>
      </c>
      <c r="BE17" s="23">
        <f>SUM(BG17,BI17,BK17)</f>
        <v>48</v>
      </c>
      <c r="BF17" s="23">
        <v>95</v>
      </c>
      <c r="BG17" s="23">
        <v>22</v>
      </c>
      <c r="BH17" s="23">
        <v>7</v>
      </c>
      <c r="BI17" s="793">
        <v>1</v>
      </c>
      <c r="BJ17" s="23">
        <v>76</v>
      </c>
      <c r="BK17" s="23">
        <v>25</v>
      </c>
      <c r="BL17" s="793">
        <f>SUM(BN17,BP17,BR17)</f>
        <v>3</v>
      </c>
      <c r="BM17" s="793" t="s">
        <v>627</v>
      </c>
      <c r="BN17" s="793" t="s">
        <v>627</v>
      </c>
      <c r="BO17" s="793" t="s">
        <v>627</v>
      </c>
      <c r="BP17" s="793" t="s">
        <v>627</v>
      </c>
      <c r="BQ17" s="793" t="s">
        <v>627</v>
      </c>
      <c r="BR17" s="23">
        <v>3</v>
      </c>
      <c r="BS17" s="793" t="s">
        <v>627</v>
      </c>
    </row>
    <row r="18" spans="1:71" ht="19.5" customHeight="1">
      <c r="A18" s="795" t="s">
        <v>375</v>
      </c>
      <c r="B18" s="61"/>
      <c r="C18" s="872" t="s">
        <v>305</v>
      </c>
      <c r="D18" s="871">
        <f>SUM(L18,E18)</f>
        <v>91</v>
      </c>
      <c r="E18" s="23">
        <f>SUM(F18:K18)</f>
        <v>64</v>
      </c>
      <c r="F18" s="105">
        <v>1</v>
      </c>
      <c r="G18" s="105">
        <v>30</v>
      </c>
      <c r="H18" s="105">
        <v>19</v>
      </c>
      <c r="I18" s="105">
        <v>11</v>
      </c>
      <c r="J18" s="105">
        <v>3</v>
      </c>
      <c r="K18" s="23" t="s">
        <v>627</v>
      </c>
      <c r="L18" s="105">
        <v>27</v>
      </c>
      <c r="M18" s="105">
        <f>SUM(N18:O18)</f>
        <v>20</v>
      </c>
      <c r="N18" s="105">
        <v>12</v>
      </c>
      <c r="O18" s="105">
        <v>8</v>
      </c>
      <c r="P18" s="105">
        <f>SUM(Q18:V18)</f>
        <v>744</v>
      </c>
      <c r="Q18" s="23">
        <v>190</v>
      </c>
      <c r="R18" s="23">
        <v>180</v>
      </c>
      <c r="S18" s="23" t="s">
        <v>627</v>
      </c>
      <c r="T18" s="23">
        <v>164</v>
      </c>
      <c r="U18" s="23">
        <v>108</v>
      </c>
      <c r="V18" s="23">
        <v>102</v>
      </c>
      <c r="W18" s="23" t="s">
        <v>627</v>
      </c>
      <c r="X18" s="23" t="s">
        <v>627</v>
      </c>
      <c r="Y18" s="23">
        <v>56</v>
      </c>
      <c r="Z18" s="23">
        <v>50</v>
      </c>
      <c r="AA18" s="23" t="s">
        <v>627</v>
      </c>
      <c r="AB18" s="23">
        <v>54</v>
      </c>
      <c r="AC18" s="23">
        <v>42</v>
      </c>
      <c r="AD18" s="23">
        <v>39</v>
      </c>
      <c r="AE18" s="23" t="s">
        <v>627</v>
      </c>
      <c r="AF18" s="23">
        <v>22</v>
      </c>
      <c r="AG18" s="23">
        <v>36</v>
      </c>
      <c r="AH18" s="23">
        <v>32</v>
      </c>
      <c r="AI18" s="23" t="s">
        <v>627</v>
      </c>
      <c r="AJ18" s="23">
        <v>36</v>
      </c>
      <c r="AK18" s="23">
        <v>24</v>
      </c>
      <c r="AL18" s="23">
        <v>22</v>
      </c>
      <c r="AM18" s="23" t="s">
        <v>627</v>
      </c>
      <c r="AN18" s="23" t="s">
        <v>627</v>
      </c>
      <c r="AO18" s="66"/>
      <c r="AP18" s="66"/>
      <c r="AQ18" s="66"/>
      <c r="AR18" s="66"/>
      <c r="AS18" s="66"/>
      <c r="AT18" s="66"/>
      <c r="AU18" s="57"/>
      <c r="AV18" s="57"/>
      <c r="AW18" s="57"/>
      <c r="AX18" s="57"/>
      <c r="AY18" s="57"/>
      <c r="AZ18" s="874"/>
      <c r="BA18" s="871"/>
      <c r="BB18" s="23"/>
      <c r="BC18" s="105"/>
      <c r="BD18" s="23"/>
      <c r="BE18" s="105"/>
      <c r="BF18" s="23"/>
      <c r="BG18" s="105"/>
      <c r="BH18" s="23"/>
      <c r="BI18" s="105"/>
      <c r="BJ18" s="23"/>
      <c r="BK18" s="105"/>
      <c r="BL18" s="23"/>
      <c r="BM18" s="105"/>
      <c r="BN18" s="23"/>
      <c r="BO18" s="23"/>
      <c r="BP18" s="23"/>
      <c r="BQ18" s="105"/>
      <c r="BR18" s="23"/>
      <c r="BS18" s="105"/>
    </row>
    <row r="19" spans="1:71" ht="19.5" customHeight="1">
      <c r="A19" s="795"/>
      <c r="B19" s="61"/>
      <c r="C19" s="872" t="s">
        <v>306</v>
      </c>
      <c r="D19" s="871">
        <f>SUM(L19,E19)</f>
        <v>17</v>
      </c>
      <c r="E19" s="23">
        <f>SUM(F19:K19)</f>
        <v>10</v>
      </c>
      <c r="F19" s="23" t="s">
        <v>627</v>
      </c>
      <c r="G19" s="105">
        <v>2</v>
      </c>
      <c r="H19" s="23">
        <v>3</v>
      </c>
      <c r="I19" s="23">
        <v>4</v>
      </c>
      <c r="J19" s="23">
        <v>1</v>
      </c>
      <c r="K19" s="23" t="s">
        <v>627</v>
      </c>
      <c r="L19" s="23">
        <v>7</v>
      </c>
      <c r="M19" s="105">
        <f>SUM(N19:O19)</f>
        <v>23</v>
      </c>
      <c r="N19" s="105">
        <v>16</v>
      </c>
      <c r="O19" s="23">
        <v>7</v>
      </c>
      <c r="P19" s="105">
        <f>SUM(Q19:V19)</f>
        <v>297</v>
      </c>
      <c r="Q19" s="23">
        <v>18</v>
      </c>
      <c r="R19" s="23">
        <v>29</v>
      </c>
      <c r="S19" s="23" t="s">
        <v>627</v>
      </c>
      <c r="T19" s="23">
        <v>46</v>
      </c>
      <c r="U19" s="23">
        <v>99</v>
      </c>
      <c r="V19" s="23">
        <v>105</v>
      </c>
      <c r="W19" s="23" t="s">
        <v>627</v>
      </c>
      <c r="X19" s="23" t="s">
        <v>627</v>
      </c>
      <c r="Y19" s="23">
        <v>7</v>
      </c>
      <c r="Z19" s="23">
        <v>12</v>
      </c>
      <c r="AA19" s="23" t="s">
        <v>627</v>
      </c>
      <c r="AB19" s="23">
        <v>13</v>
      </c>
      <c r="AC19" s="23">
        <v>31</v>
      </c>
      <c r="AD19" s="23">
        <v>32</v>
      </c>
      <c r="AE19" s="23" t="s">
        <v>627</v>
      </c>
      <c r="AF19" s="23" t="s">
        <v>627</v>
      </c>
      <c r="AG19" s="23">
        <v>6</v>
      </c>
      <c r="AH19" s="23">
        <v>9</v>
      </c>
      <c r="AI19" s="23" t="s">
        <v>627</v>
      </c>
      <c r="AJ19" s="23">
        <v>7</v>
      </c>
      <c r="AK19" s="23">
        <v>18</v>
      </c>
      <c r="AL19" s="23">
        <v>20</v>
      </c>
      <c r="AM19" s="23" t="s">
        <v>627</v>
      </c>
      <c r="AN19" s="23" t="s">
        <v>627</v>
      </c>
      <c r="AO19" s="66"/>
      <c r="AP19" s="66"/>
      <c r="AQ19" s="66"/>
      <c r="AR19" s="66"/>
      <c r="AS19" s="66"/>
      <c r="AT19" s="66"/>
      <c r="AU19" s="57"/>
      <c r="AV19" s="864" t="s">
        <v>402</v>
      </c>
      <c r="AW19" s="864"/>
      <c r="AX19" s="864"/>
      <c r="AY19" s="864"/>
      <c r="AZ19" s="835"/>
      <c r="BA19" s="23">
        <f>SUM(BB19:BC19)</f>
        <v>2467</v>
      </c>
      <c r="BB19" s="793">
        <f>SUM(BD19,BL19)</f>
        <v>389</v>
      </c>
      <c r="BC19" s="23">
        <f>SUM(BE19,BM19)</f>
        <v>2078</v>
      </c>
      <c r="BD19" s="793">
        <f>SUM(BF19,BH19,BJ19)</f>
        <v>389</v>
      </c>
      <c r="BE19" s="23">
        <f>SUM(BG19,BI19,BK19)</f>
        <v>2077</v>
      </c>
      <c r="BF19" s="23">
        <v>151</v>
      </c>
      <c r="BG19" s="23">
        <v>875</v>
      </c>
      <c r="BH19" s="793" t="s">
        <v>627</v>
      </c>
      <c r="BI19" s="23">
        <v>4</v>
      </c>
      <c r="BJ19" s="23">
        <v>238</v>
      </c>
      <c r="BK19" s="23">
        <v>1198</v>
      </c>
      <c r="BL19" s="793" t="s">
        <v>627</v>
      </c>
      <c r="BM19" s="23">
        <f>SUM(BO19,BQ19,BS19)</f>
        <v>1</v>
      </c>
      <c r="BN19" s="793" t="s">
        <v>694</v>
      </c>
      <c r="BO19" s="793" t="s">
        <v>627</v>
      </c>
      <c r="BP19" s="793" t="s">
        <v>627</v>
      </c>
      <c r="BQ19" s="793" t="s">
        <v>627</v>
      </c>
      <c r="BR19" s="793" t="s">
        <v>627</v>
      </c>
      <c r="BS19" s="23">
        <v>1</v>
      </c>
    </row>
    <row r="20" spans="1:71" ht="19.5" customHeight="1">
      <c r="A20" s="61"/>
      <c r="B20" s="61"/>
      <c r="C20" s="872"/>
      <c r="D20" s="873"/>
      <c r="E20" s="61"/>
      <c r="F20" s="61"/>
      <c r="G20" s="61"/>
      <c r="H20" s="61"/>
      <c r="I20" s="61"/>
      <c r="J20" s="61"/>
      <c r="K20" s="61"/>
      <c r="L20" s="61"/>
      <c r="M20" s="61"/>
      <c r="N20" s="61"/>
      <c r="O20" s="61" t="s">
        <v>24</v>
      </c>
      <c r="P20" s="61"/>
      <c r="Q20" s="61"/>
      <c r="R20" s="61"/>
      <c r="S20" s="61"/>
      <c r="T20" s="61"/>
      <c r="U20" s="105"/>
      <c r="V20" s="105"/>
      <c r="Y20" s="61"/>
      <c r="Z20" s="61"/>
      <c r="AA20" s="61"/>
      <c r="AB20" s="61"/>
      <c r="AC20" s="61"/>
      <c r="AD20" s="61"/>
      <c r="AE20" s="61"/>
      <c r="AF20" s="61"/>
      <c r="AG20" s="61" t="s">
        <v>1</v>
      </c>
      <c r="AH20" s="61"/>
      <c r="AI20" s="61"/>
      <c r="AJ20" s="61"/>
      <c r="AK20" s="61"/>
      <c r="AL20" s="61"/>
      <c r="AM20" s="61"/>
      <c r="AN20" s="61"/>
      <c r="AO20" s="66"/>
      <c r="AP20" s="66"/>
      <c r="AQ20" s="66"/>
      <c r="AR20" s="66"/>
      <c r="AS20" s="66"/>
      <c r="AT20" s="66"/>
      <c r="AU20" s="57"/>
      <c r="AV20" s="57"/>
      <c r="AW20" s="57"/>
      <c r="AX20" s="57"/>
      <c r="AY20" s="57"/>
      <c r="AZ20" s="874"/>
      <c r="BA20" s="871"/>
      <c r="BB20" s="23"/>
      <c r="BC20" s="105"/>
      <c r="BD20" s="23"/>
      <c r="BE20" s="105"/>
      <c r="BF20" s="23"/>
      <c r="BG20" s="105"/>
      <c r="BH20" s="23"/>
      <c r="BI20" s="105"/>
      <c r="BJ20" s="23"/>
      <c r="BK20" s="105"/>
      <c r="BL20" s="23"/>
      <c r="BM20" s="105"/>
      <c r="BN20" s="23"/>
      <c r="BO20" s="23"/>
      <c r="BP20" s="23"/>
      <c r="BQ20" s="105"/>
      <c r="BR20" s="23"/>
      <c r="BS20" s="105"/>
    </row>
    <row r="21" spans="1:71" ht="19.5" customHeight="1">
      <c r="A21" s="795" t="s">
        <v>377</v>
      </c>
      <c r="B21" s="61"/>
      <c r="C21" s="872" t="s">
        <v>305</v>
      </c>
      <c r="D21" s="871">
        <f>SUM(L21,E21)</f>
        <v>51</v>
      </c>
      <c r="E21" s="23">
        <f>SUM(F21:K21)</f>
        <v>34</v>
      </c>
      <c r="F21" s="23">
        <v>1</v>
      </c>
      <c r="G21" s="23">
        <v>16</v>
      </c>
      <c r="H21" s="23">
        <v>6</v>
      </c>
      <c r="I21" s="23">
        <v>8</v>
      </c>
      <c r="J21" s="23">
        <v>1</v>
      </c>
      <c r="K21" s="23">
        <v>2</v>
      </c>
      <c r="L21" s="23">
        <v>17</v>
      </c>
      <c r="M21" s="105">
        <f>SUM(N21:O21)</f>
        <v>11</v>
      </c>
      <c r="N21" s="23">
        <v>10</v>
      </c>
      <c r="O21" s="23">
        <v>1</v>
      </c>
      <c r="P21" s="105">
        <f>SUM(Q21:X21)</f>
        <v>42</v>
      </c>
      <c r="Q21" s="23" t="s">
        <v>627</v>
      </c>
      <c r="R21" s="23" t="s">
        <v>627</v>
      </c>
      <c r="S21" s="23" t="s">
        <v>627</v>
      </c>
      <c r="T21" s="23" t="s">
        <v>627</v>
      </c>
      <c r="U21" s="23" t="s">
        <v>627</v>
      </c>
      <c r="V21" s="23" t="s">
        <v>627</v>
      </c>
      <c r="W21" s="40">
        <v>1</v>
      </c>
      <c r="X21" s="40">
        <v>41</v>
      </c>
      <c r="Y21" s="23" t="s">
        <v>627</v>
      </c>
      <c r="Z21" s="23" t="s">
        <v>627</v>
      </c>
      <c r="AA21" s="23" t="s">
        <v>627</v>
      </c>
      <c r="AB21" s="23" t="s">
        <v>627</v>
      </c>
      <c r="AC21" s="23" t="s">
        <v>627</v>
      </c>
      <c r="AD21" s="23" t="s">
        <v>627</v>
      </c>
      <c r="AE21" s="23" t="s">
        <v>627</v>
      </c>
      <c r="AF21" s="23" t="s">
        <v>627</v>
      </c>
      <c r="AG21" s="23" t="s">
        <v>627</v>
      </c>
      <c r="AH21" s="23" t="s">
        <v>627</v>
      </c>
      <c r="AI21" s="23" t="s">
        <v>627</v>
      </c>
      <c r="AJ21" s="23" t="s">
        <v>627</v>
      </c>
      <c r="AK21" s="23" t="s">
        <v>627</v>
      </c>
      <c r="AL21" s="23" t="s">
        <v>627</v>
      </c>
      <c r="AM21" s="23" t="s">
        <v>627</v>
      </c>
      <c r="AN21" s="23">
        <v>17</v>
      </c>
      <c r="AO21" s="66"/>
      <c r="AP21" s="66"/>
      <c r="AQ21" s="66"/>
      <c r="AR21" s="66"/>
      <c r="AS21" s="66"/>
      <c r="AT21" s="66"/>
      <c r="AU21" s="57"/>
      <c r="AV21" s="864" t="s">
        <v>403</v>
      </c>
      <c r="AW21" s="864"/>
      <c r="AX21" s="864"/>
      <c r="AY21" s="864"/>
      <c r="AZ21" s="835"/>
      <c r="BA21" s="23">
        <f>SUM(BB21:BC21)</f>
        <v>5</v>
      </c>
      <c r="BB21" s="793">
        <f>SUM(BD21,BL21)</f>
        <v>3</v>
      </c>
      <c r="BC21" s="23">
        <f>SUM(BE21,BM21)</f>
        <v>2</v>
      </c>
      <c r="BD21" s="793">
        <f>SUM(BF21,BH21,BJ21)</f>
        <v>3</v>
      </c>
      <c r="BE21" s="23">
        <f>SUM(BG21,BI21,BK21)</f>
        <v>1</v>
      </c>
      <c r="BF21" s="793" t="s">
        <v>627</v>
      </c>
      <c r="BG21" s="793" t="s">
        <v>627</v>
      </c>
      <c r="BH21" s="793" t="s">
        <v>627</v>
      </c>
      <c r="BI21" s="793" t="s">
        <v>627</v>
      </c>
      <c r="BJ21" s="23">
        <v>3</v>
      </c>
      <c r="BK21" s="23">
        <v>1</v>
      </c>
      <c r="BL21" s="793" t="s">
        <v>627</v>
      </c>
      <c r="BM21" s="23">
        <f>SUM(BO21,BQ21,BS21)</f>
        <v>1</v>
      </c>
      <c r="BN21" s="793" t="s">
        <v>627</v>
      </c>
      <c r="BO21" s="793" t="s">
        <v>627</v>
      </c>
      <c r="BP21" s="793" t="s">
        <v>627</v>
      </c>
      <c r="BQ21" s="793" t="s">
        <v>627</v>
      </c>
      <c r="BR21" s="793" t="s">
        <v>627</v>
      </c>
      <c r="BS21" s="23">
        <v>1</v>
      </c>
    </row>
    <row r="22" spans="1:71" ht="19.5" customHeight="1">
      <c r="A22" s="837"/>
      <c r="B22" s="875"/>
      <c r="C22" s="876" t="s">
        <v>306</v>
      </c>
      <c r="D22" s="877">
        <f>SUM(L22,E22)</f>
        <v>14</v>
      </c>
      <c r="E22" s="878">
        <f>SUM(F22:K22)</f>
        <v>10</v>
      </c>
      <c r="F22" s="879" t="s">
        <v>627</v>
      </c>
      <c r="G22" s="879">
        <v>4</v>
      </c>
      <c r="H22" s="879">
        <v>1</v>
      </c>
      <c r="I22" s="879">
        <v>4</v>
      </c>
      <c r="J22" s="879">
        <v>1</v>
      </c>
      <c r="K22" s="879" t="s">
        <v>627</v>
      </c>
      <c r="L22" s="879">
        <v>4</v>
      </c>
      <c r="M22" s="880">
        <f>SUM(N22:O22)</f>
        <v>5</v>
      </c>
      <c r="N22" s="878">
        <v>5</v>
      </c>
      <c r="O22" s="878" t="s">
        <v>627</v>
      </c>
      <c r="P22" s="880">
        <f>SUM(Q22:X22)</f>
        <v>10</v>
      </c>
      <c r="Q22" s="879" t="s">
        <v>627</v>
      </c>
      <c r="R22" s="878" t="s">
        <v>627</v>
      </c>
      <c r="S22" s="878" t="s">
        <v>627</v>
      </c>
      <c r="T22" s="878" t="s">
        <v>627</v>
      </c>
      <c r="U22" s="878" t="s">
        <v>694</v>
      </c>
      <c r="V22" s="878" t="s">
        <v>627</v>
      </c>
      <c r="W22" s="878" t="s">
        <v>627</v>
      </c>
      <c r="X22" s="881">
        <v>10</v>
      </c>
      <c r="Y22" s="878" t="s">
        <v>627</v>
      </c>
      <c r="Z22" s="878" t="s">
        <v>627</v>
      </c>
      <c r="AA22" s="878" t="s">
        <v>627</v>
      </c>
      <c r="AB22" s="878" t="s">
        <v>627</v>
      </c>
      <c r="AC22" s="878" t="s">
        <v>627</v>
      </c>
      <c r="AD22" s="878" t="s">
        <v>627</v>
      </c>
      <c r="AE22" s="878" t="s">
        <v>627</v>
      </c>
      <c r="AF22" s="878" t="s">
        <v>627</v>
      </c>
      <c r="AG22" s="878" t="s">
        <v>627</v>
      </c>
      <c r="AH22" s="878" t="s">
        <v>627</v>
      </c>
      <c r="AI22" s="878" t="s">
        <v>627</v>
      </c>
      <c r="AJ22" s="878" t="s">
        <v>627</v>
      </c>
      <c r="AK22" s="878" t="s">
        <v>627</v>
      </c>
      <c r="AL22" s="878" t="s">
        <v>627</v>
      </c>
      <c r="AM22" s="878" t="s">
        <v>627</v>
      </c>
      <c r="AN22" s="878" t="s">
        <v>627</v>
      </c>
      <c r="AO22" s="66"/>
      <c r="AP22" s="66"/>
      <c r="AQ22" s="66"/>
      <c r="AR22" s="66"/>
      <c r="AS22" s="66"/>
      <c r="AT22" s="66"/>
      <c r="AU22" s="66"/>
      <c r="AV22" s="57"/>
      <c r="AW22" s="57"/>
      <c r="AX22" s="57"/>
      <c r="AY22" s="57"/>
      <c r="AZ22" s="874"/>
      <c r="BA22" s="871"/>
      <c r="BB22" s="23"/>
      <c r="BC22" s="105"/>
      <c r="BD22" s="23"/>
      <c r="BE22" s="105"/>
      <c r="BF22" s="23"/>
      <c r="BG22" s="105"/>
      <c r="BH22" s="23"/>
      <c r="BI22" s="105"/>
      <c r="BJ22" s="23"/>
      <c r="BK22" s="105"/>
      <c r="BL22" s="23"/>
      <c r="BM22" s="105"/>
      <c r="BN22" s="23"/>
      <c r="BO22" s="23"/>
      <c r="BP22" s="23"/>
      <c r="BQ22" s="105"/>
      <c r="BR22" s="23"/>
      <c r="BS22" s="105"/>
    </row>
    <row r="23" spans="1:71" ht="19.5" customHeight="1">
      <c r="A23" s="105" t="s">
        <v>22</v>
      </c>
      <c r="B23" s="105"/>
      <c r="C23" s="105"/>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t="s">
        <v>1</v>
      </c>
      <c r="AE23" s="61"/>
      <c r="AF23" s="61"/>
      <c r="AG23" s="61"/>
      <c r="AH23" s="61"/>
      <c r="AI23" s="61"/>
      <c r="AJ23" s="61"/>
      <c r="AK23" s="61"/>
      <c r="AL23" s="61"/>
      <c r="AM23" s="61"/>
      <c r="AN23" s="57"/>
      <c r="AO23" s="57"/>
      <c r="AP23" s="57"/>
      <c r="AQ23" s="57"/>
      <c r="AR23" s="57"/>
      <c r="AS23" s="57"/>
      <c r="AT23" s="57"/>
      <c r="AU23" s="66"/>
      <c r="AV23" s="882" t="s">
        <v>404</v>
      </c>
      <c r="AW23" s="882"/>
      <c r="AX23" s="882"/>
      <c r="AY23" s="882"/>
      <c r="AZ23" s="883"/>
      <c r="BA23" s="23">
        <f>SUM(BB23:BC23)</f>
        <v>28</v>
      </c>
      <c r="BB23" s="793">
        <f>SUM(BD23,BL23)</f>
        <v>16</v>
      </c>
      <c r="BC23" s="23">
        <f>SUM(BE23,BM23)</f>
        <v>12</v>
      </c>
      <c r="BD23" s="793">
        <f>SUM(BF23,BH23,BJ23)</f>
        <v>15</v>
      </c>
      <c r="BE23" s="23">
        <f>SUM(BG23,BI23,BK23)</f>
        <v>12</v>
      </c>
      <c r="BF23" s="23">
        <v>4</v>
      </c>
      <c r="BG23" s="793" t="s">
        <v>627</v>
      </c>
      <c r="BH23" s="793" t="s">
        <v>627</v>
      </c>
      <c r="BI23" s="793" t="s">
        <v>627</v>
      </c>
      <c r="BJ23" s="23">
        <v>11</v>
      </c>
      <c r="BK23" s="793">
        <v>12</v>
      </c>
      <c r="BL23" s="793">
        <v>1</v>
      </c>
      <c r="BM23" s="23" t="s">
        <v>627</v>
      </c>
      <c r="BN23" s="793" t="s">
        <v>627</v>
      </c>
      <c r="BO23" s="793" t="s">
        <v>627</v>
      </c>
      <c r="BP23" s="793" t="s">
        <v>627</v>
      </c>
      <c r="BQ23" s="793" t="s">
        <v>627</v>
      </c>
      <c r="BR23" s="23">
        <v>1</v>
      </c>
      <c r="BS23" s="793" t="s">
        <v>627</v>
      </c>
    </row>
    <row r="24" spans="24:63" ht="19.5" customHeight="1">
      <c r="X24" s="57"/>
      <c r="Y24" s="57"/>
      <c r="Z24" s="57"/>
      <c r="AA24" s="57"/>
      <c r="AB24" s="57"/>
      <c r="AC24" s="57"/>
      <c r="AD24" s="57"/>
      <c r="AE24" s="57"/>
      <c r="AF24" s="66"/>
      <c r="AG24" s="66"/>
      <c r="AH24" s="66"/>
      <c r="AI24" s="66"/>
      <c r="AJ24" s="66"/>
      <c r="AK24" s="66"/>
      <c r="AL24" s="66"/>
      <c r="AM24" s="66"/>
      <c r="AN24" s="66"/>
      <c r="AO24" s="66"/>
      <c r="AP24" s="66"/>
      <c r="AQ24" s="66"/>
      <c r="AR24" s="66"/>
      <c r="AS24" s="66"/>
      <c r="AT24" s="66"/>
      <c r="AV24" s="105"/>
      <c r="AW24" s="105"/>
      <c r="AX24" s="105"/>
      <c r="AY24" s="105"/>
      <c r="AZ24" s="874"/>
      <c r="BA24" s="884"/>
      <c r="BB24" s="23"/>
      <c r="BC24" s="23"/>
      <c r="BF24" s="23"/>
      <c r="BG24" s="23"/>
      <c r="BH24" s="793"/>
      <c r="BI24" s="23"/>
      <c r="BJ24" s="23"/>
      <c r="BK24" s="793"/>
    </row>
    <row r="25" spans="24:71" ht="28.5" customHeight="1">
      <c r="X25" s="57"/>
      <c r="Y25" s="57"/>
      <c r="Z25" s="57"/>
      <c r="AA25" s="57"/>
      <c r="AB25" s="57"/>
      <c r="AC25" s="57"/>
      <c r="AD25" s="57"/>
      <c r="AE25" s="57"/>
      <c r="AF25" s="57"/>
      <c r="AG25" s="57"/>
      <c r="AH25" s="57"/>
      <c r="AI25" s="57"/>
      <c r="AJ25" s="57"/>
      <c r="AK25" s="57"/>
      <c r="AL25" s="57"/>
      <c r="AM25" s="57"/>
      <c r="AV25" s="790" t="s">
        <v>406</v>
      </c>
      <c r="AW25" s="790"/>
      <c r="AX25" s="790"/>
      <c r="AY25" s="790"/>
      <c r="AZ25" s="885" t="s">
        <v>146</v>
      </c>
      <c r="BA25" s="886">
        <f>SUM(BB25:BC26)</f>
        <v>17</v>
      </c>
      <c r="BB25" s="793">
        <v>2</v>
      </c>
      <c r="BC25" s="793">
        <f>SUM(BE25,BM25)</f>
        <v>15</v>
      </c>
      <c r="BD25" s="793">
        <v>2</v>
      </c>
      <c r="BE25" s="57">
        <f>SUM(BG25,BI25,BK25)</f>
        <v>14</v>
      </c>
      <c r="BF25" s="793" t="s">
        <v>627</v>
      </c>
      <c r="BG25" s="793">
        <v>4</v>
      </c>
      <c r="BH25" s="793" t="s">
        <v>627</v>
      </c>
      <c r="BI25" s="793">
        <v>4</v>
      </c>
      <c r="BJ25" s="793">
        <v>2</v>
      </c>
      <c r="BK25" s="793">
        <v>6</v>
      </c>
      <c r="BL25" s="793" t="s">
        <v>627</v>
      </c>
      <c r="BM25" s="57">
        <f>SUM(BO25,BQ25,BS25)</f>
        <v>1</v>
      </c>
      <c r="BN25" s="793" t="s">
        <v>627</v>
      </c>
      <c r="BO25" s="793" t="s">
        <v>627</v>
      </c>
      <c r="BP25" s="793" t="s">
        <v>627</v>
      </c>
      <c r="BQ25" s="793" t="s">
        <v>627</v>
      </c>
      <c r="BR25" s="793" t="s">
        <v>627</v>
      </c>
      <c r="BS25" s="793">
        <v>1</v>
      </c>
    </row>
    <row r="26" spans="24:71" ht="19.5" customHeight="1">
      <c r="X26" s="57"/>
      <c r="Y26" s="57"/>
      <c r="Z26" s="57"/>
      <c r="AA26" s="57"/>
      <c r="AB26" s="57"/>
      <c r="AC26" s="57"/>
      <c r="AD26" s="57"/>
      <c r="AE26" s="57"/>
      <c r="AF26" s="57"/>
      <c r="AG26" s="57"/>
      <c r="AH26" s="57"/>
      <c r="AI26" s="57"/>
      <c r="AJ26" s="57"/>
      <c r="AK26" s="57"/>
      <c r="AL26" s="57"/>
      <c r="AM26" s="57"/>
      <c r="AV26" s="887"/>
      <c r="AW26" s="888" t="s">
        <v>345</v>
      </c>
      <c r="AX26" s="888"/>
      <c r="AY26" s="889"/>
      <c r="AZ26" s="890"/>
      <c r="BA26" s="886"/>
      <c r="BB26" s="891"/>
      <c r="BC26" s="793"/>
      <c r="BD26" s="891"/>
      <c r="BE26" s="57"/>
      <c r="BF26" s="891"/>
      <c r="BG26" s="793"/>
      <c r="BH26" s="891"/>
      <c r="BI26" s="793"/>
      <c r="BJ26" s="891"/>
      <c r="BK26" s="793"/>
      <c r="BL26" s="793"/>
      <c r="BM26" s="57"/>
      <c r="BN26" s="793"/>
      <c r="BO26" s="793"/>
      <c r="BP26" s="793"/>
      <c r="BQ26" s="793"/>
      <c r="BR26" s="793"/>
      <c r="BS26" s="793"/>
    </row>
    <row r="27" spans="24:71" ht="19.5" customHeight="1">
      <c r="X27" s="57"/>
      <c r="Y27" s="57"/>
      <c r="Z27" s="57"/>
      <c r="AA27" s="57"/>
      <c r="AB27" s="57"/>
      <c r="AC27" s="57"/>
      <c r="AD27" s="57"/>
      <c r="AE27" s="57"/>
      <c r="AF27" s="57"/>
      <c r="AG27" s="57"/>
      <c r="AH27" s="57"/>
      <c r="AI27" s="57"/>
      <c r="AJ27" s="57"/>
      <c r="AK27" s="57"/>
      <c r="AL27" s="57"/>
      <c r="AM27" s="57"/>
      <c r="AV27" s="892"/>
      <c r="AW27" s="875"/>
      <c r="AX27" s="875"/>
      <c r="AY27" s="875"/>
      <c r="AZ27" s="893" t="s">
        <v>271</v>
      </c>
      <c r="BA27" s="894">
        <f>SUM(BB27:BC27)</f>
        <v>1825</v>
      </c>
      <c r="BB27" s="878">
        <f>SUM(BD27,BL27)</f>
        <v>132</v>
      </c>
      <c r="BC27" s="878">
        <f>SUM(BE27,BM27)</f>
        <v>1693</v>
      </c>
      <c r="BD27" s="878">
        <f>SUM(BF27,BH27,BJ27)</f>
        <v>132</v>
      </c>
      <c r="BE27" s="878">
        <f>SUM(BG27,BI27,BK27)</f>
        <v>1693</v>
      </c>
      <c r="BF27" s="878">
        <v>59</v>
      </c>
      <c r="BG27" s="879">
        <v>749</v>
      </c>
      <c r="BH27" s="879" t="s">
        <v>627</v>
      </c>
      <c r="BI27" s="879" t="s">
        <v>627</v>
      </c>
      <c r="BJ27" s="879">
        <v>73</v>
      </c>
      <c r="BK27" s="879">
        <v>944</v>
      </c>
      <c r="BL27" s="878" t="s">
        <v>627</v>
      </c>
      <c r="BM27" s="878" t="s">
        <v>627</v>
      </c>
      <c r="BN27" s="879" t="s">
        <v>627</v>
      </c>
      <c r="BO27" s="879" t="s">
        <v>627</v>
      </c>
      <c r="BP27" s="879" t="s">
        <v>627</v>
      </c>
      <c r="BQ27" s="879" t="s">
        <v>627</v>
      </c>
      <c r="BR27" s="879" t="s">
        <v>627</v>
      </c>
      <c r="BS27" s="879" t="s">
        <v>627</v>
      </c>
    </row>
    <row r="28" spans="24:48" ht="19.5" customHeight="1">
      <c r="X28" s="57"/>
      <c r="Y28" s="57"/>
      <c r="Z28" s="57"/>
      <c r="AA28" s="57"/>
      <c r="AB28" s="57"/>
      <c r="AC28" s="57"/>
      <c r="AD28" s="57"/>
      <c r="AE28" s="57"/>
      <c r="AF28" s="57"/>
      <c r="AG28" s="57"/>
      <c r="AH28" s="57"/>
      <c r="AI28" s="57"/>
      <c r="AJ28" s="57"/>
      <c r="AK28" s="57"/>
      <c r="AL28" s="57"/>
      <c r="AM28" s="57"/>
      <c r="AV28" s="57" t="s">
        <v>103</v>
      </c>
    </row>
    <row r="29" spans="1:46" ht="19.5" customHeight="1">
      <c r="A29" s="792" t="s">
        <v>805</v>
      </c>
      <c r="B29" s="792"/>
      <c r="C29" s="792"/>
      <c r="D29" s="792"/>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65"/>
      <c r="AT29" s="65"/>
    </row>
    <row r="30" spans="1:46" ht="19.5" customHeight="1">
      <c r="A30" s="795" t="s">
        <v>806</v>
      </c>
      <c r="B30" s="795"/>
      <c r="C30" s="795"/>
      <c r="D30" s="795"/>
      <c r="E30" s="795"/>
      <c r="F30" s="795"/>
      <c r="G30" s="795"/>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5"/>
      <c r="AO30" s="795"/>
      <c r="AP30" s="795"/>
      <c r="AQ30" s="795"/>
      <c r="AR30" s="795"/>
      <c r="AS30" s="61"/>
      <c r="AT30" s="61"/>
    </row>
    <row r="31" spans="1:47" ht="19.5" customHeight="1">
      <c r="A31" s="795" t="s">
        <v>138</v>
      </c>
      <c r="B31" s="795"/>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61"/>
      <c r="AT31" s="61"/>
      <c r="AU31" s="57"/>
    </row>
    <row r="32" spans="3:46" ht="19.5" customHeight="1" thickBot="1">
      <c r="C32" s="61"/>
      <c r="D32" s="61"/>
      <c r="E32" s="61"/>
      <c r="F32" s="61"/>
      <c r="G32" s="61"/>
      <c r="H32" s="61"/>
      <c r="I32" s="61"/>
      <c r="J32" s="61"/>
      <c r="K32" s="61"/>
      <c r="L32" s="61"/>
      <c r="M32" s="61"/>
      <c r="N32" s="61"/>
      <c r="O32" s="61"/>
      <c r="P32" s="61"/>
      <c r="Q32" s="61"/>
      <c r="R32" s="61"/>
      <c r="S32" s="58"/>
      <c r="T32" s="790"/>
      <c r="U32" s="790"/>
      <c r="V32" s="790"/>
      <c r="X32" s="57"/>
      <c r="Y32" s="57"/>
      <c r="Z32" s="57"/>
      <c r="AA32" s="57"/>
      <c r="AB32" s="57"/>
      <c r="AC32" s="57"/>
      <c r="AD32" s="57"/>
      <c r="AE32" s="57"/>
      <c r="AO32" s="23" t="s">
        <v>196</v>
      </c>
      <c r="AR32" s="23"/>
      <c r="AS32" s="23"/>
      <c r="AT32" s="23"/>
    </row>
    <row r="33" spans="1:46" ht="19.5" customHeight="1">
      <c r="A33" s="826" t="s">
        <v>360</v>
      </c>
      <c r="B33" s="826"/>
      <c r="C33" s="827"/>
      <c r="D33" s="828" t="s">
        <v>361</v>
      </c>
      <c r="E33" s="826"/>
      <c r="F33" s="826"/>
      <c r="G33" s="826"/>
      <c r="H33" s="826"/>
      <c r="I33" s="827"/>
      <c r="J33" s="895" t="s">
        <v>395</v>
      </c>
      <c r="K33" s="896"/>
      <c r="L33" s="896"/>
      <c r="M33" s="896"/>
      <c r="N33" s="896"/>
      <c r="O33" s="896"/>
      <c r="P33" s="896"/>
      <c r="Q33" s="896"/>
      <c r="R33" s="896"/>
      <c r="S33" s="896"/>
      <c r="T33" s="896"/>
      <c r="U33" s="896"/>
      <c r="V33" s="896"/>
      <c r="W33" s="896"/>
      <c r="X33" s="896"/>
      <c r="Y33" s="895" t="s">
        <v>396</v>
      </c>
      <c r="Z33" s="799"/>
      <c r="AA33" s="799"/>
      <c r="AB33" s="799"/>
      <c r="AC33" s="799"/>
      <c r="AD33" s="799"/>
      <c r="AE33" s="799"/>
      <c r="AF33" s="799"/>
      <c r="AG33" s="799"/>
      <c r="AH33" s="799"/>
      <c r="AI33" s="799"/>
      <c r="AJ33" s="799"/>
      <c r="AK33" s="799"/>
      <c r="AL33" s="799"/>
      <c r="AM33" s="799"/>
      <c r="AN33" s="799"/>
      <c r="AO33" s="799"/>
      <c r="AP33" s="61"/>
      <c r="AQ33" s="61"/>
      <c r="AR33" s="61"/>
      <c r="AS33" s="61"/>
      <c r="AT33" s="61"/>
    </row>
    <row r="34" spans="1:66" ht="19.5" customHeight="1">
      <c r="A34" s="795"/>
      <c r="B34" s="795"/>
      <c r="C34" s="835"/>
      <c r="D34" s="836"/>
      <c r="E34" s="837"/>
      <c r="F34" s="837"/>
      <c r="G34" s="837"/>
      <c r="H34" s="837"/>
      <c r="I34" s="838"/>
      <c r="J34" s="836" t="s">
        <v>325</v>
      </c>
      <c r="K34" s="837"/>
      <c r="L34" s="837"/>
      <c r="M34" s="838"/>
      <c r="N34" s="836" t="s">
        <v>397</v>
      </c>
      <c r="O34" s="837"/>
      <c r="P34" s="837"/>
      <c r="Q34" s="841" t="s">
        <v>398</v>
      </c>
      <c r="R34" s="843"/>
      <c r="S34" s="843"/>
      <c r="T34" s="842"/>
      <c r="U34" s="795" t="s">
        <v>399</v>
      </c>
      <c r="V34" s="795"/>
      <c r="W34" s="795"/>
      <c r="X34" s="795"/>
      <c r="Y34" s="841" t="s">
        <v>325</v>
      </c>
      <c r="Z34" s="810"/>
      <c r="AA34" s="810"/>
      <c r="AB34" s="811"/>
      <c r="AC34" s="841" t="s">
        <v>397</v>
      </c>
      <c r="AD34" s="810"/>
      <c r="AE34" s="810"/>
      <c r="AF34" s="811"/>
      <c r="AG34" s="841" t="s">
        <v>398</v>
      </c>
      <c r="AH34" s="810"/>
      <c r="AI34" s="810"/>
      <c r="AJ34" s="810"/>
      <c r="AK34" s="811"/>
      <c r="AL34" s="795" t="s">
        <v>399</v>
      </c>
      <c r="AM34" s="795"/>
      <c r="AN34" s="795"/>
      <c r="AO34" s="795"/>
      <c r="AP34" s="61"/>
      <c r="AQ34" s="61"/>
      <c r="AR34" s="61"/>
      <c r="AS34" s="61"/>
      <c r="AT34" s="61"/>
      <c r="AV34" s="792" t="s">
        <v>803</v>
      </c>
      <c r="AW34" s="792"/>
      <c r="AX34" s="792"/>
      <c r="AY34" s="792"/>
      <c r="AZ34" s="792"/>
      <c r="BA34" s="792"/>
      <c r="BB34" s="792"/>
      <c r="BC34" s="792"/>
      <c r="BD34" s="792"/>
      <c r="BE34" s="792"/>
      <c r="BF34" s="792"/>
      <c r="BG34" s="792"/>
      <c r="BH34" s="792"/>
      <c r="BI34" s="792"/>
      <c r="BJ34" s="792"/>
      <c r="BK34" s="792"/>
      <c r="BL34" s="792"/>
      <c r="BM34" s="792"/>
      <c r="BN34" s="792"/>
    </row>
    <row r="35" spans="1:66" ht="19.5" customHeight="1">
      <c r="A35" s="837"/>
      <c r="B35" s="837"/>
      <c r="C35" s="838"/>
      <c r="D35" s="841" t="s">
        <v>304</v>
      </c>
      <c r="E35" s="842"/>
      <c r="F35" s="841" t="s">
        <v>305</v>
      </c>
      <c r="G35" s="842"/>
      <c r="H35" s="841" t="s">
        <v>292</v>
      </c>
      <c r="I35" s="842"/>
      <c r="J35" s="841" t="s">
        <v>305</v>
      </c>
      <c r="K35" s="842"/>
      <c r="L35" s="841" t="s">
        <v>292</v>
      </c>
      <c r="M35" s="842"/>
      <c r="N35" s="841" t="s">
        <v>305</v>
      </c>
      <c r="O35" s="842"/>
      <c r="P35" s="876" t="s">
        <v>292</v>
      </c>
      <c r="Q35" s="841" t="s">
        <v>291</v>
      </c>
      <c r="R35" s="842"/>
      <c r="S35" s="841" t="s">
        <v>306</v>
      </c>
      <c r="T35" s="842"/>
      <c r="U35" s="841" t="s">
        <v>291</v>
      </c>
      <c r="V35" s="842"/>
      <c r="W35" s="841" t="s">
        <v>306</v>
      </c>
      <c r="X35" s="842"/>
      <c r="Y35" s="841" t="s">
        <v>305</v>
      </c>
      <c r="Z35" s="811"/>
      <c r="AA35" s="841" t="s">
        <v>292</v>
      </c>
      <c r="AB35" s="811"/>
      <c r="AC35" s="841" t="s">
        <v>305</v>
      </c>
      <c r="AD35" s="842"/>
      <c r="AE35" s="841" t="s">
        <v>292</v>
      </c>
      <c r="AF35" s="811"/>
      <c r="AG35" s="841" t="s">
        <v>291</v>
      </c>
      <c r="AH35" s="811"/>
      <c r="AI35" s="897"/>
      <c r="AJ35" s="841" t="s">
        <v>306</v>
      </c>
      <c r="AK35" s="842"/>
      <c r="AL35" s="841" t="s">
        <v>291</v>
      </c>
      <c r="AM35" s="842"/>
      <c r="AN35" s="841" t="s">
        <v>306</v>
      </c>
      <c r="AO35" s="843"/>
      <c r="AP35" s="61"/>
      <c r="AQ35" s="61"/>
      <c r="AR35" s="61"/>
      <c r="AS35" s="61"/>
      <c r="AT35" s="61"/>
      <c r="AV35" s="795" t="s">
        <v>807</v>
      </c>
      <c r="AW35" s="795"/>
      <c r="AX35" s="795"/>
      <c r="AY35" s="795"/>
      <c r="AZ35" s="795"/>
      <c r="BA35" s="795"/>
      <c r="BB35" s="795"/>
      <c r="BC35" s="795"/>
      <c r="BD35" s="795"/>
      <c r="BE35" s="795"/>
      <c r="BF35" s="795"/>
      <c r="BG35" s="795"/>
      <c r="BH35" s="795"/>
      <c r="BI35" s="795"/>
      <c r="BJ35" s="795"/>
      <c r="BK35" s="795"/>
      <c r="BL35" s="795"/>
      <c r="BM35" s="795"/>
      <c r="BN35" s="795"/>
    </row>
    <row r="36" spans="1:66" ht="19.5" customHeight="1" thickBot="1">
      <c r="A36" s="848" t="s">
        <v>393</v>
      </c>
      <c r="B36" s="848"/>
      <c r="C36" s="849"/>
      <c r="D36" s="898">
        <f>SUM(F36:I36)</f>
        <v>4222</v>
      </c>
      <c r="E36" s="898"/>
      <c r="F36" s="899">
        <f>J36+Y36</f>
        <v>3104</v>
      </c>
      <c r="G36" s="899"/>
      <c r="H36" s="899">
        <f>L36+AA36</f>
        <v>1118</v>
      </c>
      <c r="I36" s="899"/>
      <c r="J36" s="899">
        <f>N36+Q36+U36</f>
        <v>2988</v>
      </c>
      <c r="K36" s="899"/>
      <c r="L36" s="899">
        <f>P36+S36+W36</f>
        <v>984</v>
      </c>
      <c r="M36" s="899"/>
      <c r="N36" s="899">
        <f>N38+N54</f>
        <v>999</v>
      </c>
      <c r="O36" s="899"/>
      <c r="P36" s="900">
        <f>P38+P54</f>
        <v>210</v>
      </c>
      <c r="Q36" s="899">
        <f>Q38+Q54</f>
        <v>541</v>
      </c>
      <c r="R36" s="899"/>
      <c r="S36" s="899">
        <f>S38+S54</f>
        <v>251</v>
      </c>
      <c r="T36" s="899"/>
      <c r="U36" s="899">
        <f>U38+U54</f>
        <v>1448</v>
      </c>
      <c r="V36" s="899"/>
      <c r="W36" s="899">
        <f>W38+W54</f>
        <v>523</v>
      </c>
      <c r="X36" s="899"/>
      <c r="Y36" s="899">
        <f>AL36</f>
        <v>116</v>
      </c>
      <c r="Z36" s="901"/>
      <c r="AA36" s="899">
        <f>AN36</f>
        <v>134</v>
      </c>
      <c r="AB36" s="899"/>
      <c r="AC36" s="899" t="s">
        <v>627</v>
      </c>
      <c r="AD36" s="899"/>
      <c r="AE36" s="902" t="s">
        <v>627</v>
      </c>
      <c r="AF36" s="901"/>
      <c r="AG36" s="899" t="s">
        <v>627</v>
      </c>
      <c r="AH36" s="901"/>
      <c r="AI36" s="903"/>
      <c r="AJ36" s="899" t="s">
        <v>627</v>
      </c>
      <c r="AK36" s="899"/>
      <c r="AL36" s="899">
        <f>AL38+AL54</f>
        <v>116</v>
      </c>
      <c r="AM36" s="899"/>
      <c r="AN36" s="899">
        <f>AN38+AN54</f>
        <v>134</v>
      </c>
      <c r="AO36" s="899"/>
      <c r="AP36" s="904"/>
      <c r="AQ36" s="904"/>
      <c r="AR36" s="904"/>
      <c r="AS36" s="904"/>
      <c r="AT36" s="904"/>
      <c r="BN36" s="27" t="s">
        <v>207</v>
      </c>
    </row>
    <row r="37" spans="1:66" ht="19.5" customHeight="1">
      <c r="A37" s="105"/>
      <c r="B37" s="105"/>
      <c r="C37" s="905"/>
      <c r="D37" s="891"/>
      <c r="E37" s="891"/>
      <c r="F37" s="891"/>
      <c r="G37" s="891"/>
      <c r="H37" s="891"/>
      <c r="I37" s="891"/>
      <c r="J37" s="891"/>
      <c r="K37" s="891"/>
      <c r="L37" s="891"/>
      <c r="M37" s="891"/>
      <c r="N37" s="891"/>
      <c r="O37" s="891"/>
      <c r="P37" s="891"/>
      <c r="Q37" s="891"/>
      <c r="R37" s="891"/>
      <c r="S37" s="891"/>
      <c r="T37" s="891"/>
      <c r="U37" s="891" t="s">
        <v>1</v>
      </c>
      <c r="V37" s="891"/>
      <c r="W37" s="891"/>
      <c r="X37" s="891"/>
      <c r="Y37" s="891"/>
      <c r="Z37" s="891"/>
      <c r="AA37" s="891" t="s">
        <v>1</v>
      </c>
      <c r="AB37" s="891"/>
      <c r="AC37" s="891"/>
      <c r="AD37" s="891"/>
      <c r="AE37" s="891"/>
      <c r="AF37" s="793"/>
      <c r="AG37" s="891"/>
      <c r="AH37" s="891"/>
      <c r="AI37" s="891"/>
      <c r="AJ37" s="891"/>
      <c r="AK37" s="891"/>
      <c r="AL37" s="891"/>
      <c r="AM37" s="891"/>
      <c r="AN37" s="891" t="s">
        <v>1</v>
      </c>
      <c r="AO37" s="891"/>
      <c r="AP37" s="891"/>
      <c r="AQ37" s="891"/>
      <c r="AR37" s="891"/>
      <c r="AS37" s="891"/>
      <c r="AT37" s="891"/>
      <c r="AV37" s="796" t="s">
        <v>208</v>
      </c>
      <c r="AW37" s="796"/>
      <c r="AX37" s="797"/>
      <c r="AY37" s="828" t="s">
        <v>407</v>
      </c>
      <c r="AZ37" s="826"/>
      <c r="BA37" s="826"/>
      <c r="BB37" s="827"/>
      <c r="BC37" s="829" t="s">
        <v>209</v>
      </c>
      <c r="BD37" s="830"/>
      <c r="BE37" s="830"/>
      <c r="BF37" s="830"/>
      <c r="BG37" s="830"/>
      <c r="BH37" s="830"/>
      <c r="BI37" s="830"/>
      <c r="BJ37" s="830"/>
      <c r="BK37" s="830"/>
      <c r="BL37" s="831"/>
      <c r="BM37" s="828" t="s">
        <v>272</v>
      </c>
      <c r="BN37" s="826"/>
    </row>
    <row r="38" spans="2:66" ht="19.5" customHeight="1">
      <c r="B38" s="105"/>
      <c r="C38" s="872" t="s">
        <v>304</v>
      </c>
      <c r="D38" s="906">
        <f>SUM(F38:I38)</f>
        <v>2826</v>
      </c>
      <c r="E38" s="906"/>
      <c r="F38" s="906">
        <f>J38+Y38</f>
        <v>2183</v>
      </c>
      <c r="G38" s="906"/>
      <c r="H38" s="906">
        <f>L38+AA38</f>
        <v>643</v>
      </c>
      <c r="I38" s="906"/>
      <c r="J38" s="906">
        <f>N38+Q38+U38</f>
        <v>2142</v>
      </c>
      <c r="K38" s="906"/>
      <c r="L38" s="906">
        <f>P38+S38+W38</f>
        <v>598</v>
      </c>
      <c r="M38" s="906"/>
      <c r="N38" s="906">
        <f>SUM(N40:O52)</f>
        <v>992</v>
      </c>
      <c r="O38" s="906"/>
      <c r="P38" s="907">
        <f>SUM(P40:P52)</f>
        <v>202</v>
      </c>
      <c r="Q38" s="906">
        <f>SUM(Q40:R52)</f>
        <v>169</v>
      </c>
      <c r="R38" s="906"/>
      <c r="S38" s="906">
        <f>SUM(S40:T52)</f>
        <v>86</v>
      </c>
      <c r="T38" s="906"/>
      <c r="U38" s="906">
        <f>SUM(U40:V52)</f>
        <v>981</v>
      </c>
      <c r="V38" s="906"/>
      <c r="W38" s="906">
        <f>SUM(W40:X52)</f>
        <v>310</v>
      </c>
      <c r="X38" s="906"/>
      <c r="Y38" s="908">
        <f>AL38</f>
        <v>41</v>
      </c>
      <c r="Z38" s="909"/>
      <c r="AA38" s="908">
        <f>AN38</f>
        <v>45</v>
      </c>
      <c r="AB38" s="908"/>
      <c r="AC38" s="906" t="s">
        <v>627</v>
      </c>
      <c r="AD38" s="906"/>
      <c r="AE38" s="910" t="s">
        <v>627</v>
      </c>
      <c r="AF38" s="909"/>
      <c r="AG38" s="906" t="s">
        <v>627</v>
      </c>
      <c r="AH38" s="909"/>
      <c r="AI38" s="891"/>
      <c r="AJ38" s="906" t="s">
        <v>627</v>
      </c>
      <c r="AK38" s="906"/>
      <c r="AL38" s="906">
        <f>SUM(AL40:AM52)</f>
        <v>41</v>
      </c>
      <c r="AM38" s="906"/>
      <c r="AN38" s="906">
        <v>45</v>
      </c>
      <c r="AO38" s="906"/>
      <c r="AP38" s="907"/>
      <c r="AQ38" s="907"/>
      <c r="AR38" s="907"/>
      <c r="AS38" s="907"/>
      <c r="AT38" s="907"/>
      <c r="AU38" s="57"/>
      <c r="AV38" s="806"/>
      <c r="AW38" s="806"/>
      <c r="AX38" s="807"/>
      <c r="AY38" s="836"/>
      <c r="AZ38" s="837"/>
      <c r="BA38" s="837"/>
      <c r="BB38" s="838"/>
      <c r="BC38" s="839" t="s">
        <v>144</v>
      </c>
      <c r="BD38" s="840"/>
      <c r="BE38" s="841" t="s">
        <v>210</v>
      </c>
      <c r="BF38" s="842"/>
      <c r="BG38" s="841" t="s">
        <v>387</v>
      </c>
      <c r="BH38" s="842"/>
      <c r="BI38" s="841" t="s">
        <v>211</v>
      </c>
      <c r="BJ38" s="842"/>
      <c r="BK38" s="841" t="s">
        <v>30</v>
      </c>
      <c r="BL38" s="842"/>
      <c r="BM38" s="836"/>
      <c r="BN38" s="837"/>
    </row>
    <row r="39" spans="1:66" ht="19.5" customHeight="1">
      <c r="A39" s="67"/>
      <c r="B39" s="105"/>
      <c r="C39" s="905"/>
      <c r="D39" s="911"/>
      <c r="E39" s="907"/>
      <c r="F39" s="907"/>
      <c r="G39" s="907"/>
      <c r="H39" s="907" t="s">
        <v>1</v>
      </c>
      <c r="I39" s="907"/>
      <c r="J39" s="907"/>
      <c r="K39" s="907"/>
      <c r="L39" s="907"/>
      <c r="M39" s="907"/>
      <c r="N39" s="907"/>
      <c r="O39" s="907"/>
      <c r="P39" s="907"/>
      <c r="Q39" s="907"/>
      <c r="R39" s="907"/>
      <c r="S39" s="907"/>
      <c r="T39" s="907"/>
      <c r="U39" s="907"/>
      <c r="V39" s="907"/>
      <c r="W39" s="907" t="s">
        <v>1</v>
      </c>
      <c r="X39" s="907"/>
      <c r="Y39" s="907" t="s">
        <v>1</v>
      </c>
      <c r="Z39" s="907"/>
      <c r="AA39" s="907"/>
      <c r="AB39" s="907"/>
      <c r="AC39" s="907"/>
      <c r="AD39" s="907"/>
      <c r="AE39" s="907"/>
      <c r="AF39" s="912"/>
      <c r="AG39" s="907"/>
      <c r="AH39" s="907"/>
      <c r="AI39" s="907"/>
      <c r="AJ39" s="907"/>
      <c r="AK39" s="907"/>
      <c r="AL39" s="907" t="s">
        <v>1</v>
      </c>
      <c r="AM39" s="907"/>
      <c r="AN39" s="907"/>
      <c r="AO39" s="907"/>
      <c r="AP39" s="907"/>
      <c r="AQ39" s="907"/>
      <c r="AR39" s="907"/>
      <c r="AS39" s="907"/>
      <c r="AT39" s="907"/>
      <c r="AU39" s="57"/>
      <c r="AV39" s="853"/>
      <c r="AW39" s="853"/>
      <c r="AX39" s="854"/>
      <c r="AY39" s="841" t="s">
        <v>304</v>
      </c>
      <c r="AZ39" s="842"/>
      <c r="BA39" s="845" t="s">
        <v>305</v>
      </c>
      <c r="BB39" s="844" t="s">
        <v>306</v>
      </c>
      <c r="BC39" s="844" t="s">
        <v>305</v>
      </c>
      <c r="BD39" s="844" t="s">
        <v>306</v>
      </c>
      <c r="BE39" s="844" t="s">
        <v>305</v>
      </c>
      <c r="BF39" s="844" t="s">
        <v>306</v>
      </c>
      <c r="BG39" s="844" t="s">
        <v>305</v>
      </c>
      <c r="BH39" s="844" t="s">
        <v>306</v>
      </c>
      <c r="BI39" s="844" t="s">
        <v>305</v>
      </c>
      <c r="BJ39" s="844" t="s">
        <v>306</v>
      </c>
      <c r="BK39" s="844" t="s">
        <v>305</v>
      </c>
      <c r="BL39" s="844" t="s">
        <v>306</v>
      </c>
      <c r="BM39" s="844" t="s">
        <v>305</v>
      </c>
      <c r="BN39" s="913" t="s">
        <v>306</v>
      </c>
    </row>
    <row r="40" spans="1:66" ht="19.5" customHeight="1">
      <c r="A40" s="67"/>
      <c r="B40" s="105"/>
      <c r="C40" s="870" t="s">
        <v>362</v>
      </c>
      <c r="D40" s="906">
        <f>SUM(F40:I40)</f>
        <v>17</v>
      </c>
      <c r="E40" s="906"/>
      <c r="F40" s="914">
        <v>15</v>
      </c>
      <c r="G40" s="914"/>
      <c r="H40" s="914">
        <v>2</v>
      </c>
      <c r="I40" s="914"/>
      <c r="J40" s="914">
        <f>SUM(N40,Q40,U40)</f>
        <v>12</v>
      </c>
      <c r="K40" s="914"/>
      <c r="L40" s="914">
        <f>SUM(P40,S40,W40)</f>
        <v>2</v>
      </c>
      <c r="M40" s="914"/>
      <c r="N40" s="914">
        <v>2</v>
      </c>
      <c r="O40" s="914"/>
      <c r="P40" s="907" t="s">
        <v>627</v>
      </c>
      <c r="Q40" s="914">
        <v>2</v>
      </c>
      <c r="R40" s="914"/>
      <c r="S40" s="914">
        <v>2</v>
      </c>
      <c r="T40" s="914"/>
      <c r="U40" s="914">
        <v>8</v>
      </c>
      <c r="V40" s="914"/>
      <c r="W40" s="914" t="s">
        <v>627</v>
      </c>
      <c r="X40" s="914"/>
      <c r="Y40" s="908">
        <f>AL40</f>
        <v>3</v>
      </c>
      <c r="Z40" s="909"/>
      <c r="AA40" s="908" t="str">
        <f>AN40</f>
        <v>***</v>
      </c>
      <c r="AB40" s="908"/>
      <c r="AC40" s="914" t="s">
        <v>627</v>
      </c>
      <c r="AD40" s="914"/>
      <c r="AE40" s="910" t="s">
        <v>627</v>
      </c>
      <c r="AF40" s="909"/>
      <c r="AG40" s="914" t="s">
        <v>627</v>
      </c>
      <c r="AH40" s="909"/>
      <c r="AI40" s="891"/>
      <c r="AJ40" s="914" t="s">
        <v>627</v>
      </c>
      <c r="AK40" s="914"/>
      <c r="AL40" s="914">
        <v>3</v>
      </c>
      <c r="AM40" s="914"/>
      <c r="AN40" s="914" t="s">
        <v>627</v>
      </c>
      <c r="AO40" s="914"/>
      <c r="AP40" s="915"/>
      <c r="AQ40" s="915"/>
      <c r="AR40" s="915"/>
      <c r="AS40" s="915"/>
      <c r="AT40" s="915"/>
      <c r="AU40" s="57"/>
      <c r="AV40" s="916"/>
      <c r="AW40" s="916"/>
      <c r="AX40" s="917"/>
      <c r="AY40" s="918"/>
      <c r="AZ40" s="916"/>
      <c r="BA40" s="916"/>
      <c r="BB40" s="916"/>
      <c r="BC40" s="916"/>
      <c r="BD40" s="916"/>
      <c r="BE40" s="916"/>
      <c r="BF40" s="916"/>
      <c r="BG40" s="916"/>
      <c r="BH40" s="916"/>
      <c r="BI40" s="916"/>
      <c r="BJ40" s="916"/>
      <c r="BK40" s="916"/>
      <c r="BL40" s="916"/>
      <c r="BM40" s="916"/>
      <c r="BN40" s="916"/>
    </row>
    <row r="41" spans="1:66" ht="19.5" customHeight="1">
      <c r="A41" s="67"/>
      <c r="B41" s="105"/>
      <c r="C41" s="870"/>
      <c r="D41" s="907"/>
      <c r="E41" s="907"/>
      <c r="F41" s="907" t="s">
        <v>1</v>
      </c>
      <c r="G41" s="907"/>
      <c r="H41" s="907"/>
      <c r="I41" s="907"/>
      <c r="J41" s="907"/>
      <c r="K41" s="907"/>
      <c r="L41" s="907"/>
      <c r="M41" s="907"/>
      <c r="N41" s="907"/>
      <c r="O41" s="907"/>
      <c r="P41" s="907"/>
      <c r="Q41" s="907"/>
      <c r="R41" s="907"/>
      <c r="S41" s="907"/>
      <c r="T41" s="907"/>
      <c r="U41" s="907"/>
      <c r="V41" s="907"/>
      <c r="W41" s="907" t="s">
        <v>1</v>
      </c>
      <c r="X41" s="907"/>
      <c r="Y41" s="907"/>
      <c r="Z41" s="907"/>
      <c r="AA41" s="908"/>
      <c r="AB41" s="908"/>
      <c r="AC41" s="907" t="s">
        <v>1</v>
      </c>
      <c r="AD41" s="907"/>
      <c r="AE41" s="907"/>
      <c r="AF41" s="912"/>
      <c r="AG41" s="907"/>
      <c r="AH41" s="907"/>
      <c r="AI41" s="907"/>
      <c r="AJ41" s="907"/>
      <c r="AK41" s="907"/>
      <c r="AL41" s="907"/>
      <c r="AM41" s="907"/>
      <c r="AN41" s="907"/>
      <c r="AO41" s="907"/>
      <c r="AP41" s="907"/>
      <c r="AQ41" s="907"/>
      <c r="AR41" s="907"/>
      <c r="AS41" s="907"/>
      <c r="AT41" s="907"/>
      <c r="AU41" s="57"/>
      <c r="AV41" s="865" t="s">
        <v>212</v>
      </c>
      <c r="AW41" s="865"/>
      <c r="AX41" s="919"/>
      <c r="AY41" s="920"/>
      <c r="AZ41" s="361">
        <f>SUM(BA41:BB41)</f>
        <v>33672</v>
      </c>
      <c r="BA41" s="921">
        <f>SUM(BC41,BM41)</f>
        <v>20132</v>
      </c>
      <c r="BB41" s="921">
        <f>SUM(BD41,BN41)</f>
        <v>13540</v>
      </c>
      <c r="BC41" s="921">
        <f>SUM(BE41,BG41,BI41,BK41)</f>
        <v>20018</v>
      </c>
      <c r="BD41" s="921">
        <f>SUM(BF41,BH41,BJ41,BL41)</f>
        <v>12367</v>
      </c>
      <c r="BE41" s="921">
        <f aca="true" t="shared" si="5" ref="BE41:BN41">SUM(BE44:BE48)</f>
        <v>3274</v>
      </c>
      <c r="BF41" s="921">
        <f t="shared" si="5"/>
        <v>1119</v>
      </c>
      <c r="BG41" s="921">
        <f t="shared" si="5"/>
        <v>16590</v>
      </c>
      <c r="BH41" s="361">
        <f t="shared" si="5"/>
        <v>11093</v>
      </c>
      <c r="BI41" s="793" t="s">
        <v>627</v>
      </c>
      <c r="BJ41" s="793">
        <v>7</v>
      </c>
      <c r="BK41" s="361">
        <f t="shared" si="5"/>
        <v>154</v>
      </c>
      <c r="BL41" s="361">
        <f t="shared" si="5"/>
        <v>148</v>
      </c>
      <c r="BM41" s="361">
        <f t="shared" si="5"/>
        <v>114</v>
      </c>
      <c r="BN41" s="361">
        <f t="shared" si="5"/>
        <v>1173</v>
      </c>
    </row>
    <row r="42" spans="1:66" ht="19.5" customHeight="1">
      <c r="A42" s="120" t="s">
        <v>147</v>
      </c>
      <c r="B42" s="105"/>
      <c r="C42" s="870" t="s">
        <v>238</v>
      </c>
      <c r="D42" s="906">
        <f>SUM(F42:I42)</f>
        <v>28</v>
      </c>
      <c r="E42" s="906"/>
      <c r="F42" s="906">
        <f>SUM(J42,Y42)</f>
        <v>25</v>
      </c>
      <c r="G42" s="906"/>
      <c r="H42" s="906">
        <v>3</v>
      </c>
      <c r="I42" s="906"/>
      <c r="J42" s="914">
        <f>SUM(N42,Q42,U42)</f>
        <v>23</v>
      </c>
      <c r="K42" s="914"/>
      <c r="L42" s="914">
        <v>2</v>
      </c>
      <c r="M42" s="914"/>
      <c r="N42" s="906">
        <v>8</v>
      </c>
      <c r="O42" s="906"/>
      <c r="P42" s="907">
        <v>1</v>
      </c>
      <c r="Q42" s="906">
        <v>2</v>
      </c>
      <c r="R42" s="906"/>
      <c r="S42" s="906" t="s">
        <v>627</v>
      </c>
      <c r="T42" s="906"/>
      <c r="U42" s="906">
        <v>13</v>
      </c>
      <c r="V42" s="906"/>
      <c r="W42" s="914">
        <v>1</v>
      </c>
      <c r="X42" s="914"/>
      <c r="Y42" s="908">
        <f>AL42</f>
        <v>2</v>
      </c>
      <c r="Z42" s="909"/>
      <c r="AA42" s="908">
        <f>AN42</f>
        <v>1</v>
      </c>
      <c r="AB42" s="908"/>
      <c r="AC42" s="906" t="s">
        <v>627</v>
      </c>
      <c r="AD42" s="906"/>
      <c r="AE42" s="910" t="s">
        <v>627</v>
      </c>
      <c r="AF42" s="909"/>
      <c r="AG42" s="906" t="s">
        <v>627</v>
      </c>
      <c r="AH42" s="909"/>
      <c r="AI42" s="891"/>
      <c r="AJ42" s="906" t="s">
        <v>627</v>
      </c>
      <c r="AK42" s="906"/>
      <c r="AL42" s="906">
        <v>2</v>
      </c>
      <c r="AM42" s="906"/>
      <c r="AN42" s="906">
        <v>1</v>
      </c>
      <c r="AO42" s="906"/>
      <c r="AP42" s="907"/>
      <c r="AQ42" s="907"/>
      <c r="AR42" s="907"/>
      <c r="AS42" s="907"/>
      <c r="AT42" s="907"/>
      <c r="AU42" s="57"/>
      <c r="AV42" s="105"/>
      <c r="AW42" s="105"/>
      <c r="AX42" s="852"/>
      <c r="AY42" s="922"/>
      <c r="AZ42" s="23"/>
      <c r="BA42" s="23"/>
      <c r="BB42" s="23"/>
      <c r="BC42" s="23"/>
      <c r="BD42" s="23"/>
      <c r="BE42" s="23"/>
      <c r="BF42" s="23"/>
      <c r="BG42" s="23"/>
      <c r="BH42" s="23"/>
      <c r="BI42" s="23"/>
      <c r="BJ42" s="23"/>
      <c r="BK42" s="23"/>
      <c r="BL42" s="23"/>
      <c r="BM42" s="23"/>
      <c r="BN42" s="23"/>
    </row>
    <row r="43" spans="1:51" ht="19.5" customHeight="1">
      <c r="A43" s="120"/>
      <c r="B43" s="105"/>
      <c r="C43" s="870"/>
      <c r="D43" s="906"/>
      <c r="E43" s="906"/>
      <c r="F43" s="907" t="s">
        <v>1</v>
      </c>
      <c r="G43" s="907"/>
      <c r="H43" s="907"/>
      <c r="I43" s="907"/>
      <c r="J43" s="907"/>
      <c r="K43" s="907"/>
      <c r="L43" s="907"/>
      <c r="M43" s="907"/>
      <c r="N43" s="907"/>
      <c r="O43" s="907"/>
      <c r="P43" s="907"/>
      <c r="Q43" s="907"/>
      <c r="R43" s="907"/>
      <c r="S43" s="907"/>
      <c r="T43" s="907"/>
      <c r="U43" s="907"/>
      <c r="V43" s="907"/>
      <c r="W43" s="907"/>
      <c r="X43" s="907"/>
      <c r="Y43" s="923"/>
      <c r="Z43" s="923"/>
      <c r="AA43" s="908"/>
      <c r="AB43" s="908"/>
      <c r="AC43" s="907"/>
      <c r="AD43" s="907"/>
      <c r="AE43" s="907"/>
      <c r="AF43" s="912"/>
      <c r="AG43" s="907"/>
      <c r="AH43" s="907"/>
      <c r="AI43" s="907"/>
      <c r="AJ43" s="907"/>
      <c r="AK43" s="907"/>
      <c r="AL43" s="907"/>
      <c r="AM43" s="907"/>
      <c r="AN43" s="907"/>
      <c r="AO43" s="907"/>
      <c r="AP43" s="907"/>
      <c r="AQ43" s="907"/>
      <c r="AR43" s="907"/>
      <c r="AS43" s="907"/>
      <c r="AT43" s="907"/>
      <c r="AU43" s="57"/>
      <c r="AV43" s="58"/>
      <c r="AW43" s="58"/>
      <c r="AX43" s="852"/>
      <c r="AY43" s="922"/>
    </row>
    <row r="44" spans="1:66" ht="19.5" customHeight="1">
      <c r="A44" s="120"/>
      <c r="B44" s="105"/>
      <c r="C44" s="870" t="s">
        <v>364</v>
      </c>
      <c r="D44" s="906">
        <f aca="true" t="shared" si="6" ref="D44:D52">SUM(F44:I44)</f>
        <v>1104</v>
      </c>
      <c r="E44" s="906"/>
      <c r="F44" s="906">
        <v>939</v>
      </c>
      <c r="G44" s="906"/>
      <c r="H44" s="906">
        <f>SUM(L44,AA44)</f>
        <v>165</v>
      </c>
      <c r="I44" s="906"/>
      <c r="J44" s="914">
        <f>SUM(N44,Q44,U44)</f>
        <v>918</v>
      </c>
      <c r="K44" s="914"/>
      <c r="L44" s="914">
        <f>SUM(P44,S44,W44)</f>
        <v>153</v>
      </c>
      <c r="M44" s="914"/>
      <c r="N44" s="906">
        <v>377</v>
      </c>
      <c r="O44" s="906"/>
      <c r="P44" s="907">
        <v>52</v>
      </c>
      <c r="Q44" s="906">
        <v>86</v>
      </c>
      <c r="R44" s="906"/>
      <c r="S44" s="906">
        <v>25</v>
      </c>
      <c r="T44" s="906"/>
      <c r="U44" s="906">
        <v>455</v>
      </c>
      <c r="V44" s="906"/>
      <c r="W44" s="906">
        <v>76</v>
      </c>
      <c r="X44" s="906"/>
      <c r="Y44" s="908">
        <f>AL44</f>
        <v>21</v>
      </c>
      <c r="Z44" s="909"/>
      <c r="AA44" s="908">
        <v>12</v>
      </c>
      <c r="AB44" s="908"/>
      <c r="AC44" s="906" t="s">
        <v>627</v>
      </c>
      <c r="AD44" s="906"/>
      <c r="AE44" s="910" t="s">
        <v>627</v>
      </c>
      <c r="AF44" s="909"/>
      <c r="AG44" s="906" t="s">
        <v>627</v>
      </c>
      <c r="AH44" s="909"/>
      <c r="AI44" s="891"/>
      <c r="AJ44" s="906" t="s">
        <v>627</v>
      </c>
      <c r="AK44" s="906"/>
      <c r="AL44" s="906">
        <v>21</v>
      </c>
      <c r="AM44" s="906"/>
      <c r="AN44" s="906">
        <v>12</v>
      </c>
      <c r="AO44" s="906"/>
      <c r="AP44" s="907"/>
      <c r="AQ44" s="907"/>
      <c r="AR44" s="907"/>
      <c r="AS44" s="907"/>
      <c r="AT44" s="907"/>
      <c r="AU44" s="57"/>
      <c r="AV44" s="795" t="s">
        <v>213</v>
      </c>
      <c r="AW44" s="795"/>
      <c r="AX44" s="835"/>
      <c r="AY44" s="924"/>
      <c r="AZ44" s="793">
        <f>SUM(BA44:BB44)</f>
        <v>11514</v>
      </c>
      <c r="BA44" s="793">
        <f>SUM(BC44,BM44)</f>
        <v>7553</v>
      </c>
      <c r="BB44" s="793">
        <f>SUM(BD44,BN44)</f>
        <v>3961</v>
      </c>
      <c r="BC44" s="23">
        <f>SUM(BE44,BG44,BI44,BK44)</f>
        <v>7553</v>
      </c>
      <c r="BD44" s="23">
        <f>SUM(BF44,BH44,BJ44,BL44)</f>
        <v>3961</v>
      </c>
      <c r="BE44" s="793">
        <v>2670</v>
      </c>
      <c r="BF44" s="793">
        <v>891</v>
      </c>
      <c r="BG44" s="793">
        <v>4783</v>
      </c>
      <c r="BH44" s="793">
        <v>2974</v>
      </c>
      <c r="BI44" s="793" t="s">
        <v>627</v>
      </c>
      <c r="BJ44" s="793" t="s">
        <v>627</v>
      </c>
      <c r="BK44" s="793">
        <v>100</v>
      </c>
      <c r="BL44" s="793">
        <v>96</v>
      </c>
      <c r="BM44" s="793" t="s">
        <v>627</v>
      </c>
      <c r="BN44" s="793" t="s">
        <v>627</v>
      </c>
    </row>
    <row r="45" spans="1:51" ht="19.5" customHeight="1">
      <c r="A45" s="120"/>
      <c r="B45" s="105"/>
      <c r="C45" s="870"/>
      <c r="D45" s="906"/>
      <c r="E45" s="906"/>
      <c r="F45" s="907"/>
      <c r="G45" s="907"/>
      <c r="H45" s="907"/>
      <c r="I45" s="907"/>
      <c r="J45" s="907"/>
      <c r="K45" s="907"/>
      <c r="L45" s="907"/>
      <c r="M45" s="907"/>
      <c r="N45" s="907"/>
      <c r="O45" s="907"/>
      <c r="P45" s="907" t="s">
        <v>1</v>
      </c>
      <c r="Q45" s="907" t="s">
        <v>1</v>
      </c>
      <c r="R45" s="907"/>
      <c r="S45" s="907"/>
      <c r="T45" s="907"/>
      <c r="U45" s="907"/>
      <c r="V45" s="907"/>
      <c r="W45" s="907"/>
      <c r="X45" s="907"/>
      <c r="Y45" s="923"/>
      <c r="Z45" s="923"/>
      <c r="AA45" s="908"/>
      <c r="AB45" s="908"/>
      <c r="AC45" s="907"/>
      <c r="AD45" s="907"/>
      <c r="AE45" s="907"/>
      <c r="AF45" s="912"/>
      <c r="AG45" s="907"/>
      <c r="AH45" s="907"/>
      <c r="AI45" s="907"/>
      <c r="AJ45" s="907"/>
      <c r="AK45" s="907"/>
      <c r="AL45" s="907"/>
      <c r="AM45" s="907"/>
      <c r="AN45" s="907"/>
      <c r="AO45" s="907"/>
      <c r="AP45" s="907"/>
      <c r="AQ45" s="907"/>
      <c r="AR45" s="907"/>
      <c r="AS45" s="907"/>
      <c r="AT45" s="907"/>
      <c r="AU45" s="57"/>
      <c r="AV45" s="58"/>
      <c r="AW45" s="58"/>
      <c r="AX45" s="852"/>
      <c r="AY45" s="922"/>
    </row>
    <row r="46" spans="1:66" ht="19.5" customHeight="1">
      <c r="A46" s="120"/>
      <c r="B46" s="105"/>
      <c r="C46" s="870" t="s">
        <v>73</v>
      </c>
      <c r="D46" s="906">
        <f t="shared" si="6"/>
        <v>670</v>
      </c>
      <c r="E46" s="906"/>
      <c r="F46" s="906">
        <v>510</v>
      </c>
      <c r="G46" s="906"/>
      <c r="H46" s="906">
        <v>160</v>
      </c>
      <c r="I46" s="906"/>
      <c r="J46" s="914">
        <f>SUM(N46,Q46,U46)</f>
        <v>506</v>
      </c>
      <c r="K46" s="914"/>
      <c r="L46" s="914">
        <f>SUM(P46,S46,W46)</f>
        <v>148</v>
      </c>
      <c r="M46" s="914"/>
      <c r="N46" s="914">
        <v>282</v>
      </c>
      <c r="O46" s="914"/>
      <c r="P46" s="907">
        <v>66</v>
      </c>
      <c r="Q46" s="914">
        <v>55</v>
      </c>
      <c r="R46" s="914"/>
      <c r="S46" s="914">
        <v>19</v>
      </c>
      <c r="T46" s="914"/>
      <c r="U46" s="914">
        <v>169</v>
      </c>
      <c r="V46" s="914"/>
      <c r="W46" s="914">
        <v>63</v>
      </c>
      <c r="X46" s="914"/>
      <c r="Y46" s="908">
        <v>4</v>
      </c>
      <c r="Z46" s="909"/>
      <c r="AA46" s="908">
        <v>12</v>
      </c>
      <c r="AB46" s="908"/>
      <c r="AC46" s="914" t="s">
        <v>627</v>
      </c>
      <c r="AD46" s="914"/>
      <c r="AE46" s="910" t="s">
        <v>627</v>
      </c>
      <c r="AF46" s="909"/>
      <c r="AG46" s="914" t="s">
        <v>627</v>
      </c>
      <c r="AH46" s="909"/>
      <c r="AI46" s="891"/>
      <c r="AJ46" s="914" t="s">
        <v>627</v>
      </c>
      <c r="AK46" s="914"/>
      <c r="AL46" s="914">
        <v>4</v>
      </c>
      <c r="AM46" s="914"/>
      <c r="AN46" s="914">
        <v>12</v>
      </c>
      <c r="AO46" s="914"/>
      <c r="AP46" s="915"/>
      <c r="AQ46" s="915"/>
      <c r="AR46" s="915"/>
      <c r="AS46" s="915"/>
      <c r="AT46" s="915"/>
      <c r="AU46" s="57"/>
      <c r="AV46" s="795" t="s">
        <v>214</v>
      </c>
      <c r="AW46" s="795"/>
      <c r="AX46" s="835"/>
      <c r="AY46" s="924"/>
      <c r="AZ46" s="793">
        <f>SUM(BA46:BB46)</f>
        <v>2729</v>
      </c>
      <c r="BA46" s="793">
        <f>SUM(BC46,BM46)</f>
        <v>951</v>
      </c>
      <c r="BB46" s="793">
        <f>SUM(BD46,BN46)</f>
        <v>1778</v>
      </c>
      <c r="BC46" s="23">
        <f>SUM(BE46,BG46,BI46,BK46)</f>
        <v>951</v>
      </c>
      <c r="BD46" s="23">
        <f>SUM(BF46,BH46,BJ46,BL46)</f>
        <v>1778</v>
      </c>
      <c r="BE46" s="793">
        <v>82</v>
      </c>
      <c r="BF46" s="793">
        <v>125</v>
      </c>
      <c r="BG46" s="793">
        <v>862</v>
      </c>
      <c r="BH46" s="793">
        <v>1645</v>
      </c>
      <c r="BI46" s="793" t="s">
        <v>627</v>
      </c>
      <c r="BJ46" s="793" t="s">
        <v>627</v>
      </c>
      <c r="BK46" s="793">
        <v>7</v>
      </c>
      <c r="BL46" s="793">
        <v>8</v>
      </c>
      <c r="BM46" s="793" t="s">
        <v>627</v>
      </c>
      <c r="BN46" s="793" t="s">
        <v>627</v>
      </c>
    </row>
    <row r="47" spans="1:51" ht="19.5" customHeight="1">
      <c r="A47" s="120"/>
      <c r="B47" s="105"/>
      <c r="C47" s="925"/>
      <c r="D47" s="906"/>
      <c r="E47" s="906"/>
      <c r="F47" s="907"/>
      <c r="G47" s="907"/>
      <c r="H47" s="907"/>
      <c r="I47" s="907"/>
      <c r="J47" s="907"/>
      <c r="K47" s="907"/>
      <c r="L47" s="907"/>
      <c r="M47" s="907"/>
      <c r="N47" s="907"/>
      <c r="O47" s="907"/>
      <c r="P47" s="907" t="s">
        <v>1</v>
      </c>
      <c r="Q47" s="907" t="s">
        <v>1</v>
      </c>
      <c r="R47" s="907"/>
      <c r="S47" s="907"/>
      <c r="T47" s="907"/>
      <c r="U47" s="907"/>
      <c r="V47" s="907"/>
      <c r="W47" s="907"/>
      <c r="X47" s="907"/>
      <c r="Y47" s="923"/>
      <c r="Z47" s="923"/>
      <c r="AA47" s="908"/>
      <c r="AB47" s="908"/>
      <c r="AC47" s="907"/>
      <c r="AD47" s="907"/>
      <c r="AE47" s="907"/>
      <c r="AF47" s="912"/>
      <c r="AG47" s="907"/>
      <c r="AH47" s="907"/>
      <c r="AI47" s="907"/>
      <c r="AJ47" s="907"/>
      <c r="AK47" s="907"/>
      <c r="AL47" s="907"/>
      <c r="AM47" s="907"/>
      <c r="AN47" s="907"/>
      <c r="AO47" s="907"/>
      <c r="AP47" s="907"/>
      <c r="AQ47" s="907"/>
      <c r="AR47" s="907"/>
      <c r="AS47" s="907"/>
      <c r="AT47" s="907"/>
      <c r="AU47" s="57"/>
      <c r="AV47" s="58"/>
      <c r="AW47" s="58"/>
      <c r="AX47" s="852"/>
      <c r="AY47" s="922"/>
    </row>
    <row r="48" spans="1:66" ht="19.5" customHeight="1">
      <c r="A48" s="120"/>
      <c r="B48" s="105"/>
      <c r="C48" s="870" t="s">
        <v>74</v>
      </c>
      <c r="D48" s="906">
        <f t="shared" si="6"/>
        <v>343</v>
      </c>
      <c r="E48" s="906"/>
      <c r="F48" s="906">
        <v>234</v>
      </c>
      <c r="G48" s="906"/>
      <c r="H48" s="906">
        <v>109</v>
      </c>
      <c r="I48" s="906"/>
      <c r="J48" s="914">
        <f>SUM(N48,Q48,U48)</f>
        <v>227</v>
      </c>
      <c r="K48" s="914"/>
      <c r="L48" s="914">
        <f>SUM(P48,S48,W48)</f>
        <v>99</v>
      </c>
      <c r="M48" s="914"/>
      <c r="N48" s="906">
        <v>70</v>
      </c>
      <c r="O48" s="906"/>
      <c r="P48" s="907">
        <v>11</v>
      </c>
      <c r="Q48" s="906">
        <v>17</v>
      </c>
      <c r="R48" s="906"/>
      <c r="S48" s="906">
        <v>14</v>
      </c>
      <c r="T48" s="906"/>
      <c r="U48" s="906">
        <v>140</v>
      </c>
      <c r="V48" s="906"/>
      <c r="W48" s="906">
        <v>74</v>
      </c>
      <c r="X48" s="906"/>
      <c r="Y48" s="908">
        <v>7</v>
      </c>
      <c r="Z48" s="909"/>
      <c r="AA48" s="908">
        <f>AN48</f>
        <v>10</v>
      </c>
      <c r="AB48" s="908"/>
      <c r="AC48" s="906" t="s">
        <v>627</v>
      </c>
      <c r="AD48" s="906"/>
      <c r="AE48" s="910" t="s">
        <v>627</v>
      </c>
      <c r="AF48" s="909"/>
      <c r="AG48" s="906" t="s">
        <v>627</v>
      </c>
      <c r="AH48" s="909"/>
      <c r="AI48" s="891"/>
      <c r="AJ48" s="906" t="s">
        <v>627</v>
      </c>
      <c r="AK48" s="906"/>
      <c r="AL48" s="906">
        <v>7</v>
      </c>
      <c r="AM48" s="906"/>
      <c r="AN48" s="906">
        <v>10</v>
      </c>
      <c r="AO48" s="906"/>
      <c r="AP48" s="907"/>
      <c r="AQ48" s="907"/>
      <c r="AR48" s="907"/>
      <c r="AS48" s="907"/>
      <c r="AT48" s="907"/>
      <c r="AU48" s="57"/>
      <c r="AV48" s="795" t="s">
        <v>215</v>
      </c>
      <c r="AW48" s="795"/>
      <c r="AX48" s="835"/>
      <c r="AY48" s="924"/>
      <c r="AZ48" s="23">
        <f>SUM(BA48:BB48)</f>
        <v>19429</v>
      </c>
      <c r="BA48" s="23">
        <f>SUM(BC48,BM48)</f>
        <v>11628</v>
      </c>
      <c r="BB48" s="23">
        <f>SUM(BD48,BN48)</f>
        <v>7801</v>
      </c>
      <c r="BC48" s="23">
        <f>SUM(BE48,BG48,BI48,BK48)</f>
        <v>11514</v>
      </c>
      <c r="BD48" s="23">
        <f>SUM(BF48,BH48,BJ48,BL48)</f>
        <v>6628</v>
      </c>
      <c r="BE48" s="23">
        <v>522</v>
      </c>
      <c r="BF48" s="23">
        <v>103</v>
      </c>
      <c r="BG48" s="23">
        <v>10945</v>
      </c>
      <c r="BH48" s="23">
        <v>6474</v>
      </c>
      <c r="BI48" s="793" t="s">
        <v>627</v>
      </c>
      <c r="BJ48" s="793">
        <v>7</v>
      </c>
      <c r="BK48" s="23">
        <v>47</v>
      </c>
      <c r="BL48" s="23">
        <v>44</v>
      </c>
      <c r="BM48" s="23">
        <v>114</v>
      </c>
      <c r="BN48" s="23">
        <v>1173</v>
      </c>
    </row>
    <row r="49" spans="1:66" ht="19.5" customHeight="1">
      <c r="A49" s="67"/>
      <c r="B49" s="105"/>
      <c r="C49" s="870"/>
      <c r="D49" s="906"/>
      <c r="E49" s="906"/>
      <c r="F49" s="907"/>
      <c r="G49" s="907"/>
      <c r="H49" s="907"/>
      <c r="I49" s="907"/>
      <c r="J49" s="907" t="s">
        <v>1</v>
      </c>
      <c r="K49" s="907"/>
      <c r="L49" s="907"/>
      <c r="M49" s="907"/>
      <c r="N49" s="907"/>
      <c r="O49" s="907"/>
      <c r="P49" s="907" t="s">
        <v>1</v>
      </c>
      <c r="Q49" s="907" t="s">
        <v>1</v>
      </c>
      <c r="R49" s="907"/>
      <c r="S49" s="907"/>
      <c r="T49" s="907"/>
      <c r="U49" s="907"/>
      <c r="V49" s="907"/>
      <c r="W49" s="907"/>
      <c r="X49" s="907"/>
      <c r="Y49" s="923"/>
      <c r="Z49" s="923"/>
      <c r="AA49" s="908"/>
      <c r="AB49" s="908"/>
      <c r="AC49" s="907"/>
      <c r="AD49" s="907"/>
      <c r="AE49" s="907"/>
      <c r="AF49" s="912"/>
      <c r="AG49" s="907"/>
      <c r="AH49" s="907"/>
      <c r="AI49" s="907"/>
      <c r="AJ49" s="907"/>
      <c r="AK49" s="907"/>
      <c r="AL49" s="907"/>
      <c r="AM49" s="907"/>
      <c r="AN49" s="907"/>
      <c r="AO49" s="907"/>
      <c r="AP49" s="907"/>
      <c r="AQ49" s="907"/>
      <c r="AR49" s="907"/>
      <c r="AS49" s="907"/>
      <c r="AT49" s="907"/>
      <c r="AU49" s="57"/>
      <c r="AV49" s="926"/>
      <c r="AW49" s="926"/>
      <c r="AX49" s="927"/>
      <c r="AY49" s="926"/>
      <c r="AZ49" s="926"/>
      <c r="BA49" s="926"/>
      <c r="BB49" s="926"/>
      <c r="BC49" s="926"/>
      <c r="BD49" s="926"/>
      <c r="BE49" s="926"/>
      <c r="BF49" s="926"/>
      <c r="BG49" s="926"/>
      <c r="BH49" s="926"/>
      <c r="BI49" s="926"/>
      <c r="BJ49" s="926"/>
      <c r="BK49" s="926"/>
      <c r="BL49" s="926"/>
      <c r="BM49" s="926"/>
      <c r="BN49" s="926"/>
    </row>
    <row r="50" spans="1:63" ht="19.5" customHeight="1">
      <c r="A50" s="67"/>
      <c r="B50" s="105"/>
      <c r="C50" s="870" t="s">
        <v>75</v>
      </c>
      <c r="D50" s="906">
        <f t="shared" si="6"/>
        <v>631</v>
      </c>
      <c r="E50" s="906"/>
      <c r="F50" s="906">
        <v>451</v>
      </c>
      <c r="G50" s="906"/>
      <c r="H50" s="906">
        <v>180</v>
      </c>
      <c r="I50" s="906"/>
      <c r="J50" s="914">
        <f>SUM(N50,Q50,U50)</f>
        <v>448</v>
      </c>
      <c r="K50" s="914"/>
      <c r="L50" s="914">
        <f>SUM(P50,S50,W50)</f>
        <v>175</v>
      </c>
      <c r="M50" s="914"/>
      <c r="N50" s="906">
        <v>252</v>
      </c>
      <c r="O50" s="906"/>
      <c r="P50" s="907">
        <v>71</v>
      </c>
      <c r="Q50" s="906">
        <v>7</v>
      </c>
      <c r="R50" s="906"/>
      <c r="S50" s="906">
        <v>25</v>
      </c>
      <c r="T50" s="906"/>
      <c r="U50" s="906">
        <v>189</v>
      </c>
      <c r="V50" s="906"/>
      <c r="W50" s="906">
        <v>79</v>
      </c>
      <c r="X50" s="906"/>
      <c r="Y50" s="908">
        <v>3</v>
      </c>
      <c r="Z50" s="909"/>
      <c r="AA50" s="908">
        <f>AN50</f>
        <v>5</v>
      </c>
      <c r="AB50" s="908"/>
      <c r="AC50" s="906" t="s">
        <v>627</v>
      </c>
      <c r="AD50" s="906"/>
      <c r="AE50" s="910" t="s">
        <v>627</v>
      </c>
      <c r="AF50" s="909"/>
      <c r="AG50" s="906" t="s">
        <v>627</v>
      </c>
      <c r="AH50" s="909"/>
      <c r="AI50" s="891"/>
      <c r="AJ50" s="906" t="s">
        <v>627</v>
      </c>
      <c r="AK50" s="906"/>
      <c r="AL50" s="906">
        <v>3</v>
      </c>
      <c r="AM50" s="906"/>
      <c r="AN50" s="906">
        <v>5</v>
      </c>
      <c r="AO50" s="906"/>
      <c r="AP50" s="907"/>
      <c r="AQ50" s="907"/>
      <c r="AR50" s="907"/>
      <c r="AS50" s="907"/>
      <c r="AT50" s="907"/>
      <c r="AU50" s="57"/>
      <c r="AV50" s="40" t="s">
        <v>216</v>
      </c>
      <c r="AX50" s="57"/>
      <c r="AY50" s="57"/>
      <c r="AZ50" s="57"/>
      <c r="BA50" s="57"/>
      <c r="BB50" s="57"/>
      <c r="BC50" s="57"/>
      <c r="BD50" s="57"/>
      <c r="BE50" s="57"/>
      <c r="BF50" s="57"/>
      <c r="BG50" s="57"/>
      <c r="BH50" s="57"/>
      <c r="BI50" s="57"/>
      <c r="BJ50" s="57"/>
      <c r="BK50" s="57"/>
    </row>
    <row r="51" spans="1:48" ht="19.5" customHeight="1">
      <c r="A51" s="67"/>
      <c r="B51" s="105"/>
      <c r="C51" s="870"/>
      <c r="D51" s="906"/>
      <c r="E51" s="906"/>
      <c r="F51" s="907"/>
      <c r="G51" s="907"/>
      <c r="H51" s="907"/>
      <c r="I51" s="907"/>
      <c r="J51" s="907" t="s">
        <v>1</v>
      </c>
      <c r="K51" s="907"/>
      <c r="L51" s="907"/>
      <c r="M51" s="907"/>
      <c r="N51" s="907"/>
      <c r="O51" s="907"/>
      <c r="P51" s="907"/>
      <c r="Q51" s="907"/>
      <c r="R51" s="907"/>
      <c r="S51" s="907"/>
      <c r="T51" s="907"/>
      <c r="U51" s="907"/>
      <c r="V51" s="907"/>
      <c r="W51" s="907"/>
      <c r="X51" s="907"/>
      <c r="Y51" s="923"/>
      <c r="Z51" s="923"/>
      <c r="AA51" s="908"/>
      <c r="AB51" s="908"/>
      <c r="AC51" s="907"/>
      <c r="AD51" s="907"/>
      <c r="AE51" s="907"/>
      <c r="AF51" s="928"/>
      <c r="AG51" s="907"/>
      <c r="AH51" s="907"/>
      <c r="AI51" s="907"/>
      <c r="AJ51" s="907"/>
      <c r="AK51" s="907"/>
      <c r="AL51" s="907"/>
      <c r="AM51" s="907"/>
      <c r="AN51" s="907"/>
      <c r="AO51" s="907"/>
      <c r="AP51" s="907"/>
      <c r="AQ51" s="907"/>
      <c r="AR51" s="907"/>
      <c r="AS51" s="907"/>
      <c r="AT51" s="907"/>
      <c r="AU51" s="57"/>
      <c r="AV51" s="57" t="s">
        <v>103</v>
      </c>
    </row>
    <row r="52" spans="1:47" ht="19.5" customHeight="1">
      <c r="A52" s="67"/>
      <c r="B52" s="105"/>
      <c r="C52" s="870" t="s">
        <v>365</v>
      </c>
      <c r="D52" s="906">
        <f t="shared" si="6"/>
        <v>33</v>
      </c>
      <c r="E52" s="906"/>
      <c r="F52" s="906">
        <f>SUM(J52,Y52)</f>
        <v>9</v>
      </c>
      <c r="G52" s="906"/>
      <c r="H52" s="906">
        <f>SUM(L52,AA52)</f>
        <v>24</v>
      </c>
      <c r="I52" s="906"/>
      <c r="J52" s="914">
        <f>SUM(N52,Q52,U52)</f>
        <v>8</v>
      </c>
      <c r="K52" s="914"/>
      <c r="L52" s="914">
        <f>SUM(P52,S52,W52)</f>
        <v>19</v>
      </c>
      <c r="M52" s="914"/>
      <c r="N52" s="914">
        <v>1</v>
      </c>
      <c r="O52" s="914"/>
      <c r="P52" s="907">
        <v>1</v>
      </c>
      <c r="Q52" s="914" t="s">
        <v>627</v>
      </c>
      <c r="R52" s="914"/>
      <c r="S52" s="914">
        <v>1</v>
      </c>
      <c r="T52" s="914"/>
      <c r="U52" s="914">
        <v>7</v>
      </c>
      <c r="V52" s="914"/>
      <c r="W52" s="914">
        <v>17</v>
      </c>
      <c r="X52" s="914"/>
      <c r="Y52" s="908">
        <v>1</v>
      </c>
      <c r="Z52" s="909"/>
      <c r="AA52" s="908">
        <f>AN52</f>
        <v>5</v>
      </c>
      <c r="AB52" s="908"/>
      <c r="AC52" s="914" t="s">
        <v>627</v>
      </c>
      <c r="AD52" s="914"/>
      <c r="AE52" s="929" t="s">
        <v>627</v>
      </c>
      <c r="AF52" s="909"/>
      <c r="AG52" s="914" t="s">
        <v>627</v>
      </c>
      <c r="AH52" s="909"/>
      <c r="AI52" s="891"/>
      <c r="AJ52" s="914" t="s">
        <v>627</v>
      </c>
      <c r="AK52" s="914"/>
      <c r="AL52" s="914">
        <v>1</v>
      </c>
      <c r="AM52" s="914"/>
      <c r="AN52" s="914">
        <v>5</v>
      </c>
      <c r="AO52" s="914"/>
      <c r="AP52" s="915"/>
      <c r="AQ52" s="915"/>
      <c r="AR52" s="915"/>
      <c r="AS52" s="915"/>
      <c r="AT52" s="915"/>
      <c r="AU52" s="66"/>
    </row>
    <row r="53" spans="1:46" ht="19.5" customHeight="1">
      <c r="A53" s="105"/>
      <c r="B53" s="105"/>
      <c r="C53" s="872"/>
      <c r="D53" s="906"/>
      <c r="E53" s="906"/>
      <c r="F53" s="907"/>
      <c r="G53" s="907"/>
      <c r="H53" s="907"/>
      <c r="I53" s="907"/>
      <c r="J53" s="907"/>
      <c r="K53" s="907"/>
      <c r="L53" s="907"/>
      <c r="M53" s="907"/>
      <c r="N53" s="907"/>
      <c r="O53" s="907"/>
      <c r="P53" s="907" t="s">
        <v>1</v>
      </c>
      <c r="Q53" s="907"/>
      <c r="R53" s="907"/>
      <c r="S53" s="907"/>
      <c r="T53" s="907"/>
      <c r="U53" s="907"/>
      <c r="V53" s="907"/>
      <c r="W53" s="907"/>
      <c r="X53" s="907"/>
      <c r="Y53" s="923"/>
      <c r="Z53" s="923"/>
      <c r="AA53" s="908"/>
      <c r="AB53" s="908"/>
      <c r="AC53" s="907"/>
      <c r="AD53" s="907"/>
      <c r="AE53" s="907"/>
      <c r="AF53" s="928"/>
      <c r="AG53" s="907"/>
      <c r="AH53" s="907"/>
      <c r="AI53" s="907"/>
      <c r="AJ53" s="907"/>
      <c r="AK53" s="907"/>
      <c r="AL53" s="907"/>
      <c r="AM53" s="907"/>
      <c r="AN53" s="907"/>
      <c r="AO53" s="907"/>
      <c r="AP53" s="907"/>
      <c r="AQ53" s="907"/>
      <c r="AR53" s="907"/>
      <c r="AS53" s="907"/>
      <c r="AT53" s="907"/>
    </row>
    <row r="54" spans="1:46" ht="19.5" customHeight="1">
      <c r="A54" s="837" t="s">
        <v>394</v>
      </c>
      <c r="B54" s="837"/>
      <c r="C54" s="838"/>
      <c r="D54" s="930">
        <f>SUM(F54:I54)</f>
        <v>1396</v>
      </c>
      <c r="E54" s="931"/>
      <c r="F54" s="932">
        <f>SUM(J54,Y54)</f>
        <v>921</v>
      </c>
      <c r="G54" s="932"/>
      <c r="H54" s="932">
        <f>SUM(L54,AA54)</f>
        <v>475</v>
      </c>
      <c r="I54" s="932"/>
      <c r="J54" s="932">
        <f>SUM(N54,Q54,U54)</f>
        <v>846</v>
      </c>
      <c r="K54" s="932"/>
      <c r="L54" s="932">
        <f>SUM(P54,S54,W54)</f>
        <v>386</v>
      </c>
      <c r="M54" s="932"/>
      <c r="N54" s="931">
        <v>7</v>
      </c>
      <c r="O54" s="931"/>
      <c r="P54" s="933">
        <v>8</v>
      </c>
      <c r="Q54" s="931">
        <v>372</v>
      </c>
      <c r="R54" s="931"/>
      <c r="S54" s="931">
        <v>165</v>
      </c>
      <c r="T54" s="931"/>
      <c r="U54" s="931">
        <v>467</v>
      </c>
      <c r="V54" s="931"/>
      <c r="W54" s="931">
        <v>213</v>
      </c>
      <c r="X54" s="931"/>
      <c r="Y54" s="934">
        <f>AL54</f>
        <v>75</v>
      </c>
      <c r="Z54" s="935"/>
      <c r="AA54" s="934">
        <f>AN54</f>
        <v>89</v>
      </c>
      <c r="AB54" s="934"/>
      <c r="AC54" s="931" t="s">
        <v>627</v>
      </c>
      <c r="AD54" s="931"/>
      <c r="AE54" s="936" t="s">
        <v>627</v>
      </c>
      <c r="AF54" s="937"/>
      <c r="AG54" s="931" t="s">
        <v>627</v>
      </c>
      <c r="AH54" s="937"/>
      <c r="AI54" s="938"/>
      <c r="AJ54" s="931" t="s">
        <v>627</v>
      </c>
      <c r="AK54" s="931"/>
      <c r="AL54" s="931">
        <v>75</v>
      </c>
      <c r="AM54" s="931"/>
      <c r="AN54" s="931">
        <v>89</v>
      </c>
      <c r="AO54" s="931"/>
      <c r="AP54" s="915"/>
      <c r="AQ54" s="915"/>
      <c r="AR54" s="915"/>
      <c r="AS54" s="915"/>
      <c r="AT54" s="915"/>
    </row>
    <row r="55" spans="1:47" ht="19.5" customHeight="1">
      <c r="A55" s="57" t="s">
        <v>103</v>
      </c>
      <c r="B55" s="57"/>
      <c r="C55" s="66"/>
      <c r="D55" s="66"/>
      <c r="E55" s="61"/>
      <c r="F55" s="61"/>
      <c r="G55" s="61"/>
      <c r="H55" s="61"/>
      <c r="I55" s="61"/>
      <c r="J55" s="61"/>
      <c r="K55" s="61"/>
      <c r="L55" s="61"/>
      <c r="M55" s="61"/>
      <c r="N55" s="61"/>
      <c r="O55" s="61"/>
      <c r="P55" s="61"/>
      <c r="Q55" s="61"/>
      <c r="R55" s="61"/>
      <c r="S55" s="61"/>
      <c r="AU55" s="939"/>
    </row>
    <row r="56" spans="47:49" ht="19.5" customHeight="1">
      <c r="AU56" s="939"/>
      <c r="AW56" s="805"/>
    </row>
    <row r="57" spans="47:49" ht="19.5" customHeight="1">
      <c r="AU57" s="939"/>
      <c r="AV57" s="939"/>
      <c r="AW57" s="939"/>
    </row>
    <row r="58" spans="47:69" ht="19.5" customHeight="1">
      <c r="AU58" s="939"/>
      <c r="AV58" s="939"/>
      <c r="AW58" s="939"/>
      <c r="AX58" s="57"/>
      <c r="AY58" s="61"/>
      <c r="AZ58" s="61"/>
      <c r="BA58" s="61"/>
      <c r="BB58" s="61"/>
      <c r="BC58" s="61"/>
      <c r="BD58" s="61"/>
      <c r="BE58" s="61"/>
      <c r="BF58" s="61"/>
      <c r="BG58" s="61"/>
      <c r="BH58" s="61"/>
      <c r="BI58" s="61"/>
      <c r="BJ58" s="61"/>
      <c r="BK58" s="61"/>
      <c r="BL58" s="61"/>
      <c r="BM58" s="61"/>
      <c r="BN58" s="61"/>
      <c r="BO58" s="61"/>
      <c r="BP58" s="61"/>
      <c r="BQ58" s="61"/>
    </row>
    <row r="59" spans="47:69" ht="19.5" customHeight="1">
      <c r="AU59" s="939"/>
      <c r="AV59" s="939"/>
      <c r="AW59" s="939"/>
      <c r="AX59" s="57"/>
      <c r="AY59" s="61"/>
      <c r="AZ59" s="61"/>
      <c r="BA59" s="61"/>
      <c r="BB59" s="61"/>
      <c r="BC59" s="61"/>
      <c r="BD59" s="61"/>
      <c r="BE59" s="61"/>
      <c r="BF59" s="61"/>
      <c r="BG59" s="61"/>
      <c r="BH59" s="61"/>
      <c r="BI59" s="61"/>
      <c r="BJ59" s="61"/>
      <c r="BK59" s="61"/>
      <c r="BL59" s="61"/>
      <c r="BM59" s="61"/>
      <c r="BN59" s="61"/>
      <c r="BO59" s="61"/>
      <c r="BP59" s="61"/>
      <c r="BQ59" s="61"/>
    </row>
    <row r="60" ht="19.5" customHeight="1">
      <c r="AU60" s="939"/>
    </row>
    <row r="61" ht="19.5" customHeight="1">
      <c r="AU61" s="106"/>
    </row>
    <row r="62" ht="19.5" customHeight="1">
      <c r="AU62" s="612"/>
    </row>
    <row r="63" ht="19.5" customHeight="1">
      <c r="AU63" s="61"/>
    </row>
    <row r="64" spans="47:71" ht="19.5" customHeight="1">
      <c r="AU64" s="105"/>
      <c r="BO64" s="788"/>
      <c r="BP64" s="788"/>
      <c r="BQ64" s="788"/>
      <c r="BR64" s="788"/>
      <c r="BS64" s="788"/>
    </row>
    <row r="65" ht="19.5" customHeight="1">
      <c r="AU65" s="105"/>
    </row>
    <row r="66" ht="19.5" customHeight="1">
      <c r="AU66" s="61"/>
    </row>
    <row r="67" ht="19.5" customHeight="1">
      <c r="AU67" s="23"/>
    </row>
    <row r="68" ht="19.5" customHeight="1">
      <c r="AU68" s="23"/>
    </row>
    <row r="69" ht="19.5" customHeight="1">
      <c r="AU69" s="57"/>
    </row>
    <row r="70" spans="40:47" ht="19.5" customHeight="1">
      <c r="AN70" s="57"/>
      <c r="AO70" s="57"/>
      <c r="AP70" s="57"/>
      <c r="AQ70" s="57"/>
      <c r="AR70" s="57"/>
      <c r="AS70" s="57"/>
      <c r="AT70" s="57"/>
      <c r="AU70" s="57"/>
    </row>
  </sheetData>
  <sheetProtection/>
  <mergeCells count="322">
    <mergeCell ref="P7:X8"/>
    <mergeCell ref="Y8:AF8"/>
    <mergeCell ref="Y7:AN7"/>
    <mergeCell ref="AL9:AL14"/>
    <mergeCell ref="AM9:AM14"/>
    <mergeCell ref="AN9:AN14"/>
    <mergeCell ref="AE9:AE14"/>
    <mergeCell ref="AF9:AF14"/>
    <mergeCell ref="AG9:AG14"/>
    <mergeCell ref="AK9:AK14"/>
    <mergeCell ref="Y9:Y14"/>
    <mergeCell ref="Z9:Z14"/>
    <mergeCell ref="AA9:AA14"/>
    <mergeCell ref="AB9:AB14"/>
    <mergeCell ref="AC9:AC14"/>
    <mergeCell ref="AD9:AD14"/>
    <mergeCell ref="AI9:AI14"/>
    <mergeCell ref="AN54:AO54"/>
    <mergeCell ref="AA54:AB54"/>
    <mergeCell ref="AC54:AD54"/>
    <mergeCell ref="AE54:AF54"/>
    <mergeCell ref="AG54:AH54"/>
    <mergeCell ref="AJ54:AK54"/>
    <mergeCell ref="AL54:AM54"/>
    <mergeCell ref="AL52:AM52"/>
    <mergeCell ref="AN52:AO52"/>
    <mergeCell ref="N54:O54"/>
    <mergeCell ref="Q54:R54"/>
    <mergeCell ref="S54:T54"/>
    <mergeCell ref="U54:V54"/>
    <mergeCell ref="W54:X54"/>
    <mergeCell ref="Y54:Z54"/>
    <mergeCell ref="A54:C54"/>
    <mergeCell ref="D54:E54"/>
    <mergeCell ref="F54:G54"/>
    <mergeCell ref="H54:I54"/>
    <mergeCell ref="J54:K54"/>
    <mergeCell ref="L54:M54"/>
    <mergeCell ref="D53:E53"/>
    <mergeCell ref="AA53:AB53"/>
    <mergeCell ref="U52:V52"/>
    <mergeCell ref="W52:X52"/>
    <mergeCell ref="Y52:Z52"/>
    <mergeCell ref="AA52:AB52"/>
    <mergeCell ref="D51:E51"/>
    <mergeCell ref="AA51:AB51"/>
    <mergeCell ref="D52:E52"/>
    <mergeCell ref="F52:G52"/>
    <mergeCell ref="H52:I52"/>
    <mergeCell ref="J52:K52"/>
    <mergeCell ref="L52:M52"/>
    <mergeCell ref="N52:O52"/>
    <mergeCell ref="Q52:R52"/>
    <mergeCell ref="S52:T52"/>
    <mergeCell ref="AG50:AH50"/>
    <mergeCell ref="AJ50:AK50"/>
    <mergeCell ref="AC52:AD52"/>
    <mergeCell ref="AE52:AF52"/>
    <mergeCell ref="AG52:AH52"/>
    <mergeCell ref="AJ52:AK52"/>
    <mergeCell ref="AL50:AM50"/>
    <mergeCell ref="AN50:AO50"/>
    <mergeCell ref="Q50:R50"/>
    <mergeCell ref="S50:T50"/>
    <mergeCell ref="U50:V50"/>
    <mergeCell ref="W50:X50"/>
    <mergeCell ref="Y50:Z50"/>
    <mergeCell ref="AA50:AB50"/>
    <mergeCell ref="AC50:AD50"/>
    <mergeCell ref="AE50:AF50"/>
    <mergeCell ref="D50:E50"/>
    <mergeCell ref="F50:G50"/>
    <mergeCell ref="H50:I50"/>
    <mergeCell ref="J50:K50"/>
    <mergeCell ref="L50:M50"/>
    <mergeCell ref="N50:O50"/>
    <mergeCell ref="AL48:AM48"/>
    <mergeCell ref="AN48:AO48"/>
    <mergeCell ref="AV48:AX48"/>
    <mergeCell ref="D49:E49"/>
    <mergeCell ref="AA49:AB49"/>
    <mergeCell ref="U48:V48"/>
    <mergeCell ref="W48:X48"/>
    <mergeCell ref="Y48:Z48"/>
    <mergeCell ref="D47:E47"/>
    <mergeCell ref="AA47:AB47"/>
    <mergeCell ref="D48:E48"/>
    <mergeCell ref="F48:G48"/>
    <mergeCell ref="H48:I48"/>
    <mergeCell ref="J48:K48"/>
    <mergeCell ref="L48:M48"/>
    <mergeCell ref="N48:O48"/>
    <mergeCell ref="Q48:R48"/>
    <mergeCell ref="S48:T48"/>
    <mergeCell ref="AG46:AH46"/>
    <mergeCell ref="AJ46:AK46"/>
    <mergeCell ref="AA48:AB48"/>
    <mergeCell ref="AC48:AD48"/>
    <mergeCell ref="AE48:AF48"/>
    <mergeCell ref="AG48:AH48"/>
    <mergeCell ref="AJ48:AK48"/>
    <mergeCell ref="AL46:AM46"/>
    <mergeCell ref="AN46:AO46"/>
    <mergeCell ref="AV46:AX46"/>
    <mergeCell ref="S46:T46"/>
    <mergeCell ref="U46:V46"/>
    <mergeCell ref="W46:X46"/>
    <mergeCell ref="Y46:Z46"/>
    <mergeCell ref="AA46:AB46"/>
    <mergeCell ref="AC46:AD46"/>
    <mergeCell ref="AE46:AF46"/>
    <mergeCell ref="AV44:AX44"/>
    <mergeCell ref="D45:E45"/>
    <mergeCell ref="AA45:AB45"/>
    <mergeCell ref="D46:E46"/>
    <mergeCell ref="F46:G46"/>
    <mergeCell ref="H46:I46"/>
    <mergeCell ref="J46:K46"/>
    <mergeCell ref="L46:M46"/>
    <mergeCell ref="N46:O46"/>
    <mergeCell ref="Q46:R46"/>
    <mergeCell ref="AC44:AD44"/>
    <mergeCell ref="AE44:AF44"/>
    <mergeCell ref="AG44:AH44"/>
    <mergeCell ref="AJ44:AK44"/>
    <mergeCell ref="AL44:AM44"/>
    <mergeCell ref="AN44:AO44"/>
    <mergeCell ref="Q44:R44"/>
    <mergeCell ref="S44:T44"/>
    <mergeCell ref="U44:V44"/>
    <mergeCell ref="W44:X44"/>
    <mergeCell ref="Y44:Z44"/>
    <mergeCell ref="AA44:AB44"/>
    <mergeCell ref="D44:E44"/>
    <mergeCell ref="F44:G44"/>
    <mergeCell ref="H44:I44"/>
    <mergeCell ref="J44:K44"/>
    <mergeCell ref="L44:M44"/>
    <mergeCell ref="N44:O44"/>
    <mergeCell ref="AN42:AO42"/>
    <mergeCell ref="D43:E43"/>
    <mergeCell ref="AA43:AB43"/>
    <mergeCell ref="S42:T42"/>
    <mergeCell ref="U42:V42"/>
    <mergeCell ref="W42:X42"/>
    <mergeCell ref="L42:M42"/>
    <mergeCell ref="N42:O42"/>
    <mergeCell ref="Q42:R42"/>
    <mergeCell ref="AV41:AX41"/>
    <mergeCell ref="A42:A48"/>
    <mergeCell ref="D42:E42"/>
    <mergeCell ref="F42:G42"/>
    <mergeCell ref="H42:I42"/>
    <mergeCell ref="J42:K42"/>
    <mergeCell ref="AE42:AF42"/>
    <mergeCell ref="AG42:AH42"/>
    <mergeCell ref="AJ42:AK42"/>
    <mergeCell ref="AL42:AM42"/>
    <mergeCell ref="AE40:AF40"/>
    <mergeCell ref="AG40:AH40"/>
    <mergeCell ref="Y42:Z42"/>
    <mergeCell ref="AA42:AB42"/>
    <mergeCell ref="AC42:AD42"/>
    <mergeCell ref="AA41:AB41"/>
    <mergeCell ref="AJ40:AK40"/>
    <mergeCell ref="AL40:AM40"/>
    <mergeCell ref="AN40:AO40"/>
    <mergeCell ref="Q40:R40"/>
    <mergeCell ref="S40:T40"/>
    <mergeCell ref="U40:V40"/>
    <mergeCell ref="W40:X40"/>
    <mergeCell ref="Y40:Z40"/>
    <mergeCell ref="AA40:AB40"/>
    <mergeCell ref="AC40:AD40"/>
    <mergeCell ref="D40:E40"/>
    <mergeCell ref="F40:G40"/>
    <mergeCell ref="H40:I40"/>
    <mergeCell ref="J40:K40"/>
    <mergeCell ref="L40:M40"/>
    <mergeCell ref="N40:O40"/>
    <mergeCell ref="BC38:BD38"/>
    <mergeCell ref="BE38:BF38"/>
    <mergeCell ref="BG38:BH38"/>
    <mergeCell ref="BI38:BJ38"/>
    <mergeCell ref="BK38:BL38"/>
    <mergeCell ref="AY39:AZ39"/>
    <mergeCell ref="U38:V38"/>
    <mergeCell ref="W38:X38"/>
    <mergeCell ref="Y38:Z38"/>
    <mergeCell ref="AA38:AB38"/>
    <mergeCell ref="AC38:AD38"/>
    <mergeCell ref="AE38:AF38"/>
    <mergeCell ref="BC37:BL37"/>
    <mergeCell ref="BM37:BN38"/>
    <mergeCell ref="D38:E38"/>
    <mergeCell ref="F38:G38"/>
    <mergeCell ref="H38:I38"/>
    <mergeCell ref="J38:K38"/>
    <mergeCell ref="L38:M38"/>
    <mergeCell ref="N38:O38"/>
    <mergeCell ref="Q38:R38"/>
    <mergeCell ref="S38:T38"/>
    <mergeCell ref="AG36:AH36"/>
    <mergeCell ref="AJ36:AK36"/>
    <mergeCell ref="AL36:AM36"/>
    <mergeCell ref="AN36:AO36"/>
    <mergeCell ref="AV37:AX39"/>
    <mergeCell ref="AY37:BB38"/>
    <mergeCell ref="AG38:AH38"/>
    <mergeCell ref="AJ38:AK38"/>
    <mergeCell ref="AL38:AM38"/>
    <mergeCell ref="AN38:AO38"/>
    <mergeCell ref="U36:V36"/>
    <mergeCell ref="W36:X36"/>
    <mergeCell ref="Y36:Z36"/>
    <mergeCell ref="AA36:AB36"/>
    <mergeCell ref="AC36:AD36"/>
    <mergeCell ref="AE36:AF36"/>
    <mergeCell ref="AV35:BN35"/>
    <mergeCell ref="A36:C36"/>
    <mergeCell ref="D36:E36"/>
    <mergeCell ref="F36:G36"/>
    <mergeCell ref="H36:I36"/>
    <mergeCell ref="J36:K36"/>
    <mergeCell ref="L36:M36"/>
    <mergeCell ref="N36:O36"/>
    <mergeCell ref="Q36:R36"/>
    <mergeCell ref="S36:T36"/>
    <mergeCell ref="AC35:AD35"/>
    <mergeCell ref="AE35:AF35"/>
    <mergeCell ref="AG35:AH35"/>
    <mergeCell ref="AJ35:AK35"/>
    <mergeCell ref="AL35:AM35"/>
    <mergeCell ref="AN35:AO35"/>
    <mergeCell ref="Q35:R35"/>
    <mergeCell ref="S35:T35"/>
    <mergeCell ref="U35:V35"/>
    <mergeCell ref="W35:X35"/>
    <mergeCell ref="Y35:Z35"/>
    <mergeCell ref="AA35:AB35"/>
    <mergeCell ref="AC34:AF34"/>
    <mergeCell ref="AG34:AK34"/>
    <mergeCell ref="AL34:AO34"/>
    <mergeCell ref="AV34:BN34"/>
    <mergeCell ref="D35:E35"/>
    <mergeCell ref="F35:G35"/>
    <mergeCell ref="H35:I35"/>
    <mergeCell ref="J35:K35"/>
    <mergeCell ref="L35:M35"/>
    <mergeCell ref="N35:O35"/>
    <mergeCell ref="A31:AR31"/>
    <mergeCell ref="A33:C35"/>
    <mergeCell ref="D33:I34"/>
    <mergeCell ref="J33:X33"/>
    <mergeCell ref="Y33:AO33"/>
    <mergeCell ref="J34:M34"/>
    <mergeCell ref="N34:P34"/>
    <mergeCell ref="Q34:T34"/>
    <mergeCell ref="U34:X34"/>
    <mergeCell ref="Y34:AB34"/>
    <mergeCell ref="A21:A22"/>
    <mergeCell ref="AV21:AZ21"/>
    <mergeCell ref="AV23:AZ23"/>
    <mergeCell ref="AW26:AX26"/>
    <mergeCell ref="A29:AR29"/>
    <mergeCell ref="A30:AR30"/>
    <mergeCell ref="AV17:AZ17"/>
    <mergeCell ref="A18:A19"/>
    <mergeCell ref="AV19:AZ19"/>
    <mergeCell ref="BA9:BC10"/>
    <mergeCell ref="BD9:BK9"/>
    <mergeCell ref="BL9:BS9"/>
    <mergeCell ref="P9:P14"/>
    <mergeCell ref="Q9:Q14"/>
    <mergeCell ref="R9:R14"/>
    <mergeCell ref="S9:S14"/>
    <mergeCell ref="BJ10:BK10"/>
    <mergeCell ref="BL10:BM10"/>
    <mergeCell ref="BN10:BO10"/>
    <mergeCell ref="BR10:BS10"/>
    <mergeCell ref="AV12:AZ12"/>
    <mergeCell ref="A15:A16"/>
    <mergeCell ref="AV15:AZ15"/>
    <mergeCell ref="T9:T14"/>
    <mergeCell ref="U9:U14"/>
    <mergeCell ref="V9:V14"/>
    <mergeCell ref="BP10:BQ10"/>
    <mergeCell ref="AP9:AP14"/>
    <mergeCell ref="AQ9:AQ14"/>
    <mergeCell ref="AR9:AR14"/>
    <mergeCell ref="AS9:AS14"/>
    <mergeCell ref="AT9:AT14"/>
    <mergeCell ref="AV9:AZ11"/>
    <mergeCell ref="BD10:BE10"/>
    <mergeCell ref="BF10:BG10"/>
    <mergeCell ref="BH10:BI10"/>
    <mergeCell ref="AO9:AO14"/>
    <mergeCell ref="J9:J14"/>
    <mergeCell ref="K9:K14"/>
    <mergeCell ref="M9:M14"/>
    <mergeCell ref="N9:N14"/>
    <mergeCell ref="O9:O14"/>
    <mergeCell ref="W9:W14"/>
    <mergeCell ref="X9:X14"/>
    <mergeCell ref="AH9:AH14"/>
    <mergeCell ref="AJ9:AJ14"/>
    <mergeCell ref="M8:O8"/>
    <mergeCell ref="E9:E14"/>
    <mergeCell ref="F9:F14"/>
    <mergeCell ref="G9:G14"/>
    <mergeCell ref="H9:H14"/>
    <mergeCell ref="I9:I14"/>
    <mergeCell ref="A5:AR5"/>
    <mergeCell ref="AV5:BS5"/>
    <mergeCell ref="AV6:BS6"/>
    <mergeCell ref="A7:C14"/>
    <mergeCell ref="D7:L7"/>
    <mergeCell ref="M7:O7"/>
    <mergeCell ref="AV7:BS7"/>
    <mergeCell ref="D8:D14"/>
    <mergeCell ref="E8:K8"/>
    <mergeCell ref="L8:L14"/>
  </mergeCells>
  <conditionalFormatting sqref="J22 I19 O22 D15:O16 F19 K18:K19 F22 K21:K22">
    <cfRule type="cellIs" priority="47" dxfId="14" operator="equal" stopIfTrue="1">
      <formula>0</formula>
    </cfRule>
  </conditionalFormatting>
  <conditionalFormatting sqref="J19">
    <cfRule type="cellIs" priority="48" dxfId="14" operator="equal" stopIfTrue="1">
      <formula>0</formula>
    </cfRule>
  </conditionalFormatting>
  <conditionalFormatting sqref="R19">
    <cfRule type="cellIs" priority="17" dxfId="14" operator="equal" stopIfTrue="1">
      <formula>0</formula>
    </cfRule>
  </conditionalFormatting>
  <conditionalFormatting sqref="O19">
    <cfRule type="cellIs" priority="53" dxfId="14" operator="equal" stopIfTrue="1">
      <formula>0</formula>
    </cfRule>
  </conditionalFormatting>
  <conditionalFormatting sqref="Y18:Y19">
    <cfRule type="cellIs" priority="20" dxfId="14" operator="equal" stopIfTrue="1">
      <formula>0</formula>
    </cfRule>
  </conditionalFormatting>
  <conditionalFormatting sqref="Z18:Z19">
    <cfRule type="cellIs" priority="21" dxfId="14" operator="equal" stopIfTrue="1">
      <formula>0</formula>
    </cfRule>
  </conditionalFormatting>
  <conditionalFormatting sqref="AC18:AC19">
    <cfRule type="cellIs" priority="22" dxfId="14" operator="equal" stopIfTrue="1">
      <formula>0</formula>
    </cfRule>
  </conditionalFormatting>
  <conditionalFormatting sqref="AD18:AD19">
    <cfRule type="cellIs" priority="23" dxfId="14" operator="equal" stopIfTrue="1">
      <formula>0</formula>
    </cfRule>
  </conditionalFormatting>
  <conditionalFormatting sqref="AG18:AG19">
    <cfRule type="cellIs" priority="24" dxfId="14" operator="equal" stopIfTrue="1">
      <formula>0</formula>
    </cfRule>
  </conditionalFormatting>
  <conditionalFormatting sqref="AH18:AH19">
    <cfRule type="cellIs" priority="25" dxfId="14" operator="equal" stopIfTrue="1">
      <formula>0</formula>
    </cfRule>
  </conditionalFormatting>
  <conditionalFormatting sqref="AK18:AK19">
    <cfRule type="cellIs" priority="26" dxfId="14" operator="equal" stopIfTrue="1">
      <formula>0</formula>
    </cfRule>
  </conditionalFormatting>
  <conditionalFormatting sqref="AL18:AL19">
    <cfRule type="cellIs" priority="27" dxfId="14" operator="equal" stopIfTrue="1">
      <formula>0</formula>
    </cfRule>
  </conditionalFormatting>
  <conditionalFormatting sqref="AE15:AE16 AJ18:AJ19 AM15:AM16 AF16">
    <cfRule type="cellIs" priority="46" dxfId="14" operator="equal" stopIfTrue="1">
      <formula>0</formula>
    </cfRule>
  </conditionalFormatting>
  <conditionalFormatting sqref="V18:V19 T18:T19 AB18:AB19">
    <cfRule type="cellIs" priority="13" dxfId="14" operator="equal" stopIfTrue="1">
      <formula>0</formula>
    </cfRule>
  </conditionalFormatting>
  <conditionalFormatting sqref="Q18:Q19">
    <cfRule type="cellIs" priority="16" dxfId="14" operator="equal" stopIfTrue="1">
      <formula>0</formula>
    </cfRule>
  </conditionalFormatting>
  <conditionalFormatting sqref="R18">
    <cfRule type="cellIs" priority="18" dxfId="14" operator="equal" stopIfTrue="1">
      <formula>0</formula>
    </cfRule>
  </conditionalFormatting>
  <conditionalFormatting sqref="U18:U19">
    <cfRule type="cellIs" priority="19" dxfId="14" operator="equal" stopIfTrue="1">
      <formula>0</formula>
    </cfRule>
  </conditionalFormatting>
  <conditionalFormatting sqref="AA15">
    <cfRule type="cellIs" priority="44" dxfId="14" operator="equal" stopIfTrue="1">
      <formula>0</formula>
    </cfRule>
  </conditionalFormatting>
  <conditionalFormatting sqref="AA16">
    <cfRule type="cellIs" priority="45" dxfId="14" operator="equal" stopIfTrue="1">
      <formula>0</formula>
    </cfRule>
  </conditionalFormatting>
  <conditionalFormatting sqref="AI15:AI16">
    <cfRule type="cellIs" priority="12" dxfId="14" operator="equal" stopIfTrue="1">
      <formula>0</formula>
    </cfRule>
  </conditionalFormatting>
  <conditionalFormatting sqref="S22:W22 S21:V21 Q21:R22">
    <cfRule type="cellIs" priority="11" dxfId="14" operator="equal" stopIfTrue="1">
      <formula>0</formula>
    </cfRule>
  </conditionalFormatting>
  <conditionalFormatting sqref="AM18:AN19 AI18:AI19 AE18:AF19 AA18:AA19">
    <cfRule type="cellIs" priority="10" dxfId="14" operator="equal" stopIfTrue="1">
      <formula>0</formula>
    </cfRule>
  </conditionalFormatting>
  <conditionalFormatting sqref="Y21:AF22">
    <cfRule type="cellIs" priority="9" dxfId="14" operator="equal" stopIfTrue="1">
      <formula>0</formula>
    </cfRule>
  </conditionalFormatting>
  <conditionalFormatting sqref="AG21:AL22">
    <cfRule type="cellIs" priority="8" dxfId="14" operator="equal" stopIfTrue="1">
      <formula>0</formula>
    </cfRule>
  </conditionalFormatting>
  <conditionalFormatting sqref="AM21">
    <cfRule type="cellIs" priority="7" dxfId="14" operator="equal" stopIfTrue="1">
      <formula>0</formula>
    </cfRule>
  </conditionalFormatting>
  <conditionalFormatting sqref="AM22:AN22">
    <cfRule type="cellIs" priority="6" dxfId="14" operator="equal" stopIfTrue="1">
      <formula>0</formula>
    </cfRule>
  </conditionalFormatting>
  <conditionalFormatting sqref="W16">
    <cfRule type="cellIs" priority="5" dxfId="14" operator="equal" stopIfTrue="1">
      <formula>0</formula>
    </cfRule>
  </conditionalFormatting>
  <conditionalFormatting sqref="AN16">
    <cfRule type="cellIs" priority="3" dxfId="14" operator="equal" stopIfTrue="1">
      <formula>0</formula>
    </cfRule>
  </conditionalFormatting>
  <conditionalFormatting sqref="S18:S19">
    <cfRule type="cellIs" priority="2" dxfId="14" operator="equal" stopIfTrue="1">
      <formula>0</formula>
    </cfRule>
  </conditionalFormatting>
  <conditionalFormatting sqref="W18:X19">
    <cfRule type="cellIs" priority="1" dxfId="14" operator="equal" stopIfTrue="1">
      <formula>0</formula>
    </cfRule>
  </conditionalFormatting>
  <printOptions horizontalCentered="1" verticalCentered="1"/>
  <pageMargins left="0.7874015748031497" right="0.4724409448818898" top="0.984251968503937" bottom="0.7874015748031497" header="0" footer="0"/>
  <pageSetup blackAndWhite="1" fitToHeight="1" fitToWidth="1" horizontalDpi="600" verticalDpi="600" orientation="landscape" paperSize="8" scale="4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E78"/>
  <sheetViews>
    <sheetView view="pageBreakPreview" zoomScale="80" zoomScaleNormal="75" zoomScaleSheetLayoutView="80" zoomScalePageLayoutView="0" workbookViewId="0" topLeftCell="A59">
      <selection activeCell="A59" sqref="A1:IV16384"/>
    </sheetView>
  </sheetViews>
  <sheetFormatPr defaultColWidth="10.59765625" defaultRowHeight="15"/>
  <cols>
    <col min="1" max="1" width="3.59765625" style="947" customWidth="1"/>
    <col min="2" max="2" width="2.09765625" style="947" customWidth="1"/>
    <col min="3" max="3" width="6.09765625" style="947" customWidth="1"/>
    <col min="4" max="5" width="8.09765625" style="947" customWidth="1"/>
    <col min="6" max="6" width="8.8984375" style="947" customWidth="1"/>
    <col min="7" max="8" width="8.09765625" style="947" customWidth="1"/>
    <col min="9" max="10" width="9" style="947" customWidth="1"/>
    <col min="11" max="31" width="8.09765625" style="947" customWidth="1"/>
    <col min="32" max="33" width="7.09765625" style="947" customWidth="1"/>
    <col min="34" max="16384" width="10.59765625" style="947" customWidth="1"/>
  </cols>
  <sheetData>
    <row r="1" spans="1:28" s="944" customFormat="1" ht="19.5" customHeight="1">
      <c r="A1" s="943" t="s">
        <v>44</v>
      </c>
      <c r="B1" s="943"/>
      <c r="AB1" s="945" t="s">
        <v>425</v>
      </c>
    </row>
    <row r="2" spans="1:29" ht="19.5" customHeight="1">
      <c r="A2" s="946" t="s">
        <v>808</v>
      </c>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2"/>
    </row>
    <row r="3" spans="1:29" ht="19.5" customHeight="1">
      <c r="A3" s="948" t="s">
        <v>109</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9"/>
    </row>
    <row r="4" spans="1:28" ht="19.5" customHeight="1">
      <c r="A4" s="948" t="s">
        <v>110</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row>
    <row r="5" spans="5:28" ht="18" customHeight="1" thickBot="1">
      <c r="E5" s="950"/>
      <c r="F5" s="950"/>
      <c r="G5" s="951"/>
      <c r="H5" s="951"/>
      <c r="I5" s="951"/>
      <c r="J5" s="951"/>
      <c r="K5" s="951"/>
      <c r="L5" s="951"/>
      <c r="M5" s="951"/>
      <c r="N5" s="951"/>
      <c r="O5" s="951"/>
      <c r="P5" s="951"/>
      <c r="Q5" s="951"/>
      <c r="R5" s="950"/>
      <c r="S5" s="950"/>
      <c r="T5" s="950"/>
      <c r="U5" s="950"/>
      <c r="V5" s="950"/>
      <c r="W5" s="950"/>
      <c r="X5" s="950"/>
      <c r="Y5" s="950"/>
      <c r="Z5" s="950"/>
      <c r="AB5" s="952" t="s">
        <v>316</v>
      </c>
    </row>
    <row r="6" spans="1:28" ht="15.75" customHeight="1">
      <c r="A6" s="953" t="s">
        <v>111</v>
      </c>
      <c r="B6" s="954"/>
      <c r="C6" s="955"/>
      <c r="D6" s="956" t="s">
        <v>96</v>
      </c>
      <c r="E6" s="954"/>
      <c r="F6" s="955"/>
      <c r="G6" s="956" t="s">
        <v>499</v>
      </c>
      <c r="H6" s="955"/>
      <c r="I6" s="956" t="s">
        <v>500</v>
      </c>
      <c r="J6" s="955"/>
      <c r="K6" s="956" t="s">
        <v>501</v>
      </c>
      <c r="L6" s="955"/>
      <c r="M6" s="956" t="s">
        <v>428</v>
      </c>
      <c r="N6" s="955"/>
      <c r="O6" s="956" t="s">
        <v>502</v>
      </c>
      <c r="P6" s="955"/>
      <c r="Q6" s="956" t="s">
        <v>503</v>
      </c>
      <c r="R6" s="955"/>
      <c r="S6" s="956" t="s">
        <v>504</v>
      </c>
      <c r="T6" s="955"/>
      <c r="U6" s="956" t="s">
        <v>505</v>
      </c>
      <c r="V6" s="955"/>
      <c r="W6" s="956" t="s">
        <v>506</v>
      </c>
      <c r="X6" s="955"/>
      <c r="Y6" s="956" t="s">
        <v>507</v>
      </c>
      <c r="Z6" s="955"/>
      <c r="AA6" s="956" t="s">
        <v>508</v>
      </c>
      <c r="AB6" s="954"/>
    </row>
    <row r="7" spans="1:28" ht="15.75" customHeight="1">
      <c r="A7" s="957"/>
      <c r="B7" s="957"/>
      <c r="C7" s="958"/>
      <c r="D7" s="959"/>
      <c r="E7" s="957"/>
      <c r="F7" s="958"/>
      <c r="G7" s="959"/>
      <c r="H7" s="958"/>
      <c r="I7" s="959"/>
      <c r="J7" s="958"/>
      <c r="K7" s="959"/>
      <c r="L7" s="958"/>
      <c r="M7" s="959"/>
      <c r="N7" s="958"/>
      <c r="O7" s="959"/>
      <c r="P7" s="958"/>
      <c r="Q7" s="959"/>
      <c r="R7" s="958"/>
      <c r="S7" s="959"/>
      <c r="T7" s="958"/>
      <c r="U7" s="959"/>
      <c r="V7" s="958"/>
      <c r="W7" s="959"/>
      <c r="X7" s="958"/>
      <c r="Y7" s="959"/>
      <c r="Z7" s="958"/>
      <c r="AA7" s="959"/>
      <c r="AB7" s="957"/>
    </row>
    <row r="8" spans="1:28" s="940" customFormat="1" ht="15.75" customHeight="1">
      <c r="A8" s="957"/>
      <c r="B8" s="957"/>
      <c r="C8" s="958"/>
      <c r="D8" s="960"/>
      <c r="E8" s="961"/>
      <c r="F8" s="962"/>
      <c r="G8" s="963" t="s">
        <v>317</v>
      </c>
      <c r="H8" s="964"/>
      <c r="I8" s="963" t="s">
        <v>318</v>
      </c>
      <c r="J8" s="964"/>
      <c r="K8" s="963" t="s">
        <v>319</v>
      </c>
      <c r="L8" s="964"/>
      <c r="M8" s="963" t="s">
        <v>320</v>
      </c>
      <c r="N8" s="964"/>
      <c r="O8" s="963" t="s">
        <v>321</v>
      </c>
      <c r="P8" s="964"/>
      <c r="Q8" s="963" t="s">
        <v>322</v>
      </c>
      <c r="R8" s="964"/>
      <c r="S8" s="963" t="s">
        <v>323</v>
      </c>
      <c r="T8" s="964"/>
      <c r="U8" s="963" t="s">
        <v>244</v>
      </c>
      <c r="V8" s="964"/>
      <c r="W8" s="963"/>
      <c r="X8" s="964"/>
      <c r="Y8" s="963" t="s">
        <v>245</v>
      </c>
      <c r="Z8" s="964"/>
      <c r="AA8" s="965"/>
      <c r="AB8" s="966"/>
    </row>
    <row r="9" spans="1:28" ht="15.75" customHeight="1">
      <c r="A9" s="961"/>
      <c r="B9" s="961"/>
      <c r="C9" s="962"/>
      <c r="D9" s="967" t="s">
        <v>304</v>
      </c>
      <c r="E9" s="967" t="s">
        <v>305</v>
      </c>
      <c r="F9" s="967" t="s">
        <v>306</v>
      </c>
      <c r="G9" s="967" t="s">
        <v>305</v>
      </c>
      <c r="H9" s="967" t="s">
        <v>306</v>
      </c>
      <c r="I9" s="967" t="s">
        <v>305</v>
      </c>
      <c r="J9" s="967" t="s">
        <v>306</v>
      </c>
      <c r="K9" s="967" t="s">
        <v>305</v>
      </c>
      <c r="L9" s="967" t="s">
        <v>306</v>
      </c>
      <c r="M9" s="967" t="s">
        <v>305</v>
      </c>
      <c r="N9" s="967" t="s">
        <v>306</v>
      </c>
      <c r="O9" s="967" t="s">
        <v>305</v>
      </c>
      <c r="P9" s="967" t="s">
        <v>306</v>
      </c>
      <c r="Q9" s="967" t="s">
        <v>305</v>
      </c>
      <c r="R9" s="967" t="s">
        <v>306</v>
      </c>
      <c r="S9" s="968" t="s">
        <v>305</v>
      </c>
      <c r="T9" s="967" t="s">
        <v>306</v>
      </c>
      <c r="U9" s="967" t="s">
        <v>305</v>
      </c>
      <c r="V9" s="967" t="s">
        <v>306</v>
      </c>
      <c r="W9" s="967" t="s">
        <v>305</v>
      </c>
      <c r="X9" s="967" t="s">
        <v>306</v>
      </c>
      <c r="Y9" s="967" t="s">
        <v>305</v>
      </c>
      <c r="Z9" s="967" t="s">
        <v>306</v>
      </c>
      <c r="AA9" s="969" t="s">
        <v>305</v>
      </c>
      <c r="AB9" s="970" t="s">
        <v>306</v>
      </c>
    </row>
    <row r="10" spans="1:29" s="941" customFormat="1" ht="15.75" customHeight="1">
      <c r="A10" s="971"/>
      <c r="B10" s="971"/>
      <c r="C10" s="972" t="s">
        <v>304</v>
      </c>
      <c r="D10" s="973">
        <f>SUM(E10:F10)</f>
        <v>30464</v>
      </c>
      <c r="E10" s="974">
        <f>SUM(E12:E16)</f>
        <v>18559</v>
      </c>
      <c r="F10" s="975">
        <f>SUM(F12:F16)</f>
        <v>11905</v>
      </c>
      <c r="G10" s="975">
        <f>SUM(G12:G16)</f>
        <v>1158</v>
      </c>
      <c r="H10" s="975">
        <f aca="true" t="shared" si="0" ref="H10:AB10">SUM(H12:H16)</f>
        <v>1608</v>
      </c>
      <c r="I10" s="975">
        <f t="shared" si="0"/>
        <v>1615</v>
      </c>
      <c r="J10" s="975">
        <f t="shared" si="0"/>
        <v>1324</v>
      </c>
      <c r="K10" s="975">
        <f t="shared" si="0"/>
        <v>1641</v>
      </c>
      <c r="L10" s="975">
        <f t="shared" si="0"/>
        <v>536</v>
      </c>
      <c r="M10" s="975">
        <f t="shared" si="0"/>
        <v>5952</v>
      </c>
      <c r="N10" s="975">
        <f t="shared" si="0"/>
        <v>597</v>
      </c>
      <c r="O10" s="975">
        <f t="shared" si="0"/>
        <v>342</v>
      </c>
      <c r="P10" s="975">
        <f t="shared" si="0"/>
        <v>366</v>
      </c>
      <c r="Q10" s="975">
        <f t="shared" si="0"/>
        <v>4611</v>
      </c>
      <c r="R10" s="975">
        <f t="shared" si="0"/>
        <v>4336</v>
      </c>
      <c r="S10" s="976" t="s">
        <v>627</v>
      </c>
      <c r="T10" s="976" t="s">
        <v>627</v>
      </c>
      <c r="U10" s="975">
        <f t="shared" si="0"/>
        <v>22</v>
      </c>
      <c r="V10" s="975">
        <f t="shared" si="0"/>
        <v>347</v>
      </c>
      <c r="W10" s="975">
        <f t="shared" si="0"/>
        <v>539</v>
      </c>
      <c r="X10" s="975">
        <f t="shared" si="0"/>
        <v>892</v>
      </c>
      <c r="Y10" s="975">
        <f t="shared" si="0"/>
        <v>216</v>
      </c>
      <c r="Z10" s="975">
        <f t="shared" si="0"/>
        <v>673</v>
      </c>
      <c r="AA10" s="975">
        <f t="shared" si="0"/>
        <v>2463</v>
      </c>
      <c r="AB10" s="975">
        <f t="shared" si="0"/>
        <v>1226</v>
      </c>
      <c r="AC10" s="975"/>
    </row>
    <row r="11" spans="1:28" ht="15.75" customHeight="1">
      <c r="A11" s="977" t="s">
        <v>246</v>
      </c>
      <c r="B11" s="978"/>
      <c r="C11" s="979"/>
      <c r="D11" s="980"/>
      <c r="E11" s="980"/>
      <c r="F11" s="980"/>
      <c r="G11" s="980"/>
      <c r="H11" s="980"/>
      <c r="I11" s="980"/>
      <c r="J11" s="980"/>
      <c r="K11" s="980"/>
      <c r="L11" s="980"/>
      <c r="M11" s="980"/>
      <c r="N11" s="980"/>
      <c r="O11" s="980"/>
      <c r="P11" s="980"/>
      <c r="Q11" s="981"/>
      <c r="R11" s="981"/>
      <c r="S11" s="980"/>
      <c r="T11" s="980"/>
      <c r="U11" s="980"/>
      <c r="V11" s="980"/>
      <c r="W11" s="980"/>
      <c r="X11" s="980"/>
      <c r="Y11" s="980"/>
      <c r="Z11" s="980"/>
      <c r="AA11" s="980"/>
      <c r="AB11" s="980"/>
    </row>
    <row r="12" spans="1:28" ht="15.75" customHeight="1">
      <c r="A12" s="977"/>
      <c r="B12" s="978"/>
      <c r="C12" s="979" t="s">
        <v>41</v>
      </c>
      <c r="D12" s="982">
        <f>SUM(E12:F12)</f>
        <v>4133</v>
      </c>
      <c r="E12" s="982">
        <f>SUM(G12,I12,K12,M12,O12,Q12,S12,U12,W12,Y12,AA12)</f>
        <v>2524</v>
      </c>
      <c r="F12" s="982">
        <f>SUM(H12,J12,L12,N12,P12,R12,T12,V12,X12,Z12,AB12)</f>
        <v>1609</v>
      </c>
      <c r="G12" s="983">
        <v>562</v>
      </c>
      <c r="H12" s="983">
        <v>531</v>
      </c>
      <c r="I12" s="983" t="s">
        <v>627</v>
      </c>
      <c r="J12" s="983" t="s">
        <v>627</v>
      </c>
      <c r="K12" s="983">
        <v>941</v>
      </c>
      <c r="L12" s="983">
        <v>168</v>
      </c>
      <c r="M12" s="983" t="s">
        <v>627</v>
      </c>
      <c r="N12" s="983" t="s">
        <v>627</v>
      </c>
      <c r="O12" s="983" t="s">
        <v>627</v>
      </c>
      <c r="P12" s="983" t="s">
        <v>627</v>
      </c>
      <c r="Q12" s="982">
        <v>515</v>
      </c>
      <c r="R12" s="982">
        <v>592</v>
      </c>
      <c r="S12" s="983" t="s">
        <v>627</v>
      </c>
      <c r="T12" s="983" t="s">
        <v>627</v>
      </c>
      <c r="U12" s="983" t="s">
        <v>627</v>
      </c>
      <c r="V12" s="983" t="s">
        <v>627</v>
      </c>
      <c r="W12" s="982">
        <v>88</v>
      </c>
      <c r="X12" s="982">
        <v>134</v>
      </c>
      <c r="Y12" s="983" t="s">
        <v>627</v>
      </c>
      <c r="Z12" s="983" t="s">
        <v>627</v>
      </c>
      <c r="AA12" s="983">
        <v>418</v>
      </c>
      <c r="AB12" s="983">
        <v>184</v>
      </c>
    </row>
    <row r="13" spans="1:28" ht="15.75" customHeight="1">
      <c r="A13" s="977"/>
      <c r="B13" s="978"/>
      <c r="C13" s="979"/>
      <c r="D13" s="982"/>
      <c r="E13" s="980"/>
      <c r="F13" s="980"/>
      <c r="G13" s="980"/>
      <c r="H13" s="980"/>
      <c r="I13" s="980"/>
      <c r="J13" s="980"/>
      <c r="K13" s="980"/>
      <c r="L13" s="980"/>
      <c r="M13" s="980"/>
      <c r="N13" s="980"/>
      <c r="O13" s="980"/>
      <c r="P13" s="980"/>
      <c r="Q13" s="981"/>
      <c r="R13" s="981"/>
      <c r="S13" s="980"/>
      <c r="T13" s="980"/>
      <c r="U13" s="980"/>
      <c r="V13" s="980"/>
      <c r="W13" s="980"/>
      <c r="X13" s="980"/>
      <c r="Y13" s="980"/>
      <c r="Z13" s="980"/>
      <c r="AA13" s="980"/>
      <c r="AB13" s="980"/>
    </row>
    <row r="14" spans="1:29" ht="15.75" customHeight="1">
      <c r="A14" s="977"/>
      <c r="B14" s="978"/>
      <c r="C14" s="979" t="s">
        <v>42</v>
      </c>
      <c r="D14" s="982">
        <f>SUM(E14:F14)</f>
        <v>3276</v>
      </c>
      <c r="E14" s="982">
        <f>SUM(G14,I14,K14,M14,O14,Q14,S14,U14,W14,Y14,AA14)</f>
        <v>1198</v>
      </c>
      <c r="F14" s="982">
        <f>SUM(H14,J14,L14,N14,P14,R14,T14,V14,X14,Z14,AB14)</f>
        <v>2078</v>
      </c>
      <c r="G14" s="983">
        <v>78</v>
      </c>
      <c r="H14" s="983">
        <v>296</v>
      </c>
      <c r="I14" s="983" t="s">
        <v>627</v>
      </c>
      <c r="J14" s="983" t="s">
        <v>627</v>
      </c>
      <c r="K14" s="983" t="s">
        <v>627</v>
      </c>
      <c r="L14" s="983" t="s">
        <v>627</v>
      </c>
      <c r="M14" s="983">
        <v>401</v>
      </c>
      <c r="N14" s="983">
        <v>50</v>
      </c>
      <c r="O14" s="983">
        <v>342</v>
      </c>
      <c r="P14" s="983">
        <v>366</v>
      </c>
      <c r="Q14" s="983">
        <v>161</v>
      </c>
      <c r="R14" s="983">
        <v>693</v>
      </c>
      <c r="S14" s="983" t="s">
        <v>627</v>
      </c>
      <c r="T14" s="983" t="s">
        <v>627</v>
      </c>
      <c r="U14" s="983" t="s">
        <v>627</v>
      </c>
      <c r="V14" s="983" t="s">
        <v>627</v>
      </c>
      <c r="W14" s="983" t="s">
        <v>627</v>
      </c>
      <c r="X14" s="983" t="s">
        <v>627</v>
      </c>
      <c r="Y14" s="982">
        <v>216</v>
      </c>
      <c r="Z14" s="982">
        <v>673</v>
      </c>
      <c r="AA14" s="983" t="s">
        <v>627</v>
      </c>
      <c r="AB14" s="983" t="s">
        <v>627</v>
      </c>
      <c r="AC14" s="984"/>
    </row>
    <row r="15" spans="1:28" ht="15.75" customHeight="1">
      <c r="A15" s="977"/>
      <c r="B15" s="978"/>
      <c r="C15" s="979"/>
      <c r="D15" s="980"/>
      <c r="E15" s="982"/>
      <c r="F15" s="982"/>
      <c r="G15" s="980"/>
      <c r="H15" s="980"/>
      <c r="I15" s="980"/>
      <c r="J15" s="980"/>
      <c r="K15" s="980"/>
      <c r="L15" s="980"/>
      <c r="M15" s="980"/>
      <c r="N15" s="980"/>
      <c r="O15" s="980"/>
      <c r="P15" s="980"/>
      <c r="Q15" s="980"/>
      <c r="R15" s="980"/>
      <c r="S15" s="980"/>
      <c r="T15" s="980"/>
      <c r="U15" s="980"/>
      <c r="V15" s="980"/>
      <c r="W15" s="980"/>
      <c r="X15" s="980"/>
      <c r="Y15" s="980"/>
      <c r="Z15" s="980"/>
      <c r="AA15" s="980"/>
      <c r="AB15" s="980"/>
    </row>
    <row r="16" spans="1:29" ht="15.75" customHeight="1">
      <c r="A16" s="978"/>
      <c r="B16" s="978"/>
      <c r="C16" s="979" t="s">
        <v>40</v>
      </c>
      <c r="D16" s="982">
        <f>SUM(E16:F16)</f>
        <v>23055</v>
      </c>
      <c r="E16" s="982">
        <f>SUM(G16,I16,K16,M16,O16,Q16,S16,U16,W16,Y16,AA16)</f>
        <v>14837</v>
      </c>
      <c r="F16" s="982">
        <f>SUM(H16,J16,L16,N16,P16,R16,T16,V16,X16,Z16,AB16)</f>
        <v>8218</v>
      </c>
      <c r="G16" s="982">
        <v>518</v>
      </c>
      <c r="H16" s="982">
        <v>781</v>
      </c>
      <c r="I16" s="982">
        <v>1615</v>
      </c>
      <c r="J16" s="982">
        <v>1324</v>
      </c>
      <c r="K16" s="983">
        <v>700</v>
      </c>
      <c r="L16" s="983">
        <v>368</v>
      </c>
      <c r="M16" s="982">
        <v>5551</v>
      </c>
      <c r="N16" s="982">
        <v>547</v>
      </c>
      <c r="O16" s="983" t="s">
        <v>627</v>
      </c>
      <c r="P16" s="983" t="s">
        <v>627</v>
      </c>
      <c r="Q16" s="982">
        <v>3935</v>
      </c>
      <c r="R16" s="982">
        <v>3051</v>
      </c>
      <c r="S16" s="983" t="s">
        <v>627</v>
      </c>
      <c r="T16" s="983" t="s">
        <v>627</v>
      </c>
      <c r="U16" s="983">
        <v>22</v>
      </c>
      <c r="V16" s="983">
        <v>347</v>
      </c>
      <c r="W16" s="983">
        <v>451</v>
      </c>
      <c r="X16" s="983">
        <v>758</v>
      </c>
      <c r="Y16" s="983" t="s">
        <v>627</v>
      </c>
      <c r="Z16" s="983" t="s">
        <v>627</v>
      </c>
      <c r="AA16" s="983">
        <v>2045</v>
      </c>
      <c r="AB16" s="983">
        <v>1042</v>
      </c>
      <c r="AC16" s="984"/>
    </row>
    <row r="17" spans="1:28" ht="15.75" customHeight="1">
      <c r="A17" s="978"/>
      <c r="B17" s="978"/>
      <c r="C17" s="985"/>
      <c r="D17" s="980"/>
      <c r="E17" s="980"/>
      <c r="F17" s="980"/>
      <c r="G17" s="980"/>
      <c r="H17" s="980"/>
      <c r="I17" s="980"/>
      <c r="J17" s="980"/>
      <c r="K17" s="980"/>
      <c r="L17" s="980"/>
      <c r="M17" s="980"/>
      <c r="N17" s="980"/>
      <c r="O17" s="980"/>
      <c r="P17" s="980"/>
      <c r="Q17" s="981"/>
      <c r="R17" s="981"/>
      <c r="S17" s="980"/>
      <c r="T17" s="980"/>
      <c r="U17" s="980"/>
      <c r="V17" s="980"/>
      <c r="W17" s="980"/>
      <c r="X17" s="980"/>
      <c r="Y17" s="980"/>
      <c r="Z17" s="980"/>
      <c r="AA17" s="980"/>
      <c r="AB17" s="980"/>
    </row>
    <row r="18" spans="1:28" ht="15.75" customHeight="1">
      <c r="A18" s="978"/>
      <c r="B18" s="978"/>
      <c r="C18" s="985"/>
      <c r="D18" s="980"/>
      <c r="E18" s="980"/>
      <c r="F18" s="980"/>
      <c r="G18" s="980"/>
      <c r="H18" s="980"/>
      <c r="I18" s="980"/>
      <c r="J18" s="980"/>
      <c r="K18" s="980"/>
      <c r="L18" s="980"/>
      <c r="M18" s="980"/>
      <c r="N18" s="980"/>
      <c r="O18" s="980"/>
      <c r="P18" s="980"/>
      <c r="Q18" s="981"/>
      <c r="R18" s="981"/>
      <c r="S18" s="980"/>
      <c r="T18" s="980"/>
      <c r="U18" s="980"/>
      <c r="V18" s="980"/>
      <c r="W18" s="980"/>
      <c r="X18" s="980"/>
      <c r="Y18" s="980"/>
      <c r="Z18" s="980"/>
      <c r="AA18" s="980"/>
      <c r="AB18" s="980"/>
    </row>
    <row r="19" spans="1:29" s="941" customFormat="1" ht="15.75" customHeight="1">
      <c r="A19" s="971"/>
      <c r="B19" s="971"/>
      <c r="C19" s="972" t="s">
        <v>304</v>
      </c>
      <c r="D19" s="986">
        <f>SUM(E19:F19)</f>
        <v>6350</v>
      </c>
      <c r="E19" s="975">
        <f>SUM(E21:E25)</f>
        <v>3718</v>
      </c>
      <c r="F19" s="975">
        <f>SUM(F21:F25)</f>
        <v>2632</v>
      </c>
      <c r="G19" s="975">
        <f>SUM(G21:G25)</f>
        <v>408</v>
      </c>
      <c r="H19" s="975">
        <f aca="true" t="shared" si="1" ref="H19:AB19">SUM(H21:H25)</f>
        <v>528</v>
      </c>
      <c r="I19" s="975">
        <f t="shared" si="1"/>
        <v>312</v>
      </c>
      <c r="J19" s="975">
        <f t="shared" si="1"/>
        <v>347</v>
      </c>
      <c r="K19" s="975">
        <f t="shared" si="1"/>
        <v>580</v>
      </c>
      <c r="L19" s="975">
        <f t="shared" si="1"/>
        <v>129</v>
      </c>
      <c r="M19" s="975">
        <f t="shared" si="1"/>
        <v>1103</v>
      </c>
      <c r="N19" s="975">
        <f t="shared" si="1"/>
        <v>128</v>
      </c>
      <c r="O19" s="975">
        <f t="shared" si="1"/>
        <v>60</v>
      </c>
      <c r="P19" s="975">
        <f t="shared" si="1"/>
        <v>81</v>
      </c>
      <c r="Q19" s="975">
        <f t="shared" si="1"/>
        <v>337</v>
      </c>
      <c r="R19" s="975">
        <f t="shared" si="1"/>
        <v>700</v>
      </c>
      <c r="S19" s="976" t="s">
        <v>627</v>
      </c>
      <c r="T19" s="976" t="s">
        <v>627</v>
      </c>
      <c r="U19" s="975">
        <f t="shared" si="1"/>
        <v>8</v>
      </c>
      <c r="V19" s="975">
        <f t="shared" si="1"/>
        <v>80</v>
      </c>
      <c r="W19" s="975">
        <f t="shared" si="1"/>
        <v>134</v>
      </c>
      <c r="X19" s="975">
        <f t="shared" si="1"/>
        <v>232</v>
      </c>
      <c r="Y19" s="975">
        <f t="shared" si="1"/>
        <v>33</v>
      </c>
      <c r="Z19" s="975">
        <f t="shared" si="1"/>
        <v>120</v>
      </c>
      <c r="AA19" s="975">
        <f t="shared" si="1"/>
        <v>743</v>
      </c>
      <c r="AB19" s="975">
        <f t="shared" si="1"/>
        <v>287</v>
      </c>
      <c r="AC19" s="975"/>
    </row>
    <row r="20" spans="1:28" ht="15.75" customHeight="1">
      <c r="A20" s="977" t="s">
        <v>247</v>
      </c>
      <c r="B20" s="978"/>
      <c r="C20" s="979"/>
      <c r="D20" s="980"/>
      <c r="E20" s="980"/>
      <c r="F20" s="980"/>
      <c r="G20" s="980"/>
      <c r="H20" s="980"/>
      <c r="I20" s="980"/>
      <c r="J20" s="980"/>
      <c r="K20" s="980"/>
      <c r="L20" s="980"/>
      <c r="M20" s="980"/>
      <c r="N20" s="980"/>
      <c r="O20" s="980"/>
      <c r="P20" s="980"/>
      <c r="Q20" s="981"/>
      <c r="R20" s="981"/>
      <c r="S20" s="980"/>
      <c r="T20" s="980"/>
      <c r="U20" s="980"/>
      <c r="V20" s="980"/>
      <c r="W20" s="980"/>
      <c r="X20" s="980"/>
      <c r="Y20" s="980"/>
      <c r="Z20" s="980"/>
      <c r="AA20" s="980"/>
      <c r="AB20" s="980"/>
    </row>
    <row r="21" spans="1:28" ht="15.75" customHeight="1">
      <c r="A21" s="977"/>
      <c r="B21" s="978"/>
      <c r="C21" s="979" t="s">
        <v>41</v>
      </c>
      <c r="D21" s="982">
        <f>SUM(E21:F21)</f>
        <v>1769</v>
      </c>
      <c r="E21" s="982">
        <f>SUM(G21,I21,K21,M21,O21,Q21,S21,U21,W21,Y21,AA21)</f>
        <v>1074</v>
      </c>
      <c r="F21" s="982">
        <f>SUM(H21,J21,L21,N21,P21,R21,T21,V21,X21,Z21,AB21)</f>
        <v>695</v>
      </c>
      <c r="G21" s="983">
        <v>262</v>
      </c>
      <c r="H21" s="983">
        <v>275</v>
      </c>
      <c r="I21" s="983" t="s">
        <v>627</v>
      </c>
      <c r="J21" s="983" t="s">
        <v>627</v>
      </c>
      <c r="K21" s="983">
        <v>478</v>
      </c>
      <c r="L21" s="983">
        <v>73</v>
      </c>
      <c r="M21" s="983" t="s">
        <v>627</v>
      </c>
      <c r="N21" s="983" t="s">
        <v>627</v>
      </c>
      <c r="O21" s="983" t="s">
        <v>627</v>
      </c>
      <c r="P21" s="983" t="s">
        <v>627</v>
      </c>
      <c r="Q21" s="982">
        <v>167</v>
      </c>
      <c r="R21" s="982">
        <v>214</v>
      </c>
      <c r="S21" s="983" t="s">
        <v>627</v>
      </c>
      <c r="T21" s="983" t="s">
        <v>627</v>
      </c>
      <c r="U21" s="983" t="s">
        <v>627</v>
      </c>
      <c r="V21" s="983" t="s">
        <v>627</v>
      </c>
      <c r="W21" s="982">
        <v>25</v>
      </c>
      <c r="X21" s="982">
        <v>60</v>
      </c>
      <c r="Y21" s="983" t="s">
        <v>627</v>
      </c>
      <c r="Z21" s="983" t="s">
        <v>627</v>
      </c>
      <c r="AA21" s="983">
        <v>142</v>
      </c>
      <c r="AB21" s="983">
        <v>73</v>
      </c>
    </row>
    <row r="22" spans="1:28" ht="15.75" customHeight="1">
      <c r="A22" s="977"/>
      <c r="B22" s="978"/>
      <c r="C22" s="979"/>
      <c r="D22" s="982"/>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row>
    <row r="23" spans="1:29" ht="15.75" customHeight="1">
      <c r="A23" s="977"/>
      <c r="B23" s="978"/>
      <c r="C23" s="979" t="s">
        <v>42</v>
      </c>
      <c r="D23" s="982">
        <f>SUM(E23:F23)</f>
        <v>626</v>
      </c>
      <c r="E23" s="982">
        <f>SUM(G23,I23,K23,M23,O23,Q23,S23,U23,W23,Y23,AA23)</f>
        <v>208</v>
      </c>
      <c r="F23" s="982">
        <f>SUM(H23,J23,L23,N23,P23,R23,T23,V23,X23,Z23,AB23)</f>
        <v>418</v>
      </c>
      <c r="G23" s="983">
        <v>12</v>
      </c>
      <c r="H23" s="983">
        <v>68</v>
      </c>
      <c r="I23" s="983" t="s">
        <v>627</v>
      </c>
      <c r="J23" s="983" t="s">
        <v>627</v>
      </c>
      <c r="K23" s="983" t="s">
        <v>627</v>
      </c>
      <c r="L23" s="983" t="s">
        <v>627</v>
      </c>
      <c r="M23" s="983">
        <v>77</v>
      </c>
      <c r="N23" s="983">
        <v>8</v>
      </c>
      <c r="O23" s="983">
        <v>60</v>
      </c>
      <c r="P23" s="983">
        <v>81</v>
      </c>
      <c r="Q23" s="983">
        <v>26</v>
      </c>
      <c r="R23" s="983">
        <v>141</v>
      </c>
      <c r="S23" s="983" t="s">
        <v>627</v>
      </c>
      <c r="T23" s="983" t="s">
        <v>627</v>
      </c>
      <c r="U23" s="983" t="s">
        <v>627</v>
      </c>
      <c r="V23" s="983" t="s">
        <v>627</v>
      </c>
      <c r="W23" s="983" t="s">
        <v>627</v>
      </c>
      <c r="X23" s="983" t="s">
        <v>627</v>
      </c>
      <c r="Y23" s="982">
        <v>33</v>
      </c>
      <c r="Z23" s="982">
        <v>120</v>
      </c>
      <c r="AA23" s="983" t="s">
        <v>627</v>
      </c>
      <c r="AB23" s="983" t="s">
        <v>627</v>
      </c>
      <c r="AC23" s="984"/>
    </row>
    <row r="24" spans="1:28" ht="15.75" customHeight="1">
      <c r="A24" s="977"/>
      <c r="B24" s="978"/>
      <c r="C24" s="979"/>
      <c r="D24" s="980"/>
      <c r="E24" s="982"/>
      <c r="F24" s="982"/>
      <c r="G24" s="980"/>
      <c r="H24" s="980"/>
      <c r="I24" s="980"/>
      <c r="J24" s="980"/>
      <c r="K24" s="980"/>
      <c r="L24" s="980"/>
      <c r="M24" s="980"/>
      <c r="N24" s="980"/>
      <c r="O24" s="980"/>
      <c r="P24" s="980"/>
      <c r="Q24" s="980" t="s">
        <v>24</v>
      </c>
      <c r="R24" s="980"/>
      <c r="S24" s="980"/>
      <c r="T24" s="980"/>
      <c r="U24" s="980"/>
      <c r="V24" s="980"/>
      <c r="W24" s="980"/>
      <c r="X24" s="980"/>
      <c r="Y24" s="980" t="s">
        <v>24</v>
      </c>
      <c r="Z24" s="980"/>
      <c r="AA24" s="980"/>
      <c r="AB24" s="980"/>
    </row>
    <row r="25" spans="1:29" ht="15.75" customHeight="1">
      <c r="A25" s="978"/>
      <c r="B25" s="978"/>
      <c r="C25" s="979" t="s">
        <v>40</v>
      </c>
      <c r="D25" s="982">
        <f>SUM(E25:F25)</f>
        <v>3955</v>
      </c>
      <c r="E25" s="982">
        <f>SUM(G25,I25,K25,M25,O25,Q25,S25,U25,W25,Y25,AA25)</f>
        <v>2436</v>
      </c>
      <c r="F25" s="982">
        <f>SUM(H25,J25,L25,N25,P25,R25,T25,V25,X25,Z25,AB25)</f>
        <v>1519</v>
      </c>
      <c r="G25" s="982">
        <v>134</v>
      </c>
      <c r="H25" s="982">
        <v>185</v>
      </c>
      <c r="I25" s="982">
        <v>312</v>
      </c>
      <c r="J25" s="982">
        <v>347</v>
      </c>
      <c r="K25" s="983">
        <v>102</v>
      </c>
      <c r="L25" s="983">
        <v>56</v>
      </c>
      <c r="M25" s="982">
        <v>1026</v>
      </c>
      <c r="N25" s="982">
        <v>120</v>
      </c>
      <c r="O25" s="983" t="s">
        <v>627</v>
      </c>
      <c r="P25" s="983" t="s">
        <v>627</v>
      </c>
      <c r="Q25" s="982">
        <v>144</v>
      </c>
      <c r="R25" s="982">
        <v>345</v>
      </c>
      <c r="S25" s="983" t="s">
        <v>627</v>
      </c>
      <c r="T25" s="983" t="s">
        <v>627</v>
      </c>
      <c r="U25" s="983">
        <v>8</v>
      </c>
      <c r="V25" s="983">
        <v>80</v>
      </c>
      <c r="W25" s="983">
        <v>109</v>
      </c>
      <c r="X25" s="983">
        <v>172</v>
      </c>
      <c r="Y25" s="987" t="s">
        <v>627</v>
      </c>
      <c r="Z25" s="987" t="s">
        <v>627</v>
      </c>
      <c r="AA25" s="983">
        <v>601</v>
      </c>
      <c r="AB25" s="983">
        <v>214</v>
      </c>
      <c r="AC25" s="984"/>
    </row>
    <row r="26" spans="1:28" ht="15.75" customHeight="1">
      <c r="A26" s="978"/>
      <c r="B26" s="978"/>
      <c r="C26" s="979"/>
      <c r="D26" s="980"/>
      <c r="E26" s="980"/>
      <c r="F26" s="980"/>
      <c r="G26" s="980"/>
      <c r="H26" s="980"/>
      <c r="I26" s="980"/>
      <c r="J26" s="980"/>
      <c r="K26" s="980"/>
      <c r="L26" s="980"/>
      <c r="M26" s="980"/>
      <c r="N26" s="980"/>
      <c r="O26" s="980"/>
      <c r="P26" s="980"/>
      <c r="Q26" s="981"/>
      <c r="R26" s="981"/>
      <c r="S26" s="980"/>
      <c r="T26" s="980"/>
      <c r="U26" s="980"/>
      <c r="V26" s="980"/>
      <c r="W26" s="980"/>
      <c r="X26" s="980"/>
      <c r="Y26" s="980"/>
      <c r="Z26" s="980"/>
      <c r="AA26" s="980"/>
      <c r="AB26" s="980"/>
    </row>
    <row r="27" spans="1:28" ht="15.75" customHeight="1">
      <c r="A27" s="978"/>
      <c r="B27" s="978"/>
      <c r="C27" s="979"/>
      <c r="D27" s="980"/>
      <c r="E27" s="980"/>
      <c r="F27" s="980"/>
      <c r="G27" s="980"/>
      <c r="H27" s="980"/>
      <c r="I27" s="980"/>
      <c r="J27" s="980"/>
      <c r="K27" s="980"/>
      <c r="L27" s="980"/>
      <c r="M27" s="980"/>
      <c r="N27" s="980"/>
      <c r="O27" s="980"/>
      <c r="P27" s="980"/>
      <c r="Q27" s="981"/>
      <c r="R27" s="981"/>
      <c r="S27" s="980"/>
      <c r="T27" s="980"/>
      <c r="U27" s="980"/>
      <c r="V27" s="980"/>
      <c r="W27" s="980"/>
      <c r="X27" s="980"/>
      <c r="Y27" s="980"/>
      <c r="Z27" s="980"/>
      <c r="AA27" s="980"/>
      <c r="AB27" s="980"/>
    </row>
    <row r="28" spans="1:29" s="941" customFormat="1" ht="15.75" customHeight="1">
      <c r="A28" s="971"/>
      <c r="B28" s="971"/>
      <c r="C28" s="972" t="s">
        <v>304</v>
      </c>
      <c r="D28" s="988">
        <f>SUM(E28:F28)</f>
        <v>6057</v>
      </c>
      <c r="E28" s="975">
        <f>SUM(E30:E34)</f>
        <v>3504</v>
      </c>
      <c r="F28" s="975">
        <f>SUM(F30:F34)</f>
        <v>2553</v>
      </c>
      <c r="G28" s="975">
        <f>SUM(G30:G34)</f>
        <v>411</v>
      </c>
      <c r="H28" s="975">
        <f aca="true" t="shared" si="2" ref="H28:AB28">SUM(H30:H34)</f>
        <v>595</v>
      </c>
      <c r="I28" s="975">
        <f t="shared" si="2"/>
        <v>300</v>
      </c>
      <c r="J28" s="975">
        <f t="shared" si="2"/>
        <v>344</v>
      </c>
      <c r="K28" s="975">
        <f t="shared" si="2"/>
        <v>603</v>
      </c>
      <c r="L28" s="975">
        <f t="shared" si="2"/>
        <v>151</v>
      </c>
      <c r="M28" s="975">
        <f t="shared" si="2"/>
        <v>1019</v>
      </c>
      <c r="N28" s="975">
        <f t="shared" si="2"/>
        <v>101</v>
      </c>
      <c r="O28" s="975">
        <f t="shared" si="2"/>
        <v>63</v>
      </c>
      <c r="P28" s="975">
        <f t="shared" si="2"/>
        <v>68</v>
      </c>
      <c r="Q28" s="975">
        <f t="shared" si="2"/>
        <v>395</v>
      </c>
      <c r="R28" s="975">
        <f t="shared" si="2"/>
        <v>659</v>
      </c>
      <c r="S28" s="976" t="s">
        <v>627</v>
      </c>
      <c r="T28" s="976" t="s">
        <v>627</v>
      </c>
      <c r="U28" s="976">
        <f t="shared" si="2"/>
        <v>7</v>
      </c>
      <c r="V28" s="976">
        <f t="shared" si="2"/>
        <v>70</v>
      </c>
      <c r="W28" s="975">
        <f t="shared" si="2"/>
        <v>230</v>
      </c>
      <c r="X28" s="975">
        <f t="shared" si="2"/>
        <v>264</v>
      </c>
      <c r="Y28" s="975">
        <f t="shared" si="2"/>
        <v>25</v>
      </c>
      <c r="Z28" s="975">
        <f t="shared" si="2"/>
        <v>99</v>
      </c>
      <c r="AA28" s="975">
        <f>SUM(AA30:AA34)</f>
        <v>451</v>
      </c>
      <c r="AB28" s="975">
        <f t="shared" si="2"/>
        <v>202</v>
      </c>
      <c r="AC28" s="976"/>
    </row>
    <row r="29" spans="1:28" ht="15.75" customHeight="1">
      <c r="A29" s="977" t="s">
        <v>248</v>
      </c>
      <c r="B29" s="978"/>
      <c r="C29" s="979"/>
      <c r="D29" s="989"/>
      <c r="E29" s="980"/>
      <c r="F29" s="980"/>
      <c r="G29" s="980"/>
      <c r="H29" s="980"/>
      <c r="I29" s="980"/>
      <c r="J29" s="980"/>
      <c r="K29" s="980"/>
      <c r="L29" s="980"/>
      <c r="M29" s="980"/>
      <c r="N29" s="980"/>
      <c r="O29" s="980"/>
      <c r="P29" s="980"/>
      <c r="Q29" s="981"/>
      <c r="R29" s="981"/>
      <c r="S29" s="980"/>
      <c r="T29" s="980"/>
      <c r="U29" s="980"/>
      <c r="V29" s="980"/>
      <c r="W29" s="980"/>
      <c r="X29" s="980"/>
      <c r="Y29" s="980"/>
      <c r="Z29" s="980"/>
      <c r="AA29" s="952"/>
      <c r="AB29" s="952"/>
    </row>
    <row r="30" spans="1:29" ht="15.75" customHeight="1">
      <c r="A30" s="977"/>
      <c r="B30" s="978"/>
      <c r="C30" s="979" t="s">
        <v>41</v>
      </c>
      <c r="D30" s="990">
        <f>SUM(E30:F30)</f>
        <v>1795</v>
      </c>
      <c r="E30" s="982">
        <f>SUM(G30,I30,K30,M30,O30,Q30,S30,U30,W30,Y30,AA30)</f>
        <v>1026</v>
      </c>
      <c r="F30" s="982">
        <f>SUM(H30,J30,L30,N30,P30,R30,T30,V30,X30,Z30,AB30)</f>
        <v>769</v>
      </c>
      <c r="G30" s="982">
        <v>293</v>
      </c>
      <c r="H30" s="982">
        <v>379</v>
      </c>
      <c r="I30" s="983" t="s">
        <v>627</v>
      </c>
      <c r="J30" s="983" t="s">
        <v>627</v>
      </c>
      <c r="K30" s="982">
        <v>507</v>
      </c>
      <c r="L30" s="982">
        <v>116</v>
      </c>
      <c r="M30" s="983" t="s">
        <v>627</v>
      </c>
      <c r="N30" s="983" t="s">
        <v>627</v>
      </c>
      <c r="O30" s="983" t="s">
        <v>627</v>
      </c>
      <c r="P30" s="983" t="s">
        <v>627</v>
      </c>
      <c r="Q30" s="982">
        <v>185</v>
      </c>
      <c r="R30" s="982">
        <v>210</v>
      </c>
      <c r="S30" s="983" t="s">
        <v>627</v>
      </c>
      <c r="T30" s="983" t="s">
        <v>627</v>
      </c>
      <c r="U30" s="983" t="s">
        <v>627</v>
      </c>
      <c r="V30" s="983" t="s">
        <v>627</v>
      </c>
      <c r="W30" s="982">
        <v>41</v>
      </c>
      <c r="X30" s="982">
        <v>64</v>
      </c>
      <c r="Y30" s="983" t="s">
        <v>627</v>
      </c>
      <c r="Z30" s="983" t="s">
        <v>627</v>
      </c>
      <c r="AA30" s="983" t="s">
        <v>627</v>
      </c>
      <c r="AB30" s="983" t="s">
        <v>627</v>
      </c>
      <c r="AC30" s="983"/>
    </row>
    <row r="31" spans="1:28" ht="15.75" customHeight="1">
      <c r="A31" s="977"/>
      <c r="B31" s="978"/>
      <c r="C31" s="979"/>
      <c r="D31" s="99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row>
    <row r="32" spans="1:29" ht="15.75" customHeight="1">
      <c r="A32" s="977"/>
      <c r="B32" s="978"/>
      <c r="C32" s="979" t="s">
        <v>42</v>
      </c>
      <c r="D32" s="990">
        <f>SUM(E32:F32)</f>
        <v>557</v>
      </c>
      <c r="E32" s="982">
        <f>SUM(G32,I32,K32,M32,O32,Q32,S32,U32,W32,Y32,AA32)</f>
        <v>188</v>
      </c>
      <c r="F32" s="982">
        <f>SUM(H32,J32,L32,N32,P32,R32,T32,V32,X32,Z32,AB32)</f>
        <v>369</v>
      </c>
      <c r="G32" s="983">
        <v>17</v>
      </c>
      <c r="H32" s="983">
        <v>59</v>
      </c>
      <c r="I32" s="983" t="s">
        <v>627</v>
      </c>
      <c r="J32" s="983" t="s">
        <v>627</v>
      </c>
      <c r="K32" s="983" t="s">
        <v>627</v>
      </c>
      <c r="L32" s="983" t="s">
        <v>627</v>
      </c>
      <c r="M32" s="983">
        <v>58</v>
      </c>
      <c r="N32" s="983">
        <v>9</v>
      </c>
      <c r="O32" s="983">
        <v>63</v>
      </c>
      <c r="P32" s="983">
        <v>68</v>
      </c>
      <c r="Q32" s="983">
        <v>25</v>
      </c>
      <c r="R32" s="983">
        <v>134</v>
      </c>
      <c r="S32" s="983" t="s">
        <v>627</v>
      </c>
      <c r="T32" s="983" t="s">
        <v>627</v>
      </c>
      <c r="U32" s="983" t="s">
        <v>627</v>
      </c>
      <c r="V32" s="983" t="s">
        <v>627</v>
      </c>
      <c r="W32" s="983" t="s">
        <v>627</v>
      </c>
      <c r="X32" s="983" t="s">
        <v>627</v>
      </c>
      <c r="Y32" s="982">
        <v>25</v>
      </c>
      <c r="Z32" s="982">
        <v>99</v>
      </c>
      <c r="AA32" s="983" t="s">
        <v>627</v>
      </c>
      <c r="AB32" s="983" t="s">
        <v>627</v>
      </c>
      <c r="AC32" s="984"/>
    </row>
    <row r="33" spans="1:28" ht="15.75" customHeight="1">
      <c r="A33" s="977"/>
      <c r="B33" s="978"/>
      <c r="C33" s="979"/>
      <c r="D33" s="989"/>
      <c r="E33" s="982"/>
      <c r="F33" s="982"/>
      <c r="G33" s="980"/>
      <c r="H33" s="980"/>
      <c r="I33" s="980"/>
      <c r="J33" s="980"/>
      <c r="K33" s="980"/>
      <c r="L33" s="980"/>
      <c r="M33" s="980"/>
      <c r="N33" s="980"/>
      <c r="O33" s="980"/>
      <c r="P33" s="980"/>
      <c r="Q33" s="980"/>
      <c r="R33" s="980"/>
      <c r="S33" s="980"/>
      <c r="T33" s="980"/>
      <c r="U33" s="980"/>
      <c r="V33" s="980"/>
      <c r="W33" s="980"/>
      <c r="X33" s="980"/>
      <c r="Y33" s="980"/>
      <c r="Z33" s="980"/>
      <c r="AA33" s="980"/>
      <c r="AB33" s="980"/>
    </row>
    <row r="34" spans="1:28" ht="15.75" customHeight="1">
      <c r="A34" s="991"/>
      <c r="B34" s="991"/>
      <c r="C34" s="992" t="s">
        <v>40</v>
      </c>
      <c r="D34" s="993">
        <f>SUM(E34:F34)</f>
        <v>3705</v>
      </c>
      <c r="E34" s="994">
        <f>SUM(G34,I34,K34,M34,O34,Q34,S34,U34,W34,Y34,AA34)</f>
        <v>2290</v>
      </c>
      <c r="F34" s="994">
        <f>SUM(H34,J34,L34,N34,P34,R34,T34,V34,X34,Z34,AB34)</f>
        <v>1415</v>
      </c>
      <c r="G34" s="994">
        <v>101</v>
      </c>
      <c r="H34" s="994">
        <v>157</v>
      </c>
      <c r="I34" s="994">
        <v>300</v>
      </c>
      <c r="J34" s="994">
        <v>344</v>
      </c>
      <c r="K34" s="995">
        <v>96</v>
      </c>
      <c r="L34" s="995">
        <v>35</v>
      </c>
      <c r="M34" s="994">
        <v>961</v>
      </c>
      <c r="N34" s="994">
        <v>92</v>
      </c>
      <c r="O34" s="995" t="s">
        <v>627</v>
      </c>
      <c r="P34" s="995" t="s">
        <v>627</v>
      </c>
      <c r="Q34" s="994">
        <v>185</v>
      </c>
      <c r="R34" s="994">
        <v>315</v>
      </c>
      <c r="S34" s="995" t="s">
        <v>627</v>
      </c>
      <c r="T34" s="995" t="s">
        <v>627</v>
      </c>
      <c r="U34" s="995">
        <v>7</v>
      </c>
      <c r="V34" s="995">
        <v>70</v>
      </c>
      <c r="W34" s="995">
        <v>189</v>
      </c>
      <c r="X34" s="995">
        <v>200</v>
      </c>
      <c r="Y34" s="995" t="s">
        <v>627</v>
      </c>
      <c r="Z34" s="995" t="s">
        <v>627</v>
      </c>
      <c r="AA34" s="995">
        <v>451</v>
      </c>
      <c r="AB34" s="995">
        <v>202</v>
      </c>
    </row>
    <row r="35" spans="1:28" ht="15" customHeight="1">
      <c r="A35" s="996" t="s">
        <v>809</v>
      </c>
      <c r="D35" s="996"/>
      <c r="E35" s="996"/>
      <c r="F35" s="996"/>
      <c r="G35" s="996"/>
      <c r="H35" s="996"/>
      <c r="I35" s="996"/>
      <c r="J35" s="996"/>
      <c r="K35" s="996"/>
      <c r="L35" s="996"/>
      <c r="M35" s="996"/>
      <c r="N35" s="996"/>
      <c r="O35" s="996"/>
      <c r="P35" s="996"/>
      <c r="Q35" s="996"/>
      <c r="R35" s="996"/>
      <c r="T35" s="996"/>
      <c r="U35" s="996"/>
      <c r="V35" s="996"/>
      <c r="W35" s="996"/>
      <c r="X35" s="996"/>
      <c r="Y35" s="996"/>
      <c r="Z35" s="996"/>
      <c r="AA35" s="996"/>
      <c r="AB35" s="996"/>
    </row>
    <row r="36" spans="1:4" ht="15" customHeight="1">
      <c r="A36" s="947" t="s">
        <v>249</v>
      </c>
      <c r="D36" s="997"/>
    </row>
    <row r="37" spans="1:4" ht="15" customHeight="1">
      <c r="A37" s="947" t="s">
        <v>600</v>
      </c>
      <c r="D37" s="997"/>
    </row>
    <row r="38" ht="15" customHeight="1">
      <c r="A38" s="997" t="s">
        <v>103</v>
      </c>
    </row>
    <row r="39" ht="15" customHeight="1"/>
    <row r="40" ht="15" customHeight="1"/>
    <row r="41" ht="15" customHeight="1"/>
    <row r="42" ht="15" customHeight="1"/>
    <row r="43" spans="1:31" ht="19.5" customHeight="1">
      <c r="A43" s="946" t="s">
        <v>808</v>
      </c>
      <c r="B43" s="946"/>
      <c r="C43" s="946"/>
      <c r="D43" s="946"/>
      <c r="E43" s="946"/>
      <c r="F43" s="946"/>
      <c r="G43" s="946"/>
      <c r="H43" s="946"/>
      <c r="I43" s="946"/>
      <c r="J43" s="946"/>
      <c r="K43" s="946"/>
      <c r="L43" s="946"/>
      <c r="M43" s="946"/>
      <c r="N43" s="946"/>
      <c r="O43" s="946"/>
      <c r="P43" s="946"/>
      <c r="Q43" s="946"/>
      <c r="R43" s="946"/>
      <c r="S43" s="946"/>
      <c r="T43" s="946"/>
      <c r="U43" s="946"/>
      <c r="V43" s="946"/>
      <c r="W43" s="946"/>
      <c r="X43" s="946"/>
      <c r="Y43" s="998"/>
      <c r="Z43" s="998"/>
      <c r="AA43" s="998"/>
      <c r="AB43" s="998"/>
      <c r="AC43" s="942"/>
      <c r="AD43" s="999"/>
      <c r="AE43" s="999"/>
    </row>
    <row r="44" spans="1:31" ht="19.5" customHeight="1">
      <c r="A44" s="948" t="s">
        <v>509</v>
      </c>
      <c r="B44" s="948"/>
      <c r="C44" s="948"/>
      <c r="D44" s="948"/>
      <c r="E44" s="948"/>
      <c r="F44" s="948"/>
      <c r="G44" s="948"/>
      <c r="H44" s="948"/>
      <c r="I44" s="948"/>
      <c r="J44" s="948"/>
      <c r="K44" s="948"/>
      <c r="L44" s="948"/>
      <c r="M44" s="948"/>
      <c r="N44" s="948"/>
      <c r="O44" s="948"/>
      <c r="P44" s="948"/>
      <c r="Q44" s="948"/>
      <c r="R44" s="948"/>
      <c r="S44" s="948"/>
      <c r="T44" s="948"/>
      <c r="U44" s="948"/>
      <c r="V44" s="948"/>
      <c r="W44" s="948"/>
      <c r="X44" s="948"/>
      <c r="Y44" s="949"/>
      <c r="Z44" s="949"/>
      <c r="AA44" s="949"/>
      <c r="AB44" s="949"/>
      <c r="AD44" s="980"/>
      <c r="AE44" s="980"/>
    </row>
    <row r="45" spans="1:31" ht="19.5" customHeight="1">
      <c r="A45" s="948" t="s">
        <v>43</v>
      </c>
      <c r="B45" s="948"/>
      <c r="C45" s="948"/>
      <c r="D45" s="948"/>
      <c r="E45" s="948"/>
      <c r="F45" s="948"/>
      <c r="G45" s="948"/>
      <c r="H45" s="948"/>
      <c r="I45" s="948"/>
      <c r="J45" s="948"/>
      <c r="K45" s="948"/>
      <c r="L45" s="948"/>
      <c r="M45" s="948"/>
      <c r="N45" s="948"/>
      <c r="O45" s="948"/>
      <c r="P45" s="948"/>
      <c r="Q45" s="948"/>
      <c r="R45" s="948"/>
      <c r="S45" s="948"/>
      <c r="T45" s="948"/>
      <c r="U45" s="948"/>
      <c r="V45" s="948"/>
      <c r="W45" s="948"/>
      <c r="X45" s="948"/>
      <c r="Y45" s="949"/>
      <c r="Z45" s="949"/>
      <c r="AA45" s="949"/>
      <c r="AB45" s="949"/>
      <c r="AD45" s="980"/>
      <c r="AE45" s="980"/>
    </row>
    <row r="46" spans="3:27" ht="18" customHeight="1" thickBot="1">
      <c r="C46" s="949"/>
      <c r="D46" s="950"/>
      <c r="E46" s="950"/>
      <c r="F46" s="950"/>
      <c r="G46" s="950"/>
      <c r="H46" s="950"/>
      <c r="I46" s="950"/>
      <c r="J46" s="950"/>
      <c r="K46" s="950"/>
      <c r="L46" s="950"/>
      <c r="M46" s="950"/>
      <c r="N46" s="950"/>
      <c r="O46" s="950"/>
      <c r="P46" s="950"/>
      <c r="Q46" s="950"/>
      <c r="R46" s="950"/>
      <c r="S46" s="950"/>
      <c r="T46" s="950"/>
      <c r="U46" s="950"/>
      <c r="V46" s="950"/>
      <c r="W46" s="950"/>
      <c r="X46" s="952" t="s">
        <v>196</v>
      </c>
      <c r="Z46" s="952"/>
      <c r="AA46" s="952"/>
    </row>
    <row r="47" spans="1:24" ht="15.75" customHeight="1">
      <c r="A47" s="953" t="s">
        <v>111</v>
      </c>
      <c r="B47" s="954"/>
      <c r="C47" s="955"/>
      <c r="D47" s="956" t="s">
        <v>96</v>
      </c>
      <c r="E47" s="954"/>
      <c r="F47" s="955"/>
      <c r="G47" s="956" t="s">
        <v>594</v>
      </c>
      <c r="H47" s="955"/>
      <c r="I47" s="956" t="s">
        <v>595</v>
      </c>
      <c r="J47" s="955"/>
      <c r="K47" s="956" t="s">
        <v>592</v>
      </c>
      <c r="L47" s="955"/>
      <c r="M47" s="956" t="s">
        <v>593</v>
      </c>
      <c r="N47" s="955"/>
      <c r="O47" s="956" t="s">
        <v>503</v>
      </c>
      <c r="P47" s="955"/>
      <c r="Q47" s="956" t="s">
        <v>505</v>
      </c>
      <c r="R47" s="955"/>
      <c r="S47" s="956" t="s">
        <v>506</v>
      </c>
      <c r="T47" s="955"/>
      <c r="U47" s="956" t="s">
        <v>507</v>
      </c>
      <c r="V47" s="955"/>
      <c r="W47" s="956" t="s">
        <v>596</v>
      </c>
      <c r="X47" s="954"/>
    </row>
    <row r="48" spans="1:24" ht="15.75" customHeight="1">
      <c r="A48" s="957"/>
      <c r="B48" s="957"/>
      <c r="C48" s="958"/>
      <c r="D48" s="959"/>
      <c r="E48" s="957"/>
      <c r="F48" s="958"/>
      <c r="G48" s="959"/>
      <c r="H48" s="958"/>
      <c r="I48" s="959"/>
      <c r="J48" s="958"/>
      <c r="K48" s="959"/>
      <c r="L48" s="958"/>
      <c r="M48" s="959"/>
      <c r="N48" s="958"/>
      <c r="O48" s="959"/>
      <c r="P48" s="958"/>
      <c r="Q48" s="959"/>
      <c r="R48" s="958"/>
      <c r="S48" s="959"/>
      <c r="T48" s="958"/>
      <c r="U48" s="959"/>
      <c r="V48" s="958"/>
      <c r="W48" s="959"/>
      <c r="X48" s="957"/>
    </row>
    <row r="49" spans="1:24" s="940" customFormat="1" ht="15.75" customHeight="1">
      <c r="A49" s="957"/>
      <c r="B49" s="957"/>
      <c r="C49" s="958"/>
      <c r="D49" s="960"/>
      <c r="E49" s="961"/>
      <c r="F49" s="962"/>
      <c r="G49" s="963" t="s">
        <v>317</v>
      </c>
      <c r="H49" s="964"/>
      <c r="I49" s="963" t="s">
        <v>318</v>
      </c>
      <c r="J49" s="964"/>
      <c r="K49" s="963" t="s">
        <v>320</v>
      </c>
      <c r="L49" s="964"/>
      <c r="M49" s="963" t="s">
        <v>106</v>
      </c>
      <c r="N49" s="964"/>
      <c r="O49" s="963" t="s">
        <v>107</v>
      </c>
      <c r="P49" s="964"/>
      <c r="Q49" s="963" t="s">
        <v>244</v>
      </c>
      <c r="R49" s="964"/>
      <c r="S49" s="963" t="s">
        <v>108</v>
      </c>
      <c r="T49" s="964"/>
      <c r="U49" s="963" t="s">
        <v>245</v>
      </c>
      <c r="V49" s="964"/>
      <c r="W49" s="965"/>
      <c r="X49" s="966"/>
    </row>
    <row r="50" spans="1:24" ht="15.75" customHeight="1">
      <c r="A50" s="961"/>
      <c r="B50" s="961"/>
      <c r="C50" s="962"/>
      <c r="D50" s="967" t="s">
        <v>304</v>
      </c>
      <c r="E50" s="967" t="s">
        <v>305</v>
      </c>
      <c r="F50" s="967" t="s">
        <v>306</v>
      </c>
      <c r="G50" s="967" t="s">
        <v>305</v>
      </c>
      <c r="H50" s="967" t="s">
        <v>306</v>
      </c>
      <c r="I50" s="967" t="s">
        <v>305</v>
      </c>
      <c r="J50" s="967" t="s">
        <v>306</v>
      </c>
      <c r="K50" s="967" t="s">
        <v>305</v>
      </c>
      <c r="L50" s="967" t="s">
        <v>306</v>
      </c>
      <c r="M50" s="967" t="s">
        <v>305</v>
      </c>
      <c r="N50" s="967" t="s">
        <v>306</v>
      </c>
      <c r="O50" s="967" t="s">
        <v>305</v>
      </c>
      <c r="P50" s="967" t="s">
        <v>306</v>
      </c>
      <c r="Q50" s="967" t="s">
        <v>305</v>
      </c>
      <c r="R50" s="967" t="s">
        <v>306</v>
      </c>
      <c r="S50" s="967" t="s">
        <v>305</v>
      </c>
      <c r="T50" s="967" t="s">
        <v>306</v>
      </c>
      <c r="U50" s="967" t="s">
        <v>305</v>
      </c>
      <c r="V50" s="967" t="s">
        <v>306</v>
      </c>
      <c r="W50" s="967" t="s">
        <v>305</v>
      </c>
      <c r="X50" s="970" t="s">
        <v>306</v>
      </c>
    </row>
    <row r="51" spans="1:24" s="941" customFormat="1" ht="15.75" customHeight="1">
      <c r="A51" s="1000"/>
      <c r="B51" s="1000"/>
      <c r="C51" s="972" t="s">
        <v>304</v>
      </c>
      <c r="D51" s="986">
        <f>SUM(E51:F51)</f>
        <v>1018</v>
      </c>
      <c r="E51" s="975">
        <f aca="true" t="shared" si="3" ref="E51:J51">SUM(E53:E57)</f>
        <v>93</v>
      </c>
      <c r="F51" s="975">
        <f t="shared" si="3"/>
        <v>925</v>
      </c>
      <c r="G51" s="1001">
        <f t="shared" si="3"/>
        <v>3</v>
      </c>
      <c r="H51" s="1001">
        <f t="shared" si="3"/>
        <v>34</v>
      </c>
      <c r="I51" s="1001">
        <f t="shared" si="3"/>
        <v>14</v>
      </c>
      <c r="J51" s="1001">
        <f t="shared" si="3"/>
        <v>363</v>
      </c>
      <c r="K51" s="1002" t="s">
        <v>627</v>
      </c>
      <c r="L51" s="1002" t="s">
        <v>627</v>
      </c>
      <c r="M51" s="1002" t="s">
        <v>627</v>
      </c>
      <c r="N51" s="1002" t="s">
        <v>627</v>
      </c>
      <c r="O51" s="1002" t="s">
        <v>627</v>
      </c>
      <c r="P51" s="1002" t="s">
        <v>627</v>
      </c>
      <c r="Q51" s="1002">
        <f aca="true" t="shared" si="4" ref="Q51:X51">SUM(Q53:Q57)</f>
        <v>28</v>
      </c>
      <c r="R51" s="1002">
        <f t="shared" si="4"/>
        <v>200</v>
      </c>
      <c r="S51" s="1001">
        <f t="shared" si="4"/>
        <v>10</v>
      </c>
      <c r="T51" s="1001">
        <f t="shared" si="4"/>
        <v>173</v>
      </c>
      <c r="U51" s="1001">
        <f t="shared" si="4"/>
        <v>24</v>
      </c>
      <c r="V51" s="1001">
        <f t="shared" si="4"/>
        <v>77</v>
      </c>
      <c r="W51" s="1001">
        <f t="shared" si="4"/>
        <v>14</v>
      </c>
      <c r="X51" s="1001">
        <f t="shared" si="4"/>
        <v>78</v>
      </c>
    </row>
    <row r="52" spans="1:24" s="942" customFormat="1" ht="15.75" customHeight="1">
      <c r="A52" s="977" t="s">
        <v>246</v>
      </c>
      <c r="B52" s="949"/>
      <c r="C52" s="979"/>
      <c r="D52" s="980"/>
      <c r="E52" s="980"/>
      <c r="F52" s="980"/>
      <c r="G52" s="980"/>
      <c r="H52" s="980"/>
      <c r="I52" s="980"/>
      <c r="J52" s="980"/>
      <c r="K52" s="980"/>
      <c r="L52" s="980"/>
      <c r="M52" s="980"/>
      <c r="N52" s="980"/>
      <c r="O52" s="980"/>
      <c r="P52" s="980"/>
      <c r="Q52" s="980"/>
      <c r="R52" s="980"/>
      <c r="S52" s="980"/>
      <c r="T52" s="980"/>
      <c r="U52" s="980"/>
      <c r="V52" s="980"/>
      <c r="W52" s="980"/>
      <c r="X52" s="980"/>
    </row>
    <row r="53" spans="1:24" s="942" customFormat="1" ht="15.75" customHeight="1">
      <c r="A53" s="977"/>
      <c r="B53" s="949"/>
      <c r="C53" s="979" t="s">
        <v>375</v>
      </c>
      <c r="D53" s="983" t="s">
        <v>627</v>
      </c>
      <c r="E53" s="983" t="s">
        <v>627</v>
      </c>
      <c r="F53" s="983" t="s">
        <v>627</v>
      </c>
      <c r="G53" s="983" t="s">
        <v>627</v>
      </c>
      <c r="H53" s="983" t="s">
        <v>627</v>
      </c>
      <c r="I53" s="983" t="s">
        <v>627</v>
      </c>
      <c r="J53" s="983" t="s">
        <v>627</v>
      </c>
      <c r="K53" s="983" t="s">
        <v>627</v>
      </c>
      <c r="L53" s="983" t="s">
        <v>627</v>
      </c>
      <c r="M53" s="983" t="s">
        <v>627</v>
      </c>
      <c r="N53" s="983" t="s">
        <v>627</v>
      </c>
      <c r="O53" s="983" t="s">
        <v>627</v>
      </c>
      <c r="P53" s="983" t="s">
        <v>627</v>
      </c>
      <c r="Q53" s="983" t="s">
        <v>627</v>
      </c>
      <c r="R53" s="983" t="s">
        <v>627</v>
      </c>
      <c r="S53" s="983" t="s">
        <v>627</v>
      </c>
      <c r="T53" s="983" t="s">
        <v>627</v>
      </c>
      <c r="U53" s="983" t="s">
        <v>627</v>
      </c>
      <c r="V53" s="983" t="s">
        <v>627</v>
      </c>
      <c r="W53" s="983" t="s">
        <v>627</v>
      </c>
      <c r="X53" s="983" t="s">
        <v>627</v>
      </c>
    </row>
    <row r="54" spans="1:24" s="942" customFormat="1" ht="15.75" customHeight="1">
      <c r="A54" s="977"/>
      <c r="B54" s="949"/>
      <c r="C54" s="979"/>
      <c r="D54" s="983"/>
      <c r="E54" s="983"/>
      <c r="F54" s="983"/>
      <c r="G54" s="983"/>
      <c r="H54" s="983"/>
      <c r="I54" s="983"/>
      <c r="J54" s="983"/>
      <c r="K54" s="983"/>
      <c r="L54" s="983"/>
      <c r="M54" s="983"/>
      <c r="N54" s="983"/>
      <c r="O54" s="983"/>
      <c r="P54" s="983"/>
      <c r="Q54" s="983"/>
      <c r="R54" s="983"/>
      <c r="S54" s="983"/>
      <c r="T54" s="983"/>
      <c r="U54" s="983"/>
      <c r="V54" s="983"/>
      <c r="W54" s="983"/>
      <c r="X54" s="983"/>
    </row>
    <row r="55" spans="1:24" s="942" customFormat="1" ht="15.75" customHeight="1">
      <c r="A55" s="977"/>
      <c r="B55" s="949"/>
      <c r="C55" s="979" t="s">
        <v>376</v>
      </c>
      <c r="D55" s="983" t="s">
        <v>627</v>
      </c>
      <c r="E55" s="983" t="s">
        <v>627</v>
      </c>
      <c r="F55" s="983" t="s">
        <v>627</v>
      </c>
      <c r="G55" s="983" t="s">
        <v>627</v>
      </c>
      <c r="H55" s="983" t="s">
        <v>627</v>
      </c>
      <c r="I55" s="983" t="s">
        <v>627</v>
      </c>
      <c r="J55" s="983" t="s">
        <v>627</v>
      </c>
      <c r="K55" s="983" t="s">
        <v>627</v>
      </c>
      <c r="L55" s="983" t="s">
        <v>627</v>
      </c>
      <c r="M55" s="983" t="s">
        <v>627</v>
      </c>
      <c r="N55" s="983" t="s">
        <v>627</v>
      </c>
      <c r="O55" s="983" t="s">
        <v>627</v>
      </c>
      <c r="P55" s="983" t="s">
        <v>627</v>
      </c>
      <c r="Q55" s="983" t="s">
        <v>627</v>
      </c>
      <c r="R55" s="983" t="s">
        <v>627</v>
      </c>
      <c r="S55" s="983" t="s">
        <v>627</v>
      </c>
      <c r="T55" s="983" t="s">
        <v>627</v>
      </c>
      <c r="U55" s="983" t="s">
        <v>627</v>
      </c>
      <c r="V55" s="983" t="s">
        <v>627</v>
      </c>
      <c r="W55" s="983" t="s">
        <v>627</v>
      </c>
      <c r="X55" s="983" t="s">
        <v>627</v>
      </c>
    </row>
    <row r="56" spans="1:24" s="942" customFormat="1" ht="15.75" customHeight="1">
      <c r="A56" s="977"/>
      <c r="B56" s="949"/>
      <c r="C56" s="979"/>
      <c r="D56" s="980"/>
      <c r="E56" s="982"/>
      <c r="F56" s="982"/>
      <c r="G56" s="980"/>
      <c r="H56" s="980"/>
      <c r="I56" s="980"/>
      <c r="J56" s="980"/>
      <c r="K56" s="980"/>
      <c r="L56" s="980"/>
      <c r="M56" s="980"/>
      <c r="N56" s="980"/>
      <c r="O56" s="980"/>
      <c r="P56" s="980"/>
      <c r="Q56" s="980"/>
      <c r="R56" s="980"/>
      <c r="S56" s="980"/>
      <c r="T56" s="980"/>
      <c r="U56" s="980"/>
      <c r="V56" s="980"/>
      <c r="W56" s="980"/>
      <c r="X56" s="980"/>
    </row>
    <row r="57" spans="1:24" s="942" customFormat="1" ht="15.75" customHeight="1">
      <c r="A57" s="949"/>
      <c r="B57" s="949"/>
      <c r="C57" s="979" t="s">
        <v>377</v>
      </c>
      <c r="D57" s="982">
        <f>SUM(E57:F57)</f>
        <v>1018</v>
      </c>
      <c r="E57" s="982">
        <f>SUM(G57,I57,K57,M57,O57,Q57,S57,U57,W57)</f>
        <v>93</v>
      </c>
      <c r="F57" s="982">
        <f>SUM(H57,J57,L57,N57,P57,R57,T57,V57,X57)</f>
        <v>925</v>
      </c>
      <c r="G57" s="983">
        <v>3</v>
      </c>
      <c r="H57" s="983">
        <v>34</v>
      </c>
      <c r="I57" s="983">
        <v>14</v>
      </c>
      <c r="J57" s="983">
        <v>363</v>
      </c>
      <c r="K57" s="983" t="s">
        <v>627</v>
      </c>
      <c r="L57" s="983" t="s">
        <v>627</v>
      </c>
      <c r="M57" s="983" t="s">
        <v>627</v>
      </c>
      <c r="N57" s="983" t="s">
        <v>627</v>
      </c>
      <c r="O57" s="983" t="s">
        <v>627</v>
      </c>
      <c r="P57" s="983" t="s">
        <v>627</v>
      </c>
      <c r="Q57" s="983">
        <v>28</v>
      </c>
      <c r="R57" s="983">
        <v>200</v>
      </c>
      <c r="S57" s="983">
        <v>10</v>
      </c>
      <c r="T57" s="983">
        <v>173</v>
      </c>
      <c r="U57" s="983">
        <v>24</v>
      </c>
      <c r="V57" s="983">
        <v>77</v>
      </c>
      <c r="W57" s="983">
        <v>14</v>
      </c>
      <c r="X57" s="983">
        <v>78</v>
      </c>
    </row>
    <row r="58" spans="1:24" s="942" customFormat="1" ht="15.75" customHeight="1">
      <c r="A58" s="949"/>
      <c r="B58" s="949"/>
      <c r="C58" s="979"/>
      <c r="D58" s="980"/>
      <c r="E58" s="980"/>
      <c r="F58" s="980"/>
      <c r="G58" s="980"/>
      <c r="H58" s="980"/>
      <c r="I58" s="980"/>
      <c r="J58" s="980"/>
      <c r="K58" s="980"/>
      <c r="L58" s="980"/>
      <c r="M58" s="980"/>
      <c r="N58" s="980"/>
      <c r="O58" s="980"/>
      <c r="P58" s="980"/>
      <c r="Q58" s="980"/>
      <c r="R58" s="980"/>
      <c r="S58" s="980"/>
      <c r="T58" s="980"/>
      <c r="U58" s="980"/>
      <c r="V58" s="980"/>
      <c r="W58" s="980"/>
      <c r="X58" s="980"/>
    </row>
    <row r="59" spans="1:24" s="942" customFormat="1" ht="15.75" customHeight="1">
      <c r="A59" s="1003"/>
      <c r="B59" s="1003"/>
      <c r="C59" s="1004"/>
      <c r="D59" s="980"/>
      <c r="E59" s="980"/>
      <c r="F59" s="980"/>
      <c r="G59" s="1005"/>
      <c r="H59" s="1005"/>
      <c r="I59" s="1005"/>
      <c r="J59" s="1005"/>
      <c r="K59" s="1005"/>
      <c r="L59" s="1005"/>
      <c r="M59" s="1005"/>
      <c r="N59" s="1005"/>
      <c r="O59" s="1005"/>
      <c r="P59" s="1005"/>
      <c r="Q59" s="1005"/>
      <c r="R59" s="1005"/>
      <c r="S59" s="1005"/>
      <c r="T59" s="1005"/>
      <c r="U59" s="1005"/>
      <c r="V59" s="1005"/>
      <c r="W59" s="1005"/>
      <c r="X59" s="1005"/>
    </row>
    <row r="60" spans="1:25" s="941" customFormat="1" ht="15.75" customHeight="1">
      <c r="A60" s="1000"/>
      <c r="B60" s="1000"/>
      <c r="C60" s="972" t="s">
        <v>304</v>
      </c>
      <c r="D60" s="986">
        <f>SUM(E60:F60)</f>
        <v>643</v>
      </c>
      <c r="E60" s="975">
        <f aca="true" t="shared" si="5" ref="E60:J60">SUM(E62:E66)</f>
        <v>61</v>
      </c>
      <c r="F60" s="975">
        <f t="shared" si="5"/>
        <v>582</v>
      </c>
      <c r="G60" s="1006">
        <f t="shared" si="5"/>
        <v>2</v>
      </c>
      <c r="H60" s="1006">
        <f t="shared" si="5"/>
        <v>19</v>
      </c>
      <c r="I60" s="1006">
        <f t="shared" si="5"/>
        <v>11</v>
      </c>
      <c r="J60" s="1006">
        <f t="shared" si="5"/>
        <v>226</v>
      </c>
      <c r="K60" s="1002" t="s">
        <v>627</v>
      </c>
      <c r="L60" s="1002" t="s">
        <v>627</v>
      </c>
      <c r="M60" s="1002" t="s">
        <v>627</v>
      </c>
      <c r="N60" s="1002" t="s">
        <v>627</v>
      </c>
      <c r="O60" s="1002" t="s">
        <v>627</v>
      </c>
      <c r="P60" s="1002" t="s">
        <v>627</v>
      </c>
      <c r="Q60" s="1006">
        <f aca="true" t="shared" si="6" ref="Q60:X60">SUM(Q62:Q66)</f>
        <v>13</v>
      </c>
      <c r="R60" s="1006">
        <f t="shared" si="6"/>
        <v>101</v>
      </c>
      <c r="S60" s="1006">
        <f t="shared" si="6"/>
        <v>6</v>
      </c>
      <c r="T60" s="1006">
        <f t="shared" si="6"/>
        <v>129</v>
      </c>
      <c r="U60" s="1006">
        <f t="shared" si="6"/>
        <v>17</v>
      </c>
      <c r="V60" s="1006">
        <f t="shared" si="6"/>
        <v>58</v>
      </c>
      <c r="W60" s="1006">
        <f t="shared" si="6"/>
        <v>12</v>
      </c>
      <c r="X60" s="1006">
        <f t="shared" si="6"/>
        <v>49</v>
      </c>
      <c r="Y60" s="971"/>
    </row>
    <row r="61" spans="1:25" s="942" customFormat="1" ht="15.75" customHeight="1">
      <c r="A61" s="977" t="s">
        <v>247</v>
      </c>
      <c r="B61" s="949"/>
      <c r="C61" s="979"/>
      <c r="D61" s="980"/>
      <c r="E61" s="980"/>
      <c r="F61" s="980"/>
      <c r="G61" s="980"/>
      <c r="H61" s="980"/>
      <c r="I61" s="980"/>
      <c r="J61" s="980"/>
      <c r="K61" s="980"/>
      <c r="L61" s="980"/>
      <c r="M61" s="980"/>
      <c r="N61" s="980"/>
      <c r="O61" s="980"/>
      <c r="P61" s="980"/>
      <c r="Q61" s="980"/>
      <c r="R61" s="980"/>
      <c r="S61" s="980"/>
      <c r="T61" s="980"/>
      <c r="U61" s="980"/>
      <c r="V61" s="980"/>
      <c r="W61" s="980"/>
      <c r="X61" s="980"/>
      <c r="Y61" s="1007"/>
    </row>
    <row r="62" spans="1:25" s="942" customFormat="1" ht="15.75" customHeight="1">
      <c r="A62" s="977"/>
      <c r="B62" s="949"/>
      <c r="C62" s="979" t="s">
        <v>375</v>
      </c>
      <c r="D62" s="983" t="s">
        <v>627</v>
      </c>
      <c r="E62" s="983" t="s">
        <v>627</v>
      </c>
      <c r="F62" s="983" t="s">
        <v>627</v>
      </c>
      <c r="G62" s="983" t="s">
        <v>627</v>
      </c>
      <c r="H62" s="983" t="s">
        <v>627</v>
      </c>
      <c r="I62" s="983" t="s">
        <v>627</v>
      </c>
      <c r="J62" s="983" t="s">
        <v>627</v>
      </c>
      <c r="K62" s="983" t="s">
        <v>627</v>
      </c>
      <c r="L62" s="983" t="s">
        <v>627</v>
      </c>
      <c r="M62" s="983" t="s">
        <v>627</v>
      </c>
      <c r="N62" s="983" t="s">
        <v>627</v>
      </c>
      <c r="O62" s="983" t="s">
        <v>627</v>
      </c>
      <c r="P62" s="983" t="s">
        <v>627</v>
      </c>
      <c r="Q62" s="983" t="s">
        <v>627</v>
      </c>
      <c r="R62" s="983" t="s">
        <v>627</v>
      </c>
      <c r="S62" s="983" t="s">
        <v>627</v>
      </c>
      <c r="T62" s="983" t="s">
        <v>627</v>
      </c>
      <c r="U62" s="983" t="s">
        <v>627</v>
      </c>
      <c r="V62" s="983" t="s">
        <v>627</v>
      </c>
      <c r="W62" s="983" t="s">
        <v>627</v>
      </c>
      <c r="X62" s="983" t="s">
        <v>627</v>
      </c>
      <c r="Y62" s="1007"/>
    </row>
    <row r="63" spans="1:25" s="942" customFormat="1" ht="15.75" customHeight="1">
      <c r="A63" s="977"/>
      <c r="B63" s="949"/>
      <c r="C63" s="979"/>
      <c r="D63" s="990"/>
      <c r="E63" s="980"/>
      <c r="F63" s="980"/>
      <c r="G63" s="980"/>
      <c r="H63" s="980"/>
      <c r="I63" s="980"/>
      <c r="J63" s="980"/>
      <c r="K63" s="980"/>
      <c r="L63" s="980"/>
      <c r="M63" s="980"/>
      <c r="N63" s="980"/>
      <c r="O63" s="980"/>
      <c r="P63" s="980"/>
      <c r="Q63" s="980"/>
      <c r="R63" s="980"/>
      <c r="S63" s="980"/>
      <c r="T63" s="980"/>
      <c r="U63" s="980"/>
      <c r="V63" s="980"/>
      <c r="W63" s="980"/>
      <c r="X63" s="980"/>
      <c r="Y63" s="1007"/>
    </row>
    <row r="64" spans="1:25" s="942" customFormat="1" ht="15.75" customHeight="1">
      <c r="A64" s="977"/>
      <c r="B64" s="949"/>
      <c r="C64" s="979" t="s">
        <v>376</v>
      </c>
      <c r="D64" s="983" t="s">
        <v>627</v>
      </c>
      <c r="E64" s="983" t="s">
        <v>627</v>
      </c>
      <c r="F64" s="983" t="s">
        <v>627</v>
      </c>
      <c r="G64" s="983" t="s">
        <v>627</v>
      </c>
      <c r="H64" s="983" t="s">
        <v>627</v>
      </c>
      <c r="I64" s="983" t="s">
        <v>627</v>
      </c>
      <c r="J64" s="983" t="s">
        <v>627</v>
      </c>
      <c r="K64" s="983" t="s">
        <v>627</v>
      </c>
      <c r="L64" s="983" t="s">
        <v>627</v>
      </c>
      <c r="M64" s="983" t="s">
        <v>627</v>
      </c>
      <c r="N64" s="983" t="s">
        <v>627</v>
      </c>
      <c r="O64" s="983" t="s">
        <v>627</v>
      </c>
      <c r="P64" s="983" t="s">
        <v>627</v>
      </c>
      <c r="Q64" s="983" t="s">
        <v>627</v>
      </c>
      <c r="R64" s="983" t="s">
        <v>627</v>
      </c>
      <c r="S64" s="983" t="s">
        <v>627</v>
      </c>
      <c r="T64" s="983" t="s">
        <v>627</v>
      </c>
      <c r="U64" s="983" t="s">
        <v>627</v>
      </c>
      <c r="V64" s="983" t="s">
        <v>627</v>
      </c>
      <c r="W64" s="983" t="s">
        <v>627</v>
      </c>
      <c r="X64" s="983" t="s">
        <v>627</v>
      </c>
      <c r="Y64" s="1007"/>
    </row>
    <row r="65" spans="1:25" s="942" customFormat="1" ht="15.75" customHeight="1">
      <c r="A65" s="977"/>
      <c r="B65" s="949"/>
      <c r="C65" s="979"/>
      <c r="D65" s="980"/>
      <c r="E65" s="982"/>
      <c r="F65" s="982"/>
      <c r="G65" s="980"/>
      <c r="H65" s="980"/>
      <c r="I65" s="980"/>
      <c r="J65" s="980"/>
      <c r="K65" s="980"/>
      <c r="L65" s="980"/>
      <c r="M65" s="980"/>
      <c r="N65" s="980"/>
      <c r="O65" s="980"/>
      <c r="P65" s="980"/>
      <c r="Q65" s="980"/>
      <c r="R65" s="980"/>
      <c r="S65" s="980"/>
      <c r="T65" s="980"/>
      <c r="U65" s="980"/>
      <c r="V65" s="980"/>
      <c r="W65" s="980"/>
      <c r="X65" s="980"/>
      <c r="Y65" s="1007"/>
    </row>
    <row r="66" spans="1:25" s="942" customFormat="1" ht="15.75" customHeight="1">
      <c r="A66" s="949"/>
      <c r="B66" s="949"/>
      <c r="C66" s="979" t="s">
        <v>377</v>
      </c>
      <c r="D66" s="982">
        <f>SUM(E66:F66)</f>
        <v>643</v>
      </c>
      <c r="E66" s="982">
        <f>SUM(G66,I66,K66,M66,O66,Q66,S66,U66,W66)</f>
        <v>61</v>
      </c>
      <c r="F66" s="982">
        <f>SUM(H66,J66,L66,N66,P66,R66,T66,V66,X66)</f>
        <v>582</v>
      </c>
      <c r="G66" s="983">
        <v>2</v>
      </c>
      <c r="H66" s="983">
        <v>19</v>
      </c>
      <c r="I66" s="1008">
        <v>11</v>
      </c>
      <c r="J66" s="1008">
        <v>226</v>
      </c>
      <c r="K66" s="983" t="s">
        <v>627</v>
      </c>
      <c r="L66" s="983" t="s">
        <v>627</v>
      </c>
      <c r="M66" s="983" t="s">
        <v>627</v>
      </c>
      <c r="N66" s="983" t="s">
        <v>627</v>
      </c>
      <c r="O66" s="983" t="s">
        <v>627</v>
      </c>
      <c r="P66" s="983" t="s">
        <v>627</v>
      </c>
      <c r="Q66" s="983">
        <v>13</v>
      </c>
      <c r="R66" s="983">
        <v>101</v>
      </c>
      <c r="S66" s="983">
        <v>6</v>
      </c>
      <c r="T66" s="983">
        <v>129</v>
      </c>
      <c r="U66" s="983">
        <v>17</v>
      </c>
      <c r="V66" s="983">
        <v>58</v>
      </c>
      <c r="W66" s="983">
        <v>12</v>
      </c>
      <c r="X66" s="983">
        <v>49</v>
      </c>
      <c r="Y66" s="1007"/>
    </row>
    <row r="67" spans="1:25" s="942" customFormat="1" ht="15.75" customHeight="1">
      <c r="A67" s="1003"/>
      <c r="B67" s="1003"/>
      <c r="C67" s="1004"/>
      <c r="D67" s="980"/>
      <c r="E67" s="980"/>
      <c r="F67" s="980"/>
      <c r="G67" s="1005"/>
      <c r="H67" s="1005"/>
      <c r="I67" s="982" t="s">
        <v>24</v>
      </c>
      <c r="J67" s="1005"/>
      <c r="K67" s="1005"/>
      <c r="L67" s="1005"/>
      <c r="M67" s="1005"/>
      <c r="N67" s="1005"/>
      <c r="O67" s="1005"/>
      <c r="P67" s="1005"/>
      <c r="Q67" s="1005"/>
      <c r="R67" s="1005"/>
      <c r="S67" s="1005"/>
      <c r="T67" s="1005"/>
      <c r="U67" s="1005"/>
      <c r="V67" s="1005"/>
      <c r="W67" s="1005"/>
      <c r="X67" s="1005"/>
      <c r="Y67" s="1007"/>
    </row>
    <row r="68" spans="1:25" s="942" customFormat="1" ht="15.75" customHeight="1">
      <c r="A68" s="1003"/>
      <c r="B68" s="1003"/>
      <c r="C68" s="1004"/>
      <c r="D68" s="980"/>
      <c r="E68" s="980"/>
      <c r="F68" s="980"/>
      <c r="G68" s="1005"/>
      <c r="H68" s="1005"/>
      <c r="I68" s="1005"/>
      <c r="J68" s="1005"/>
      <c r="K68" s="1005"/>
      <c r="L68" s="1005"/>
      <c r="M68" s="1005"/>
      <c r="N68" s="1005"/>
      <c r="O68" s="1005"/>
      <c r="P68" s="1005"/>
      <c r="Q68" s="1005"/>
      <c r="R68" s="1005"/>
      <c r="S68" s="1005"/>
      <c r="T68" s="1005"/>
      <c r="U68" s="1005"/>
      <c r="V68" s="1005"/>
      <c r="W68" s="1005"/>
      <c r="X68" s="1005"/>
      <c r="Y68" s="1007"/>
    </row>
    <row r="69" spans="1:25" s="941" customFormat="1" ht="15.75" customHeight="1">
      <c r="A69" s="1000"/>
      <c r="B69" s="1000"/>
      <c r="C69" s="972" t="s">
        <v>304</v>
      </c>
      <c r="D69" s="986">
        <f>SUM(E69:F69)</f>
        <v>683</v>
      </c>
      <c r="E69" s="975">
        <f aca="true" t="shared" si="7" ref="E69:J69">SUM(E71:E75)</f>
        <v>32</v>
      </c>
      <c r="F69" s="975">
        <f t="shared" si="7"/>
        <v>651</v>
      </c>
      <c r="G69" s="1006">
        <f t="shared" si="7"/>
        <v>2</v>
      </c>
      <c r="H69" s="1006">
        <f t="shared" si="7"/>
        <v>34</v>
      </c>
      <c r="I69" s="1006">
        <f t="shared" si="7"/>
        <v>3</v>
      </c>
      <c r="J69" s="1006">
        <f t="shared" si="7"/>
        <v>277</v>
      </c>
      <c r="K69" s="1002" t="s">
        <v>627</v>
      </c>
      <c r="L69" s="1002" t="s">
        <v>627</v>
      </c>
      <c r="M69" s="1002" t="s">
        <v>627</v>
      </c>
      <c r="N69" s="1002" t="s">
        <v>627</v>
      </c>
      <c r="O69" s="1002" t="s">
        <v>627</v>
      </c>
      <c r="P69" s="1002" t="s">
        <v>627</v>
      </c>
      <c r="Q69" s="1006">
        <f aca="true" t="shared" si="8" ref="Q69:X69">SUM(Q71:Q75)</f>
        <v>3</v>
      </c>
      <c r="R69" s="1006">
        <f t="shared" si="8"/>
        <v>115</v>
      </c>
      <c r="S69" s="1006">
        <f t="shared" si="8"/>
        <v>3</v>
      </c>
      <c r="T69" s="1006">
        <f t="shared" si="8"/>
        <v>128</v>
      </c>
      <c r="U69" s="1006">
        <f t="shared" si="8"/>
        <v>12</v>
      </c>
      <c r="V69" s="1006">
        <f t="shared" si="8"/>
        <v>63</v>
      </c>
      <c r="W69" s="1006">
        <f t="shared" si="8"/>
        <v>9</v>
      </c>
      <c r="X69" s="1006">
        <f t="shared" si="8"/>
        <v>34</v>
      </c>
      <c r="Y69" s="971"/>
    </row>
    <row r="70" spans="1:24" s="942" customFormat="1" ht="15.75" customHeight="1">
      <c r="A70" s="977" t="s">
        <v>248</v>
      </c>
      <c r="B70" s="949"/>
      <c r="C70" s="979"/>
      <c r="D70" s="980"/>
      <c r="E70" s="980"/>
      <c r="F70" s="980"/>
      <c r="G70" s="980"/>
      <c r="H70" s="980"/>
      <c r="I70" s="980"/>
      <c r="J70" s="980"/>
      <c r="K70" s="980"/>
      <c r="L70" s="980"/>
      <c r="M70" s="980"/>
      <c r="N70" s="980"/>
      <c r="O70" s="980"/>
      <c r="P70" s="980"/>
      <c r="Q70" s="980"/>
      <c r="R70" s="980"/>
      <c r="S70" s="980"/>
      <c r="T70" s="980"/>
      <c r="U70" s="980"/>
      <c r="V70" s="980"/>
      <c r="W70" s="980"/>
      <c r="X70" s="980"/>
    </row>
    <row r="71" spans="1:24" s="942" customFormat="1" ht="15.75" customHeight="1">
      <c r="A71" s="977"/>
      <c r="B71" s="949"/>
      <c r="C71" s="979" t="s">
        <v>375</v>
      </c>
      <c r="D71" s="983" t="s">
        <v>627</v>
      </c>
      <c r="E71" s="983" t="s">
        <v>627</v>
      </c>
      <c r="F71" s="983" t="s">
        <v>627</v>
      </c>
      <c r="G71" s="983" t="s">
        <v>627</v>
      </c>
      <c r="H71" s="983" t="s">
        <v>627</v>
      </c>
      <c r="I71" s="983" t="s">
        <v>627</v>
      </c>
      <c r="J71" s="983" t="s">
        <v>627</v>
      </c>
      <c r="K71" s="983" t="s">
        <v>627</v>
      </c>
      <c r="L71" s="983" t="s">
        <v>627</v>
      </c>
      <c r="M71" s="983" t="s">
        <v>627</v>
      </c>
      <c r="N71" s="983" t="s">
        <v>627</v>
      </c>
      <c r="O71" s="983" t="s">
        <v>627</v>
      </c>
      <c r="P71" s="983" t="s">
        <v>627</v>
      </c>
      <c r="Q71" s="983" t="s">
        <v>627</v>
      </c>
      <c r="R71" s="983" t="s">
        <v>627</v>
      </c>
      <c r="S71" s="983" t="s">
        <v>627</v>
      </c>
      <c r="T71" s="983" t="s">
        <v>627</v>
      </c>
      <c r="U71" s="983" t="s">
        <v>627</v>
      </c>
      <c r="V71" s="983" t="s">
        <v>627</v>
      </c>
      <c r="W71" s="983" t="s">
        <v>627</v>
      </c>
      <c r="X71" s="983" t="s">
        <v>627</v>
      </c>
    </row>
    <row r="72" spans="1:24" s="942" customFormat="1" ht="15.75" customHeight="1">
      <c r="A72" s="977"/>
      <c r="B72" s="949"/>
      <c r="C72" s="979"/>
      <c r="D72" s="990"/>
      <c r="E72" s="980"/>
      <c r="F72" s="980"/>
      <c r="G72" s="980"/>
      <c r="H72" s="980"/>
      <c r="I72" s="980"/>
      <c r="J72" s="980"/>
      <c r="K72" s="980"/>
      <c r="L72" s="980"/>
      <c r="M72" s="980"/>
      <c r="N72" s="980"/>
      <c r="O72" s="980"/>
      <c r="P72" s="980"/>
      <c r="Q72" s="980"/>
      <c r="R72" s="980"/>
      <c r="S72" s="980"/>
      <c r="T72" s="980"/>
      <c r="U72" s="980"/>
      <c r="V72" s="980"/>
      <c r="W72" s="980"/>
      <c r="X72" s="980"/>
    </row>
    <row r="73" spans="1:24" s="942" customFormat="1" ht="15.75" customHeight="1">
      <c r="A73" s="977"/>
      <c r="B73" s="949"/>
      <c r="C73" s="979" t="s">
        <v>376</v>
      </c>
      <c r="D73" s="983" t="s">
        <v>627</v>
      </c>
      <c r="E73" s="983" t="s">
        <v>627</v>
      </c>
      <c r="F73" s="983" t="s">
        <v>627</v>
      </c>
      <c r="G73" s="983" t="s">
        <v>627</v>
      </c>
      <c r="H73" s="983" t="s">
        <v>627</v>
      </c>
      <c r="I73" s="983" t="s">
        <v>627</v>
      </c>
      <c r="J73" s="983" t="s">
        <v>627</v>
      </c>
      <c r="K73" s="983" t="s">
        <v>627</v>
      </c>
      <c r="L73" s="983" t="s">
        <v>627</v>
      </c>
      <c r="M73" s="983" t="s">
        <v>627</v>
      </c>
      <c r="N73" s="983" t="s">
        <v>627</v>
      </c>
      <c r="O73" s="983" t="s">
        <v>627</v>
      </c>
      <c r="P73" s="983" t="s">
        <v>627</v>
      </c>
      <c r="Q73" s="983" t="s">
        <v>627</v>
      </c>
      <c r="R73" s="983" t="s">
        <v>627</v>
      </c>
      <c r="S73" s="983" t="s">
        <v>627</v>
      </c>
      <c r="T73" s="983" t="s">
        <v>627</v>
      </c>
      <c r="U73" s="983" t="s">
        <v>627</v>
      </c>
      <c r="V73" s="983" t="s">
        <v>627</v>
      </c>
      <c r="W73" s="983" t="s">
        <v>627</v>
      </c>
      <c r="X73" s="983" t="s">
        <v>627</v>
      </c>
    </row>
    <row r="74" spans="1:24" s="942" customFormat="1" ht="15.75" customHeight="1">
      <c r="A74" s="977"/>
      <c r="B74" s="949"/>
      <c r="C74" s="979"/>
      <c r="D74" s="980"/>
      <c r="E74" s="982"/>
      <c r="F74" s="982"/>
      <c r="G74" s="980"/>
      <c r="H74" s="980"/>
      <c r="I74" s="980"/>
      <c r="J74" s="980"/>
      <c r="K74" s="980"/>
      <c r="L74" s="980"/>
      <c r="M74" s="980"/>
      <c r="N74" s="980"/>
      <c r="O74" s="980"/>
      <c r="P74" s="980"/>
      <c r="Q74" s="980"/>
      <c r="R74" s="980"/>
      <c r="S74" s="980"/>
      <c r="T74" s="980"/>
      <c r="U74" s="980"/>
      <c r="V74" s="980"/>
      <c r="W74" s="980"/>
      <c r="X74" s="980"/>
    </row>
    <row r="75" spans="1:24" s="942" customFormat="1" ht="15.75" customHeight="1">
      <c r="A75" s="1009"/>
      <c r="B75" s="1009"/>
      <c r="C75" s="992" t="s">
        <v>377</v>
      </c>
      <c r="D75" s="982">
        <f>SUM(E75:F75)</f>
        <v>683</v>
      </c>
      <c r="E75" s="982">
        <f>SUM(G75,I75,K75,M75,O75,Q75,S75,U75,W75)</f>
        <v>32</v>
      </c>
      <c r="F75" s="982">
        <f>SUM(H75,J75,L75,N75,P75,R75,T75,V75,X75)</f>
        <v>651</v>
      </c>
      <c r="G75" s="983">
        <v>2</v>
      </c>
      <c r="H75" s="983">
        <v>34</v>
      </c>
      <c r="I75" s="983">
        <v>3</v>
      </c>
      <c r="J75" s="983">
        <v>277</v>
      </c>
      <c r="K75" s="983" t="s">
        <v>627</v>
      </c>
      <c r="L75" s="983" t="s">
        <v>627</v>
      </c>
      <c r="M75" s="983" t="s">
        <v>627</v>
      </c>
      <c r="N75" s="983" t="s">
        <v>627</v>
      </c>
      <c r="O75" s="983" t="s">
        <v>627</v>
      </c>
      <c r="P75" s="983" t="s">
        <v>627</v>
      </c>
      <c r="Q75" s="983">
        <v>3</v>
      </c>
      <c r="R75" s="983">
        <v>115</v>
      </c>
      <c r="S75" s="995">
        <v>3</v>
      </c>
      <c r="T75" s="995">
        <v>128</v>
      </c>
      <c r="U75" s="995">
        <v>12</v>
      </c>
      <c r="V75" s="995">
        <v>63</v>
      </c>
      <c r="W75" s="995">
        <v>9</v>
      </c>
      <c r="X75" s="995">
        <v>34</v>
      </c>
    </row>
    <row r="76" spans="1:29" ht="15" customHeight="1">
      <c r="A76" s="1010" t="s">
        <v>810</v>
      </c>
      <c r="B76" s="1011"/>
      <c r="C76" s="1011"/>
      <c r="D76" s="1011"/>
      <c r="E76" s="1011"/>
      <c r="F76" s="1011"/>
      <c r="G76" s="1011"/>
      <c r="H76" s="1011"/>
      <c r="I76" s="1011"/>
      <c r="J76" s="1011"/>
      <c r="K76" s="1011"/>
      <c r="L76" s="1011"/>
      <c r="M76" s="1011"/>
      <c r="N76" s="1011"/>
      <c r="O76" s="1011"/>
      <c r="P76" s="1011"/>
      <c r="Q76" s="1011"/>
      <c r="R76" s="1011"/>
      <c r="S76" s="996"/>
      <c r="T76" s="996"/>
      <c r="U76" s="996"/>
      <c r="V76" s="996"/>
      <c r="W76" s="996"/>
      <c r="X76" s="996"/>
      <c r="Y76" s="996"/>
      <c r="Z76" s="996"/>
      <c r="AA76" s="996"/>
      <c r="AB76" s="996"/>
      <c r="AC76" s="996"/>
    </row>
    <row r="77" ht="15" customHeight="1">
      <c r="A77" s="947" t="s">
        <v>249</v>
      </c>
    </row>
    <row r="78" ht="15" customHeight="1">
      <c r="A78" s="947" t="s">
        <v>103</v>
      </c>
    </row>
  </sheetData>
  <sheetProtection/>
  <mergeCells count="57">
    <mergeCell ref="M49:N49"/>
    <mergeCell ref="A76:R76"/>
    <mergeCell ref="S49:T49"/>
    <mergeCell ref="G47:H48"/>
    <mergeCell ref="I47:J48"/>
    <mergeCell ref="K47:L48"/>
    <mergeCell ref="M47:N48"/>
    <mergeCell ref="O49:P49"/>
    <mergeCell ref="Q49:R49"/>
    <mergeCell ref="A52:A56"/>
    <mergeCell ref="A61:A65"/>
    <mergeCell ref="A70:A74"/>
    <mergeCell ref="G49:H49"/>
    <mergeCell ref="I49:J49"/>
    <mergeCell ref="K49:L49"/>
    <mergeCell ref="A47:C50"/>
    <mergeCell ref="D47:F49"/>
    <mergeCell ref="U49:V49"/>
    <mergeCell ref="O47:P48"/>
    <mergeCell ref="Q47:R48"/>
    <mergeCell ref="U8:V8"/>
    <mergeCell ref="W8:X8"/>
    <mergeCell ref="S47:T48"/>
    <mergeCell ref="U47:V48"/>
    <mergeCell ref="W47:X48"/>
    <mergeCell ref="W49:X49"/>
    <mergeCell ref="A20:A24"/>
    <mergeCell ref="A29:A33"/>
    <mergeCell ref="A43:X43"/>
    <mergeCell ref="A44:X44"/>
    <mergeCell ref="A45:X45"/>
    <mergeCell ref="Y8:Z8"/>
    <mergeCell ref="AA8:AB8"/>
    <mergeCell ref="A11:A15"/>
    <mergeCell ref="G8:H8"/>
    <mergeCell ref="I8:J8"/>
    <mergeCell ref="K8:L8"/>
    <mergeCell ref="M8:N8"/>
    <mergeCell ref="O8:P8"/>
    <mergeCell ref="Q8:R8"/>
    <mergeCell ref="S8:T8"/>
    <mergeCell ref="Q6:R7"/>
    <mergeCell ref="S6:T7"/>
    <mergeCell ref="U6:V7"/>
    <mergeCell ref="W6:X7"/>
    <mergeCell ref="Y6:Z7"/>
    <mergeCell ref="AA6:AB7"/>
    <mergeCell ref="A2:AB2"/>
    <mergeCell ref="A3:AB3"/>
    <mergeCell ref="A4:AB4"/>
    <mergeCell ref="A6:C9"/>
    <mergeCell ref="D6:F8"/>
    <mergeCell ref="G6:H7"/>
    <mergeCell ref="I6:J7"/>
    <mergeCell ref="K6:L7"/>
    <mergeCell ref="M6:N7"/>
    <mergeCell ref="O6:P7"/>
  </mergeCells>
  <printOptions horizontalCentered="1" verticalCentered="1"/>
  <pageMargins left="0.7874015748031497" right="0.4724409448818898" top="0.5118110236220472" bottom="0.2755905511811024" header="0.2362204724409449" footer="0.1968503937007874"/>
  <pageSetup blackAndWhite="1" fitToHeight="1" fitToWidth="1" horizontalDpi="600" verticalDpi="600" orientation="landscape" paperSize="8" scale="6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城戸　加奈子</cp:lastModifiedBy>
  <cp:lastPrinted>2024-02-20T00:20:54Z</cp:lastPrinted>
  <dcterms:created xsi:type="dcterms:W3CDTF">2005-08-12T00:40:19Z</dcterms:created>
  <dcterms:modified xsi:type="dcterms:W3CDTF">2024-03-13T10:20:30Z</dcterms:modified>
  <cp:category/>
  <cp:version/>
  <cp:contentType/>
  <cp:contentStatus/>
</cp:coreProperties>
</file>