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70" windowWidth="19320" windowHeight="11730" activeTab="4"/>
  </bookViews>
  <sheets>
    <sheet name="140(P.244,245)" sheetId="1" r:id="rId1"/>
    <sheet name="141(P.246,247)" sheetId="2" r:id="rId2"/>
    <sheet name="142-147(P.248,249)" sheetId="3" r:id="rId3"/>
    <sheet name="148-150(P.250,251)" sheetId="4" r:id="rId4"/>
    <sheet name="151(P.252,253)" sheetId="5" r:id="rId5"/>
    <sheet name="152(P.254,255)" sheetId="6" r:id="rId6"/>
  </sheets>
  <externalReferences>
    <externalReference r:id="rId9"/>
    <externalReference r:id="rId10"/>
    <externalReference r:id="rId11"/>
    <externalReference r:id="rId12"/>
    <externalReference r:id="rId13"/>
  </externalReferences>
  <definedNames>
    <definedName name="_xlfn.COUNTIFS" hidden="1">#NAME?</definedName>
    <definedName name="_xlnm.Print_Area" localSheetId="0">'140(P.244,245)'!$A$1:$U$47</definedName>
    <definedName name="_xlnm.Print_Area" localSheetId="2">'142-147(P.248,249)'!$A$1:$AK$73</definedName>
    <definedName name="_xlnm.Print_Area" localSheetId="3">'148-150(P.250,251)'!$A$1:$AE$67</definedName>
    <definedName name="_xlnm.Print_Area" localSheetId="4">'151(P.252,253)'!$A$1:$M$48</definedName>
    <definedName name="_xlnm.Print_Area" localSheetId="5">'152(P.254,255)'!$B$1:$AP$70</definedName>
    <definedName name="参２・ＢＯＤ・ＣＯＤ" localSheetId="0">#REF!</definedName>
    <definedName name="参２・ＢＯＤ・ＣＯＤ" localSheetId="1">#REF!</definedName>
    <definedName name="参２・ＢＯＤ・ＣＯＤ" localSheetId="2">#REF!</definedName>
    <definedName name="参２・ＢＯＤ・ＣＯＤ" localSheetId="5">#REF!</definedName>
    <definedName name="参２・ＢＯＤ・ＣＯＤ">#REF!</definedName>
    <definedName name="参２・ｐＨ・ＤＯ・ＳＳ・大腸菌群数・油分" localSheetId="0">#REF!</definedName>
    <definedName name="参２・ｐＨ・ＤＯ・ＳＳ・大腸菌群数・油分" localSheetId="1">#REF!</definedName>
    <definedName name="参２・ｐＨ・ＤＯ・ＳＳ・大腸菌群数・油分" localSheetId="2">#REF!</definedName>
    <definedName name="参２・ｐＨ・ＤＯ・ＳＳ・大腸菌群数・油分" localSheetId="5">#REF!</definedName>
    <definedName name="参２・ｐＨ・ＤＯ・ＳＳ・大腸菌群数・油分">#REF!</definedName>
  </definedNames>
  <calcPr fullCalcOnLoad="1"/>
</workbook>
</file>

<file path=xl/sharedStrings.xml><?xml version="1.0" encoding="utf-8"?>
<sst xmlns="http://schemas.openxmlformats.org/spreadsheetml/2006/main" count="1935" uniqueCount="496">
  <si>
    <t>衛生及び環境 251</t>
  </si>
  <si>
    <t>羽咋市</t>
  </si>
  <si>
    <t>能美郡</t>
  </si>
  <si>
    <t>川北町</t>
  </si>
  <si>
    <t>河北郡</t>
  </si>
  <si>
    <t>津幡町</t>
  </si>
  <si>
    <t>内灘町</t>
  </si>
  <si>
    <t>羽咋郡</t>
  </si>
  <si>
    <t>志賀町</t>
  </si>
  <si>
    <t>鹿島郡</t>
  </si>
  <si>
    <t>穴水町</t>
  </si>
  <si>
    <t>　〃　石川中央保健所</t>
  </si>
  <si>
    <t>　〃　能登中部保健所</t>
  </si>
  <si>
    <t>　〃　能登北部保健所</t>
  </si>
  <si>
    <t>つつが 虫　病　</t>
  </si>
  <si>
    <t>（単位：cm、 kg）</t>
  </si>
  <si>
    <t>資料　石川県健康推進課「衛生統計年報（人口動態統計編）」</t>
  </si>
  <si>
    <t>(単位：人)</t>
  </si>
  <si>
    <t>総　数</t>
  </si>
  <si>
    <t>医　師</t>
  </si>
  <si>
    <t>薬剤師</t>
  </si>
  <si>
    <t>獣医師</t>
  </si>
  <si>
    <t>化学職</t>
  </si>
  <si>
    <t>被判定者数</t>
  </si>
  <si>
    <t>海域</t>
  </si>
  <si>
    <t>墓　地</t>
  </si>
  <si>
    <t>火葬場</t>
  </si>
  <si>
    <t>納骨堂</t>
  </si>
  <si>
    <t>管　理　　　　　栄養士</t>
  </si>
  <si>
    <t>保健師</t>
  </si>
  <si>
    <t>看護師</t>
  </si>
  <si>
    <t>歯　科　　　　衛生士</t>
  </si>
  <si>
    <t>作　業　　　　療法士</t>
  </si>
  <si>
    <t>その他</t>
  </si>
  <si>
    <t>注  　事務職員、技能労務職員を除き、地域センター職員を加えた人数である。</t>
  </si>
  <si>
    <t>し尿処理施設</t>
  </si>
  <si>
    <t>その他</t>
  </si>
  <si>
    <t>（人）</t>
  </si>
  <si>
    <t>（t）</t>
  </si>
  <si>
    <t>（ｔ）</t>
  </si>
  <si>
    <t>（％）</t>
  </si>
  <si>
    <t>資料　石川県厚生政策課、金沢市保健所</t>
  </si>
  <si>
    <t>年　度</t>
  </si>
  <si>
    <t>　</t>
  </si>
  <si>
    <t>そ　　の　　他</t>
  </si>
  <si>
    <t>水洗化率</t>
  </si>
  <si>
    <t>資源化量</t>
  </si>
  <si>
    <t>集　団　　　回収量</t>
  </si>
  <si>
    <t>リサイ　　クル率</t>
  </si>
  <si>
    <t>し尿処理計画　　　　　　　　　区域内人口　　　　　　　</t>
  </si>
  <si>
    <t>病　　　　　　　　床　　　　　　　　数</t>
  </si>
  <si>
    <t>総　　数</t>
  </si>
  <si>
    <t>精　　神</t>
  </si>
  <si>
    <t>結　　核</t>
  </si>
  <si>
    <t>一　　般</t>
  </si>
  <si>
    <t>感染症</t>
  </si>
  <si>
    <t>一般・療養</t>
  </si>
  <si>
    <t>金沢市</t>
  </si>
  <si>
    <t>七尾市</t>
  </si>
  <si>
    <t>小松市</t>
  </si>
  <si>
    <t>輪島市</t>
  </si>
  <si>
    <t>珠洲市</t>
  </si>
  <si>
    <t>加賀市</t>
  </si>
  <si>
    <t>小松市</t>
  </si>
  <si>
    <t>輪島市</t>
  </si>
  <si>
    <t>加賀市</t>
  </si>
  <si>
    <t>羽咋市</t>
  </si>
  <si>
    <t>かほく市</t>
  </si>
  <si>
    <t>川北町</t>
  </si>
  <si>
    <t>津幡町</t>
  </si>
  <si>
    <t>白山市</t>
  </si>
  <si>
    <t>能美市</t>
  </si>
  <si>
    <t>宝達志水町</t>
  </si>
  <si>
    <t>能登町</t>
  </si>
  <si>
    <t>中能登町</t>
  </si>
  <si>
    <t>鳳珠郡</t>
  </si>
  <si>
    <t>年次及び市町別</t>
  </si>
  <si>
    <t>…</t>
  </si>
  <si>
    <t>死亡総数</t>
  </si>
  <si>
    <t>脳血管疾患</t>
  </si>
  <si>
    <t>肺炎</t>
  </si>
  <si>
    <t>不慮の事故</t>
  </si>
  <si>
    <t>自殺</t>
  </si>
  <si>
    <t>老衰</t>
  </si>
  <si>
    <t>腎不全</t>
  </si>
  <si>
    <t>慢性閉塞性肺疾患</t>
  </si>
  <si>
    <t>肝疾患</t>
  </si>
  <si>
    <t>糖尿病</t>
  </si>
  <si>
    <t>大動脈瘤及び解離</t>
  </si>
  <si>
    <t>腸管感染症</t>
  </si>
  <si>
    <t>周産期に発生した病態</t>
  </si>
  <si>
    <t>急性気管支炎</t>
  </si>
  <si>
    <t>髄膜炎</t>
  </si>
  <si>
    <t>インフルエンザ</t>
  </si>
  <si>
    <t>他殺</t>
  </si>
  <si>
    <t>乳幼児突然死症候群</t>
  </si>
  <si>
    <t>ヒト免疫不全ウイルス[ＨＩＶ]病</t>
  </si>
  <si>
    <t>妊娠、分娩及び産じょく</t>
  </si>
  <si>
    <t>呼吸器結核</t>
  </si>
  <si>
    <t>交通事故</t>
  </si>
  <si>
    <t>死　　　　　亡　　　　　数　　（人）</t>
  </si>
  <si>
    <t>筋骨格系及び結合組織の疾患</t>
  </si>
  <si>
    <t>血管性及び詳細不明の認知症</t>
  </si>
  <si>
    <t>耳及び乳様突起の疾患</t>
  </si>
  <si>
    <t>衛生及び環境 249</t>
  </si>
  <si>
    <t>ご　　　　　　　　　　　　　　　　　　　　　　　　　　　　　　み</t>
  </si>
  <si>
    <t>し　　　　　　　　　　　　　　　　　　　　　　　尿</t>
  </si>
  <si>
    <t>総　　　　計</t>
  </si>
  <si>
    <t>し　　尿　　処　　理　　量　（kL）</t>
  </si>
  <si>
    <t>自 家　　　処 理　　　人 口</t>
  </si>
  <si>
    <t>水　洗　化　人　口</t>
  </si>
  <si>
    <t>ご　　　み　　　処　　　理　　　量　（ｔ）</t>
  </si>
  <si>
    <t>自　家　　　　処理量　</t>
  </si>
  <si>
    <t>総    　　量</t>
  </si>
  <si>
    <t>地点数</t>
  </si>
  <si>
    <t>ＡＡ</t>
  </si>
  <si>
    <t>／</t>
  </si>
  <si>
    <t>～</t>
  </si>
  <si>
    <t>身長</t>
  </si>
  <si>
    <t>体重</t>
  </si>
  <si>
    <t>喫茶店　営  業</t>
  </si>
  <si>
    <t>菓　子　製造業</t>
  </si>
  <si>
    <t>魚介類　販売業</t>
  </si>
  <si>
    <t>豆  腐　製造業</t>
  </si>
  <si>
    <t>二　　　　類</t>
  </si>
  <si>
    <t>四　　　　　類</t>
  </si>
  <si>
    <t>五　　　　　　類</t>
  </si>
  <si>
    <t>その他</t>
  </si>
  <si>
    <t>クロイツ　　　フェルト･　　ヤコブ病</t>
  </si>
  <si>
    <t>ウイルス性肝炎(E型･A型肝炎を除く）</t>
  </si>
  <si>
    <t>資料　石川県健康推進課、薬事衛生課</t>
  </si>
  <si>
    <t>計</t>
  </si>
  <si>
    <t>（構成比：％）</t>
  </si>
  <si>
    <t>（単位：人）</t>
  </si>
  <si>
    <t>病　　　　　　　　　　　　　　　　　　　　　　　　　　　　院</t>
  </si>
  <si>
    <t>歯科診療　所　　数</t>
  </si>
  <si>
    <t>医　　師</t>
  </si>
  <si>
    <t>歯科医師</t>
  </si>
  <si>
    <t>保健師</t>
  </si>
  <si>
    <t>看護師</t>
  </si>
  <si>
    <t>准看護師</t>
  </si>
  <si>
    <t xml:space="preserve"> </t>
  </si>
  <si>
    <t>金沢市保健所</t>
  </si>
  <si>
    <t>内灘町</t>
  </si>
  <si>
    <t>志賀町</t>
  </si>
  <si>
    <t>宝達志水町</t>
  </si>
  <si>
    <t>中能登町</t>
  </si>
  <si>
    <t>穴水町</t>
  </si>
  <si>
    <t>七　尾　　　測定局</t>
  </si>
  <si>
    <t>小　松　　　測定局</t>
  </si>
  <si>
    <t>大聖寺　　　測定局</t>
  </si>
  <si>
    <t>羽　咋　　　測定局</t>
  </si>
  <si>
    <t>松　任　　　測定局</t>
  </si>
  <si>
    <t>下　宿</t>
  </si>
  <si>
    <t>理容所</t>
  </si>
  <si>
    <t>美容所</t>
  </si>
  <si>
    <t>６　　　歳</t>
  </si>
  <si>
    <t>７　　　歳</t>
  </si>
  <si>
    <t>８　　　歳</t>
  </si>
  <si>
    <t>９　　　歳</t>
  </si>
  <si>
    <t>男</t>
  </si>
  <si>
    <t>その他の新生物</t>
  </si>
  <si>
    <t>ヘルニア及び腸閉塞</t>
  </si>
  <si>
    <t>ウイルス肝炎</t>
  </si>
  <si>
    <t>高血圧性疾患</t>
  </si>
  <si>
    <t>喘息</t>
  </si>
  <si>
    <t>糸球体疾患及び腎尿細管間質性疾患</t>
  </si>
  <si>
    <t>胃潰瘍及び十二指腸潰瘍</t>
  </si>
  <si>
    <t>先天奇形、変形及び染色体異常</t>
  </si>
  <si>
    <t>パーキンソン病</t>
  </si>
  <si>
    <t>貧血</t>
  </si>
  <si>
    <t>脊髄性筋萎縮症及び関連症候群</t>
  </si>
  <si>
    <t>アルツハイマー病</t>
  </si>
  <si>
    <t>結核</t>
  </si>
  <si>
    <t>皮膚及び皮下組織の疾患</t>
  </si>
  <si>
    <t>河　　　　　　　　　川</t>
  </si>
  <si>
    <t>郷谷川</t>
  </si>
  <si>
    <t>前川</t>
  </si>
  <si>
    <t>金腐川</t>
  </si>
  <si>
    <t>河北潟・大野川</t>
  </si>
  <si>
    <t>湖沼</t>
  </si>
  <si>
    <t>土 壌 汚 染</t>
  </si>
  <si>
    <t>年　　　　次</t>
  </si>
  <si>
    <t>腸　管　　出血性　大腸菌　感染症</t>
  </si>
  <si>
    <t>細菌性　赤　痢</t>
  </si>
  <si>
    <t>Ｅ　型　肝　炎</t>
  </si>
  <si>
    <t>感　　　　　　　　染　　　　　　　　症</t>
  </si>
  <si>
    <t>食中毒</t>
  </si>
  <si>
    <t>珠洲市</t>
  </si>
  <si>
    <t>総　　  　数</t>
  </si>
  <si>
    <t>大 気 汚 染</t>
  </si>
  <si>
    <t>水 質 汚 濁</t>
  </si>
  <si>
    <t>件　数</t>
  </si>
  <si>
    <t>構成比</t>
  </si>
  <si>
    <t>資料　石川県環境政策課「環境大気調査報告書」</t>
  </si>
  <si>
    <t>年 度 及 び 市 町 別</t>
  </si>
  <si>
    <t>ごみ処理計画                  収 集 人 口</t>
  </si>
  <si>
    <t>悪　  　　臭</t>
  </si>
  <si>
    <t>資源化施設等</t>
  </si>
  <si>
    <t>（人）</t>
  </si>
  <si>
    <t>七尾市</t>
  </si>
  <si>
    <t>ツ  ベ  ル  ク  リ  ン  反  応</t>
  </si>
  <si>
    <t>Ａ　型　肝　炎</t>
  </si>
  <si>
    <t>日　本　　　脳　炎　</t>
  </si>
  <si>
    <t>後天性免疫不全症候群</t>
  </si>
  <si>
    <t>破傷風</t>
  </si>
  <si>
    <t>梅　毒</t>
  </si>
  <si>
    <t>かほく市</t>
  </si>
  <si>
    <t>女</t>
  </si>
  <si>
    <t>その他</t>
  </si>
  <si>
    <t>年　　次　　及　　び　　　　　　　　保　　健　　所　　別</t>
  </si>
  <si>
    <t>×</t>
  </si>
  <si>
    <t>Ａ</t>
  </si>
  <si>
    <t>Ｂ</t>
  </si>
  <si>
    <t>Ｃ</t>
  </si>
  <si>
    <t>Ｄ</t>
  </si>
  <si>
    <t>Ｅ</t>
  </si>
  <si>
    <t>光　化　学　オ　キ　シ　ダ　ン　ト　（ppm）</t>
  </si>
  <si>
    <t>騒　　  　音</t>
  </si>
  <si>
    <t>振　　  　動</t>
  </si>
  <si>
    <t>地 盤 沈 下</t>
  </si>
  <si>
    <t>（単位：人、％）</t>
  </si>
  <si>
    <t>公　　共　　下　　水　　道</t>
  </si>
  <si>
    <t>腸
チフス</t>
  </si>
  <si>
    <t>　</t>
  </si>
  <si>
    <t>松　任　　　測定局</t>
  </si>
  <si>
    <t>七　尾　　　測定局</t>
  </si>
  <si>
    <t>野々市市</t>
  </si>
  <si>
    <t>小　松　　　測定局</t>
  </si>
  <si>
    <t>輪　島　測定局</t>
  </si>
  <si>
    <t>二　　酸　　化　　窒　　素　（ppm）</t>
  </si>
  <si>
    <t>微　小　粒　子　状　物　質　（μｇ/㎥）</t>
  </si>
  <si>
    <t>三　　　　　類</t>
  </si>
  <si>
    <t>年　　度</t>
  </si>
  <si>
    <t>年　　度</t>
  </si>
  <si>
    <t>年　　　　度</t>
  </si>
  <si>
    <t>　３　平成２４年度からの人口には、外国人人口を含んでいる。</t>
  </si>
  <si>
    <t>レジオ ネラ症</t>
  </si>
  <si>
    <t>眼及び付属器の疾患</t>
  </si>
  <si>
    <t>&lt;0.5</t>
  </si>
  <si>
    <t>&lt;1</t>
  </si>
  <si>
    <t>年次及び保健所別</t>
  </si>
  <si>
    <t>254 衛生及び環境</t>
  </si>
  <si>
    <t>水  　域　  名</t>
  </si>
  <si>
    <t>類 型</t>
  </si>
  <si>
    <t>水素イオン濃度  ｐＨ</t>
  </si>
  <si>
    <t>溶 存 酸 素 量  ＤＯ (mg/L)</t>
  </si>
  <si>
    <t>生物化学的酸素要求量 ＢＯＤ(mg/L)
（化学的酸素要求量  ＣＯＤ）</t>
  </si>
  <si>
    <t>浮 遊 物 質 量 ＳＳ(mg/L)
（ｎ-ヘキサン抽出物質(油分)）</t>
  </si>
  <si>
    <t>ｍ／ｎ</t>
  </si>
  <si>
    <t>河川総括</t>
  </si>
  <si>
    <t>大聖寺川</t>
  </si>
  <si>
    <t>動橋川</t>
  </si>
  <si>
    <t>八日市川</t>
  </si>
  <si>
    <t>梯川</t>
  </si>
  <si>
    <t>／</t>
  </si>
  <si>
    <t>手取川</t>
  </si>
  <si>
    <t>大日川</t>
  </si>
  <si>
    <t>尾添川</t>
  </si>
  <si>
    <t>～</t>
  </si>
  <si>
    <t>犀川</t>
  </si>
  <si>
    <t>伏見川</t>
  </si>
  <si>
    <t>浅野川</t>
  </si>
  <si>
    <t>森下川</t>
  </si>
  <si>
    <t>津幡川</t>
  </si>
  <si>
    <t>能瀬川</t>
  </si>
  <si>
    <t>宇ノ気川</t>
  </si>
  <si>
    <t>Ｃ</t>
  </si>
  <si>
    <t>羽咋川</t>
  </si>
  <si>
    <t>長曽川</t>
  </si>
  <si>
    <t>子浦川</t>
  </si>
  <si>
    <t>米町川</t>
  </si>
  <si>
    <t>於古川</t>
  </si>
  <si>
    <t>御祓川</t>
  </si>
  <si>
    <t>河原田川</t>
  </si>
  <si>
    <t>鳳至川</t>
  </si>
  <si>
    <t>町野川</t>
  </si>
  <si>
    <t>若山川</t>
  </si>
  <si>
    <t>柴山潟</t>
  </si>
  <si>
    <t>湖沼Ａ</t>
  </si>
  <si>
    <t>木場潟</t>
  </si>
  <si>
    <t>河北潟</t>
  </si>
  <si>
    <t>湖沼Ｂ</t>
  </si>
  <si>
    <t>金沢港</t>
  </si>
  <si>
    <t>海域Ｂ</t>
  </si>
  <si>
    <t>海域Ｃ</t>
  </si>
  <si>
    <t>　３　ＣＯＤ（化学的酸素要求量）は湖沼と海域に、油分等（n-ヘキサン抽出物質）は海域に適用される。</t>
  </si>
  <si>
    <t>資料　石川県環境政策課</t>
  </si>
  <si>
    <t>区　      　　分</t>
  </si>
  <si>
    <t>小　　　　　　　　　　　　　　　　学　　　　　　　　　　　　　　　　校</t>
  </si>
  <si>
    <t>１０　　歳</t>
  </si>
  <si>
    <t>１１　　歳</t>
  </si>
  <si>
    <t>中　　　　　　　学　　　　　　　校</t>
  </si>
  <si>
    <t>高　　　　　等　　　　　学　　　　　校</t>
  </si>
  <si>
    <t>１２　　歳</t>
  </si>
  <si>
    <t>１３　　歳</t>
  </si>
  <si>
    <t>１４　　歳</t>
  </si>
  <si>
    <t>１５　　歳</t>
  </si>
  <si>
    <t>１６　　歳</t>
  </si>
  <si>
    <t>１７　　歳</t>
  </si>
  <si>
    <t>金 沢 市 保 健 所</t>
  </si>
  <si>
    <t>コレラ</t>
  </si>
  <si>
    <t>パ　ラ　　　チフス</t>
  </si>
  <si>
    <t xml:space="preserve"> </t>
  </si>
  <si>
    <t>２１　　衛　　　　生　　　　及　　　　び　　　　環　　　　境</t>
  </si>
  <si>
    <t>かほく市</t>
  </si>
  <si>
    <t>246 衛生及び環境</t>
  </si>
  <si>
    <t>衛生及び環境 247</t>
  </si>
  <si>
    <t>死　　　　因　　　　別</t>
  </si>
  <si>
    <t>死　　　　亡　　　　率　　（人 口 10 万 対）</t>
  </si>
  <si>
    <t>２３年</t>
  </si>
  <si>
    <t>（　再　　　　　　掲　）</t>
  </si>
  <si>
    <t>（　再　　　　　　掲　）</t>
  </si>
  <si>
    <t>衛生及び環境 253</t>
  </si>
  <si>
    <t>年 度 及 び　　　市 町 別</t>
  </si>
  <si>
    <t>住民基本台帳人口</t>
  </si>
  <si>
    <t>合　　　　　　　　計</t>
  </si>
  <si>
    <t>整　備　人　口</t>
  </si>
  <si>
    <t>整　備　率</t>
  </si>
  <si>
    <t>白山市</t>
  </si>
  <si>
    <t>能美市</t>
  </si>
  <si>
    <t>野々市市</t>
  </si>
  <si>
    <t>能美郡</t>
  </si>
  <si>
    <t>河北郡</t>
  </si>
  <si>
    <t>羽咋郡</t>
  </si>
  <si>
    <t>宝達志水町</t>
  </si>
  <si>
    <t>鹿島郡</t>
  </si>
  <si>
    <t>中能登町</t>
  </si>
  <si>
    <t>鳳珠郡</t>
  </si>
  <si>
    <t>能登町</t>
  </si>
  <si>
    <t>注１　住民基本台帳人口及び整備人口は各年度３月31日現在である。</t>
  </si>
  <si>
    <t>資料　石川県都市計画課</t>
  </si>
  <si>
    <t>&lt;0.5</t>
  </si>
  <si>
    <t>248 衛生及び環境</t>
  </si>
  <si>
    <t>衛生及び環境 255</t>
  </si>
  <si>
    <t>臨　床　　　検査　技師</t>
  </si>
  <si>
    <t>衛　生　　　検査　　　技師</t>
  </si>
  <si>
    <t>診療      　放射線    技師</t>
  </si>
  <si>
    <t>最小値～最大値</t>
  </si>
  <si>
    <t>輪　島　　　測定局</t>
  </si>
  <si>
    <t>全炭化水素（ppmＣ）</t>
  </si>
  <si>
    <t>七　尾　　　測定局</t>
  </si>
  <si>
    <t>七　尾　　　　測定局</t>
  </si>
  <si>
    <t>資料　石川県資源循環推進課「一般廃棄物処理事業実態調査」</t>
  </si>
  <si>
    <t>令和 元 年度</t>
  </si>
  <si>
    <t>　２　合併処理浄化槽等は、下水道処理開始公示済区域外の合併処理浄化槽等である。</t>
  </si>
  <si>
    <t>農業、漁業、林業集落排水施設</t>
  </si>
  <si>
    <t>助産師</t>
  </si>
  <si>
    <t>薬 局 数</t>
  </si>
  <si>
    <t>敗血症</t>
  </si>
  <si>
    <t>244 衛生及び環境</t>
  </si>
  <si>
    <t>衛生及び環境 245</t>
  </si>
  <si>
    <t>250 衛生及び環境　　</t>
  </si>
  <si>
    <t>252 衛生及び環境</t>
  </si>
  <si>
    <t>令 和 元 年</t>
  </si>
  <si>
    <t>&lt;1</t>
  </si>
  <si>
    <t>　２　環境基準地点及び補足地点のみの数値である。</t>
  </si>
  <si>
    <t>北潟湖</t>
  </si>
  <si>
    <t>令　和　元　年　度</t>
  </si>
  <si>
    <t>３０</t>
  </si>
  <si>
    <t>令和元年</t>
  </si>
  <si>
    <t>令　和　元　年</t>
  </si>
  <si>
    <t>２年</t>
  </si>
  <si>
    <t>令和元年</t>
  </si>
  <si>
    <t>令和元年</t>
  </si>
  <si>
    <t>平成２９年</t>
  </si>
  <si>
    <t>平成２９年度</t>
  </si>
  <si>
    <t>　　３０</t>
  </si>
  <si>
    <t>３年</t>
  </si>
  <si>
    <t xml:space="preserve"> 　　２ </t>
  </si>
  <si>
    <t xml:space="preserve"> 　　３ </t>
  </si>
  <si>
    <t>２</t>
  </si>
  <si>
    <t>３</t>
  </si>
  <si>
    <t>３０年</t>
  </si>
  <si>
    <t>２年</t>
  </si>
  <si>
    <t>令和元年度</t>
  </si>
  <si>
    <t>２</t>
  </si>
  <si>
    <t>３</t>
  </si>
  <si>
    <t xml:space="preserve">      石川県各保健所について、石川県知事選挙直後の年度は４月１日現在の人数ではない。</t>
  </si>
  <si>
    <t>薬 剤 師</t>
  </si>
  <si>
    <t>病 床 数</t>
  </si>
  <si>
    <t>悪性新生物〈腫瘍〉</t>
  </si>
  <si>
    <t>石川県南加賀保健所</t>
  </si>
  <si>
    <t>飲食店　営  業</t>
  </si>
  <si>
    <t>食  肉　販売業</t>
  </si>
  <si>
    <t>麺　類　製造業</t>
  </si>
  <si>
    <t>野  菜　果  物　販売業</t>
  </si>
  <si>
    <t>直 接 焼 却</t>
  </si>
  <si>
    <t>直 接 埋 立</t>
  </si>
  <si>
    <t>注１　金沢市、七尾市、小松市、加賀市、能美市、中能登町を除く市町のごみ（の一部）は、一部事務組合で処理している。</t>
  </si>
  <si>
    <t>　２　金沢市、七尾市、輪島市、珠洲市、中能登町、穴水町、能登町以外の市町のし尿は、一部事務組合で処理している。</t>
  </si>
  <si>
    <t>***</t>
  </si>
  <si>
    <t>平成２９年</t>
  </si>
  <si>
    <t>３年</t>
  </si>
  <si>
    <t>***</t>
  </si>
  <si>
    <t>平成24年度</t>
  </si>
  <si>
    <t>心疾患（高血圧性を除く）</t>
  </si>
  <si>
    <t>旅館・
ホテル</t>
  </si>
  <si>
    <t>ジフテ
リ　ア</t>
  </si>
  <si>
    <t>新型コロナ
ウイルス
感 染 症</t>
  </si>
  <si>
    <t>新型インフル
エンザ等</t>
  </si>
  <si>
    <t>その他</t>
  </si>
  <si>
    <t>　　２</t>
  </si>
  <si>
    <t>　　３</t>
  </si>
  <si>
    <t>石川県南加賀保健所</t>
  </si>
  <si>
    <t>改正前食品衛生法に基づく食品関係営業施設数</t>
  </si>
  <si>
    <t>改正食品衛生法に基づく食品関係営業施設数</t>
  </si>
  <si>
    <t>飲食店
営業</t>
  </si>
  <si>
    <t>食肉販売業</t>
  </si>
  <si>
    <t>魚介類販売業</t>
  </si>
  <si>
    <t>菓子製造業</t>
  </si>
  <si>
    <t>水産製品製造業</t>
  </si>
  <si>
    <t>みそ又はしょうゆ製造業</t>
  </si>
  <si>
    <t>豆腐製造業</t>
  </si>
  <si>
    <t>麺類製造業</t>
  </si>
  <si>
    <t>漬物製造業</t>
  </si>
  <si>
    <t>旧許可業種であった営業</t>
  </si>
  <si>
    <t>販売業</t>
  </si>
  <si>
    <t>製造・加工業</t>
  </si>
  <si>
    <t>資料　石川県健康推進課「衛生行政報告例」</t>
  </si>
  <si>
    <t>注  　食品衛生法改正に伴う許可業種の見直し・届出制度の創設により、令和３年度から計上方法が一部変更された。</t>
  </si>
  <si>
    <t>令和３年度</t>
  </si>
  <si>
    <t>発見結核 
患 者 数</t>
  </si>
  <si>
    <t>結核発病の
おそれのある者</t>
  </si>
  <si>
    <t>３０</t>
  </si>
  <si>
    <t xml:space="preserve">  ２　薬局数については、翌年３月31日現在である。</t>
  </si>
  <si>
    <t>病　　　院　　　数</t>
  </si>
  <si>
    <t>埋　葬  年間
件数</t>
  </si>
  <si>
    <t>火　葬
年間
件数</t>
  </si>
  <si>
    <t>常設の
興業場</t>
  </si>
  <si>
    <t>簡　易　　
宿　所</t>
  </si>
  <si>
    <t>公　衆　
浴　場</t>
  </si>
  <si>
    <t>クリー
ニング　所</t>
  </si>
  <si>
    <t>　　平　成　３０　年　</t>
  </si>
  <si>
    <t>４年</t>
  </si>
  <si>
    <t>Ｂ　 Ｃ 　Ｇ
接 種 者 数</t>
  </si>
  <si>
    <t>アイス
ｸﾘｰﾑ類
製造業</t>
  </si>
  <si>
    <t>アイス
ｸﾘｰﾑ類
製造業</t>
  </si>
  <si>
    <t>乳　類
販売業</t>
  </si>
  <si>
    <t>乳　搾
取　業</t>
  </si>
  <si>
    <t>そう菜
販売業</t>
  </si>
  <si>
    <t>菓  子
販売業</t>
  </si>
  <si>
    <t>平　成　２９　年　度</t>
  </si>
  <si>
    <t>２</t>
  </si>
  <si>
    <t>令和4年度</t>
  </si>
  <si>
    <t>　２　令和２～４年度については、新型コロナウイルス感染症の影響により、例年４月１日から６月30日に実施される健康診断に</t>
  </si>
  <si>
    <t>　　　令和元年度までの数値と単純な比較はできない。</t>
  </si>
  <si>
    <t>　　　ついて、当該年度末までに実施することとなり、学校保健統計調査においても調査期間を年度末まで延長しているため、</t>
  </si>
  <si>
    <t>平　成　３０　年　度</t>
  </si>
  <si>
    <t>４</t>
  </si>
  <si>
    <t>資料　石川県環境政策課「環境白書」</t>
  </si>
  <si>
    <t>二　　酸　　化　　硫　　黄　（ppm）</t>
  </si>
  <si>
    <t xml:space="preserve"> 　　４ </t>
  </si>
  <si>
    <t>平 成 ３０ 年</t>
  </si>
  <si>
    <t>浮　遊　粒　子　状　物　質　（mg/㎥）</t>
  </si>
  <si>
    <t>一酸化炭素（ppm）</t>
  </si>
  <si>
    <t>注　四捨五入のため計と内訳が一致しない場合がある。</t>
  </si>
  <si>
    <t>&lt;1.0</t>
  </si>
  <si>
    <t>&lt;1.0</t>
  </si>
  <si>
    <t>***</t>
  </si>
  <si>
    <t>&lt;0.5</t>
  </si>
  <si>
    <t>&lt;1</t>
  </si>
  <si>
    <t>大 腸 菌 数（ＣＦＵ／100mL）</t>
  </si>
  <si>
    <t>１５２　　主　　要　　河　　川　　水　　質　　状　　況　（令和 ４ 年度）</t>
  </si>
  <si>
    <t>平成３０年度</t>
  </si>
  <si>
    <t>３</t>
  </si>
  <si>
    <t>合併処理浄化槽・コミュニティ・プラント等</t>
  </si>
  <si>
    <t>１５１　　　汚　　水　　処　　理　　施　　設　　整　　備　　状　　況</t>
  </si>
  <si>
    <t xml:space="preserve">１４０　　市 町 別 医 療 関 係 施 設 数 及 び 医 療 関 係 者 数 </t>
  </si>
  <si>
    <r>
      <rPr>
        <sz val="12"/>
        <rFont val="ＭＳ 明朝"/>
        <family val="1"/>
      </rPr>
      <t>一般診療所</t>
    </r>
  </si>
  <si>
    <r>
      <rPr>
        <sz val="12"/>
        <rFont val="ＭＳ 明朝"/>
        <family val="1"/>
      </rPr>
      <t>施 設 数</t>
    </r>
  </si>
  <si>
    <r>
      <t>注１　</t>
    </r>
    <r>
      <rPr>
        <sz val="12"/>
        <rFont val="ＭＳ 明朝"/>
        <family val="1"/>
      </rPr>
      <t>病院及び診療所については、10月１日現在である。</t>
    </r>
  </si>
  <si>
    <r>
      <t>　３　医療関係者数については、12月31日現在で</t>
    </r>
    <r>
      <rPr>
        <sz val="12"/>
        <rFont val="ＭＳ 明朝"/>
        <family val="1"/>
      </rPr>
      <t>従業地による集計であり、隔年調査である。</t>
    </r>
  </si>
  <si>
    <r>
      <t>資料　石川県</t>
    </r>
    <r>
      <rPr>
        <sz val="12"/>
        <rFont val="ＭＳ 明朝"/>
        <family val="1"/>
      </rPr>
      <t>健康推進課、医療対策課、薬事衛生課</t>
    </r>
  </si>
  <si>
    <t>１４１　　主　　要　　死　　因　　別　　死　　亡　　数　　等</t>
  </si>
  <si>
    <r>
      <t>胃の悪性新生物</t>
    </r>
    <r>
      <rPr>
        <sz val="12"/>
        <rFont val="ＭＳ 明朝"/>
        <family val="1"/>
      </rPr>
      <t>〈腫瘍〉</t>
    </r>
  </si>
  <si>
    <r>
      <t>気管、気管支及び肺の悪性新生物</t>
    </r>
    <r>
      <rPr>
        <sz val="12"/>
        <rFont val="ＭＳ 明朝"/>
        <family val="1"/>
      </rPr>
      <t>〈腫瘍〉</t>
    </r>
  </si>
  <si>
    <t>１４２　　保　健　所　職　員　現　員　数 （各年４月１日現在(注)）</t>
  </si>
  <si>
    <t>１４６　　感　染　症　法　に　基　づ　く　健　診　成　績</t>
  </si>
  <si>
    <r>
      <t xml:space="preserve">間 接 撮 影
</t>
    </r>
    <r>
      <rPr>
        <sz val="12"/>
        <rFont val="ＭＳ 明朝"/>
        <family val="1"/>
      </rPr>
      <t>者       数</t>
    </r>
  </si>
  <si>
    <r>
      <t xml:space="preserve">直 接 撮 影
</t>
    </r>
    <r>
      <rPr>
        <sz val="12"/>
        <rFont val="ＭＳ 明朝"/>
        <family val="1"/>
      </rPr>
      <t>者       数</t>
    </r>
  </si>
  <si>
    <r>
      <t xml:space="preserve">陽 性 者 </t>
    </r>
    <r>
      <rPr>
        <sz val="12"/>
        <rFont val="ＭＳ 明朝"/>
        <family val="1"/>
      </rPr>
      <t>数</t>
    </r>
  </si>
  <si>
    <r>
      <t>資料　</t>
    </r>
    <r>
      <rPr>
        <sz val="12"/>
        <rFont val="ＭＳ 明朝"/>
        <family val="1"/>
      </rPr>
      <t>厚生労働省「地域保健・健康増進事業報告」</t>
    </r>
  </si>
  <si>
    <t>１４７　　児　童　生　徒　年　齢　別　平  均  体  位</t>
  </si>
  <si>
    <t>１４３　　生　活　衛　生　関　係　施　設　数</t>
  </si>
  <si>
    <r>
      <t>資料　</t>
    </r>
    <r>
      <rPr>
        <sz val="12"/>
        <rFont val="ＭＳ 明朝"/>
        <family val="1"/>
      </rPr>
      <t>厚生労働省「衛生行政報告例」</t>
    </r>
  </si>
  <si>
    <t>１４４　　食　品　衛　生　監　視　対　象　施　設　数</t>
  </si>
  <si>
    <r>
      <rPr>
        <sz val="10"/>
        <rFont val="ＭＳ 明朝"/>
        <family val="1"/>
      </rPr>
      <t>しょうゆ</t>
    </r>
    <r>
      <rPr>
        <sz val="12"/>
        <rFont val="ＭＳ 明朝"/>
        <family val="1"/>
      </rPr>
      <t>　製造業</t>
    </r>
  </si>
  <si>
    <r>
      <t>注</t>
    </r>
    <r>
      <rPr>
        <sz val="12"/>
        <rFont val="ＭＳ 明朝"/>
        <family val="1"/>
      </rPr>
      <t>１　「座高」については、平成28年度より調査項目から削除された。</t>
    </r>
  </si>
  <si>
    <r>
      <t>資料　石川県統計情報室「石川県学校保健</t>
    </r>
    <r>
      <rPr>
        <sz val="12"/>
        <rFont val="ＭＳ 明朝"/>
        <family val="1"/>
      </rPr>
      <t>統計」</t>
    </r>
  </si>
  <si>
    <t>１４５　　感　染　症　及　び　食　中　毒　患　者　数</t>
  </si>
  <si>
    <t>１４８　　　ご　　　み　　　及　　　び　　　し　　　尿　　　処　　　理　　　状　　　況　</t>
  </si>
  <si>
    <t>１４９　　大　　気　　汚　　染　　物　　質　　測　　定　　年　　平　　均　　値　</t>
  </si>
  <si>
    <t>１５０　　大気汚染、水質汚濁、騒音など公害苦情受理件数</t>
  </si>
  <si>
    <t>注１  ｍ/ｎとは「環境基準を満たさない検体数/総検体数」である。</t>
  </si>
  <si>
    <t>　４　河川の環境基準類型Ｃ，Ｄ，Ｅ及び湖沼・海域の環境基準類型Ｂ，Ｃにおいては大腸菌数の基準は無い。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</si>
</sst>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_ ;[Red]\-#,##0\ "/>
    <numFmt numFmtId="180" formatCode="0.000"/>
    <numFmt numFmtId="181" formatCode="#,##0.000;\-#,##0.000"/>
    <numFmt numFmtId="182" formatCode="#,##0.0;\-#,##0.0"/>
    <numFmt numFmtId="183" formatCode="#,##0.000"/>
    <numFmt numFmtId="184" formatCode="#,##0.0_);[Red]\(#,##0.0\)"/>
    <numFmt numFmtId="185" formatCode="#,##0.0_ ;[Red]\-#,##0.0\ "/>
    <numFmt numFmtId="186" formatCode="0.0_ ;[Red]\-0.0\ "/>
    <numFmt numFmtId="187" formatCode="0.00_ ;[Red]\-0.00\ "/>
    <numFmt numFmtId="188" formatCode="#,##0;[Red]#,##0"/>
    <numFmt numFmtId="189" formatCode="#,##0_ "/>
    <numFmt numFmtId="190" formatCode="0.0_ "/>
    <numFmt numFmtId="191" formatCode="0_);[Red]\(0\)"/>
    <numFmt numFmtId="192" formatCode="0.0_);[Red]\(0.0\)"/>
    <numFmt numFmtId="193" formatCode="#,##0.0;&quot;△ &quot;#,##0.0"/>
    <numFmt numFmtId="194" formatCode="_ * #,##0.0_ ;_ * &quot;△&quot;#,##0.0_ ;_ * &quot;-&quot;_ ;_ @_ "/>
    <numFmt numFmtId="195" formatCode="#,##0;&quot;△ &quot;#,##0"/>
    <numFmt numFmtId="196" formatCode="#,##0.0;[Red]#,##0.0"/>
    <numFmt numFmtId="197" formatCode="0.0;[Red]0.0"/>
    <numFmt numFmtId="198" formatCode="_ * #,##0.0_ ;_ * \-#,##0.0_ ;_ * &quot;-&quot;?_ ;_ @_ "/>
    <numFmt numFmtId="199" formatCode="0.0;&quot;△ &quot;0.0"/>
    <numFmt numFmtId="200" formatCode="0.00;&quot;△ &quot;0.00"/>
    <numFmt numFmtId="201" formatCode="&quot;¥&quot;#,##0.0;&quot;¥&quot;\-#,##0.0"/>
    <numFmt numFmtId="202" formatCode="0.000_ "/>
    <numFmt numFmtId="203" formatCode="0_ "/>
    <numFmt numFmtId="204" formatCode="#,##0_);[Red]\(#,##0\)"/>
    <numFmt numFmtId="205" formatCode="0.0000"/>
    <numFmt numFmtId="206" formatCode="0;[Red]0"/>
    <numFmt numFmtId="207" formatCode="0.000;[Red]0.000"/>
    <numFmt numFmtId="208" formatCode="#,##0.0_);\(#,##0.0\)"/>
    <numFmt numFmtId="209" formatCode="??0"/>
    <numFmt numFmtId="210" formatCode="?0"/>
    <numFmt numFmtId="211" formatCode="0.00000000"/>
    <numFmt numFmtId="212" formatCode="0.0000000"/>
    <numFmt numFmtId="213" formatCode="0.000000"/>
    <numFmt numFmtId="214" formatCode="0.00000"/>
    <numFmt numFmtId="215" formatCode="#,##0.000;[Red]\-#,##0.000"/>
    <numFmt numFmtId="216" formatCode="0.000_);\(0.000\)"/>
    <numFmt numFmtId="217" formatCode="??0.0"/>
    <numFmt numFmtId="218" formatCode="&quot;Yes&quot;;&quot;Yes&quot;;&quot;No&quot;"/>
    <numFmt numFmtId="219" formatCode="&quot;True&quot;;&quot;True&quot;;&quot;False&quot;"/>
    <numFmt numFmtId="220" formatCode="&quot;On&quot;;&quot;On&quot;;&quot;Off&quot;"/>
    <numFmt numFmtId="221" formatCode="[$€-2]\ #,##0.00_);[Red]\([$€-2]\ #,##0.00\)"/>
    <numFmt numFmtId="222" formatCode="[$]ggge&quot;年&quot;m&quot;月&quot;d&quot;日&quot;;@"/>
    <numFmt numFmtId="223" formatCode="[$-411]gge&quot;年&quot;m&quot;月&quot;d&quot;日&quot;;@"/>
    <numFmt numFmtId="224" formatCode="[$]gge&quot;年&quot;m&quot;月&quot;d&quot;日&quot;;@"/>
    <numFmt numFmtId="225" formatCode="&quot;¥&quot;#,##0_);[Red]\(&quot;¥&quot;#,##0\)"/>
  </numFmts>
  <fonts count="58">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6"/>
      <name val="ＭＳ ゴシック"/>
      <family val="3"/>
    </font>
    <font>
      <sz val="14"/>
      <name val="ＭＳ ゴシック"/>
      <family val="3"/>
    </font>
    <font>
      <sz val="12"/>
      <name val="ＭＳ ゴシック"/>
      <family val="3"/>
    </font>
    <font>
      <b/>
      <sz val="12"/>
      <name val="ＭＳ 明朝"/>
      <family val="1"/>
    </font>
    <font>
      <b/>
      <sz val="12"/>
      <name val="ＭＳ ゴシック"/>
      <family val="3"/>
    </font>
    <font>
      <sz val="6"/>
      <name val="ＭＳ Ｐゴシック"/>
      <family val="3"/>
    </font>
    <font>
      <b/>
      <sz val="14"/>
      <name val="ＭＳ ゴシック"/>
      <family val="3"/>
    </font>
    <font>
      <sz val="10"/>
      <name val="ＭＳ 明朝"/>
      <family val="1"/>
    </font>
    <font>
      <b/>
      <sz val="16"/>
      <name val="ＭＳ ゴシック"/>
      <family val="3"/>
    </font>
    <font>
      <sz val="9"/>
      <name val="ＭＳ 明朝"/>
      <family val="1"/>
    </font>
    <font>
      <b/>
      <sz val="14"/>
      <name val="ＭＳ 明朝"/>
      <family val="1"/>
    </font>
    <font>
      <b/>
      <sz val="8"/>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color indexed="63"/>
      </right>
      <top>
        <color indexed="63"/>
      </top>
      <bottom style="mediu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color indexed="8"/>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style="thin"/>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bottom style="hair"/>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right>
        <color indexed="63"/>
      </right>
      <top>
        <color indexed="63"/>
      </top>
      <bottom style="thin"/>
    </border>
    <border>
      <left>
        <color indexed="63"/>
      </left>
      <right style="thin">
        <color indexed="8"/>
      </right>
      <top style="medium">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color indexed="63"/>
      </left>
      <right style="thin"/>
      <top style="medium">
        <color indexed="8"/>
      </top>
      <bottom>
        <color indexed="63"/>
      </bottom>
    </border>
    <border>
      <left style="thin"/>
      <right>
        <color indexed="63"/>
      </right>
      <top style="medium"/>
      <bottom>
        <color indexed="63"/>
      </bottom>
    </border>
    <border>
      <left style="thin">
        <color indexed="8"/>
      </left>
      <right style="thin">
        <color indexed="8"/>
      </right>
      <top style="medium">
        <color indexed="8"/>
      </top>
      <bottom style="thin">
        <color indexed="8"/>
      </bottom>
    </border>
    <border>
      <left style="thin">
        <color indexed="8"/>
      </left>
      <right>
        <color indexed="63"/>
      </right>
      <top style="hair">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23" borderId="1" applyNumberFormat="0" applyAlignment="0" applyProtection="0"/>
    <xf numFmtId="0" fontId="45" fillId="24"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5" borderId="2" applyNumberFormat="0" applyFont="0" applyAlignment="0" applyProtection="0"/>
    <xf numFmtId="0" fontId="46" fillId="0" borderId="3" applyNumberFormat="0" applyFill="0" applyAlignment="0" applyProtection="0"/>
    <xf numFmtId="0" fontId="47" fillId="26" borderId="0" applyNumberFormat="0" applyBorder="0" applyAlignment="0" applyProtection="0"/>
    <xf numFmtId="0" fontId="48" fillId="27"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7"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28" borderId="4" applyNumberFormat="0" applyAlignment="0" applyProtection="0"/>
    <xf numFmtId="0" fontId="0" fillId="0" borderId="0">
      <alignment/>
      <protection/>
    </xf>
    <xf numFmtId="0" fontId="4" fillId="0" borderId="0">
      <alignment/>
      <protection/>
    </xf>
    <xf numFmtId="0" fontId="9" fillId="0" borderId="0">
      <alignment/>
      <protection/>
    </xf>
    <xf numFmtId="0" fontId="6" fillId="0" borderId="0" applyNumberFormat="0" applyFill="0" applyBorder="0" applyAlignment="0" applyProtection="0"/>
    <xf numFmtId="0" fontId="7" fillId="0" borderId="0">
      <alignment/>
      <protection/>
    </xf>
    <xf numFmtId="0" fontId="57" fillId="29" borderId="0" applyNumberFormat="0" applyBorder="0" applyAlignment="0" applyProtection="0"/>
  </cellStyleXfs>
  <cellXfs count="699">
    <xf numFmtId="0" fontId="0" fillId="0" borderId="0" xfId="0" applyAlignment="1">
      <alignment/>
    </xf>
    <xf numFmtId="0" fontId="9" fillId="30" borderId="0" xfId="0" applyFont="1" applyFill="1" applyAlignment="1">
      <alignment vertical="top"/>
    </xf>
    <xf numFmtId="0" fontId="0" fillId="30" borderId="0" xfId="0" applyFont="1" applyFill="1" applyAlignment="1">
      <alignment vertical="top"/>
    </xf>
    <xf numFmtId="0" fontId="11" fillId="30" borderId="0" xfId="0" applyFont="1" applyFill="1" applyBorder="1" applyAlignment="1" applyProtection="1">
      <alignment horizontal="center" vertical="center"/>
      <protection/>
    </xf>
    <xf numFmtId="0" fontId="0" fillId="30" borderId="0" xfId="0" applyFont="1" applyFill="1" applyAlignment="1">
      <alignment/>
    </xf>
    <xf numFmtId="0" fontId="12" fillId="30" borderId="0" xfId="0" applyFont="1" applyFill="1" applyBorder="1" applyAlignment="1" applyProtection="1">
      <alignment horizontal="center" vertical="center"/>
      <protection/>
    </xf>
    <xf numFmtId="0" fontId="0" fillId="30" borderId="10" xfId="0" applyFont="1" applyFill="1" applyBorder="1" applyAlignment="1" applyProtection="1">
      <alignment horizontal="center" vertical="center"/>
      <protection/>
    </xf>
    <xf numFmtId="0" fontId="15" fillId="30" borderId="0" xfId="0" applyFont="1" applyFill="1" applyAlignment="1">
      <alignment/>
    </xf>
    <xf numFmtId="0" fontId="13" fillId="30" borderId="0" xfId="0" applyFont="1" applyFill="1" applyAlignment="1">
      <alignment/>
    </xf>
    <xf numFmtId="0" fontId="0" fillId="30" borderId="0" xfId="0" applyFont="1" applyFill="1" applyAlignment="1">
      <alignment horizontal="right"/>
    </xf>
    <xf numFmtId="0" fontId="14" fillId="30" borderId="0" xfId="0" applyFont="1" applyFill="1" applyAlignment="1">
      <alignment/>
    </xf>
    <xf numFmtId="0" fontId="0" fillId="30" borderId="0" xfId="0" applyFont="1" applyFill="1" applyAlignment="1">
      <alignment vertical="center"/>
    </xf>
    <xf numFmtId="0" fontId="0" fillId="30" borderId="0" xfId="0" applyFont="1" applyFill="1" applyBorder="1" applyAlignment="1">
      <alignment horizontal="right" vertical="center"/>
    </xf>
    <xf numFmtId="0" fontId="0" fillId="30" borderId="0" xfId="0" applyFont="1" applyFill="1" applyBorder="1" applyAlignment="1">
      <alignment vertical="center"/>
    </xf>
    <xf numFmtId="0" fontId="0" fillId="30" borderId="0" xfId="0" applyFont="1" applyFill="1" applyBorder="1" applyAlignment="1">
      <alignment/>
    </xf>
    <xf numFmtId="192" fontId="0" fillId="30" borderId="0" xfId="0" applyNumberFormat="1" applyFont="1" applyFill="1" applyAlignment="1">
      <alignment vertical="center"/>
    </xf>
    <xf numFmtId="188" fontId="13" fillId="30" borderId="11" xfId="0" applyNumberFormat="1" applyFont="1" applyFill="1" applyBorder="1" applyAlignment="1" applyProtection="1">
      <alignment vertical="center"/>
      <protection/>
    </xf>
    <xf numFmtId="38" fontId="13" fillId="30" borderId="11" xfId="49" applyFont="1" applyFill="1" applyBorder="1" applyAlignment="1">
      <alignment vertical="center"/>
    </xf>
    <xf numFmtId="195" fontId="13" fillId="30" borderId="11" xfId="0" applyNumberFormat="1" applyFont="1" applyFill="1" applyBorder="1" applyAlignment="1" applyProtection="1">
      <alignment horizontal="right" vertical="center"/>
      <protection/>
    </xf>
    <xf numFmtId="38" fontId="13" fillId="30" borderId="11" xfId="49" applyFont="1" applyFill="1" applyBorder="1" applyAlignment="1">
      <alignment horizontal="right" vertical="center"/>
    </xf>
    <xf numFmtId="38" fontId="13" fillId="30" borderId="11" xfId="0" applyNumberFormat="1" applyFont="1" applyFill="1" applyBorder="1" applyAlignment="1">
      <alignment vertical="center"/>
    </xf>
    <xf numFmtId="0" fontId="0" fillId="30" borderId="0" xfId="0" applyFont="1" applyFill="1" applyAlignment="1" applyProtection="1">
      <alignment vertical="center"/>
      <protection/>
    </xf>
    <xf numFmtId="38" fontId="0" fillId="30" borderId="0" xfId="0" applyNumberFormat="1" applyFont="1" applyFill="1" applyBorder="1" applyAlignment="1" applyProtection="1">
      <alignment vertical="center" wrapText="1"/>
      <protection/>
    </xf>
    <xf numFmtId="188" fontId="13" fillId="30" borderId="0" xfId="0" applyNumberFormat="1" applyFont="1" applyFill="1" applyBorder="1" applyAlignment="1" applyProtection="1">
      <alignment vertical="center"/>
      <protection/>
    </xf>
    <xf numFmtId="38" fontId="13" fillId="30" borderId="0" xfId="49" applyFont="1" applyFill="1" applyBorder="1" applyAlignment="1">
      <alignment horizontal="center" vertical="center"/>
    </xf>
    <xf numFmtId="195" fontId="13" fillId="30" borderId="0" xfId="0" applyNumberFormat="1" applyFont="1" applyFill="1" applyBorder="1" applyAlignment="1" applyProtection="1">
      <alignment horizontal="right" vertical="center"/>
      <protection/>
    </xf>
    <xf numFmtId="38" fontId="13" fillId="30" borderId="0" xfId="49" applyFont="1" applyFill="1" applyBorder="1" applyAlignment="1">
      <alignment vertical="center"/>
    </xf>
    <xf numFmtId="179" fontId="13" fillId="30" borderId="0" xfId="0" applyNumberFormat="1" applyFont="1" applyFill="1" applyBorder="1" applyAlignment="1" applyProtection="1">
      <alignment horizontal="right" vertical="center"/>
      <protection/>
    </xf>
    <xf numFmtId="38" fontId="13" fillId="30" borderId="0" xfId="0" applyNumberFormat="1" applyFont="1" applyFill="1" applyBorder="1" applyAlignment="1">
      <alignment vertical="center"/>
    </xf>
    <xf numFmtId="0" fontId="0" fillId="30" borderId="0" xfId="0" applyFont="1" applyFill="1" applyBorder="1" applyAlignment="1" applyProtection="1">
      <alignment vertical="center" wrapText="1"/>
      <protection/>
    </xf>
    <xf numFmtId="0" fontId="0" fillId="30" borderId="0" xfId="0" applyFont="1" applyFill="1" applyBorder="1" applyAlignment="1">
      <alignment vertical="center" wrapText="1"/>
    </xf>
    <xf numFmtId="0" fontId="15" fillId="30" borderId="0" xfId="0" applyFont="1" applyFill="1" applyAlignment="1">
      <alignment vertical="center"/>
    </xf>
    <xf numFmtId="0" fontId="0" fillId="30" borderId="0" xfId="62" applyFont="1" applyFill="1" applyAlignment="1">
      <alignment vertical="center"/>
      <protection/>
    </xf>
    <xf numFmtId="0" fontId="0" fillId="30" borderId="0" xfId="62" applyFont="1" applyFill="1" applyBorder="1" applyAlignment="1">
      <alignment vertical="center"/>
      <protection/>
    </xf>
    <xf numFmtId="0" fontId="15" fillId="30" borderId="0" xfId="62" applyFont="1" applyFill="1" applyAlignment="1">
      <alignment vertical="center"/>
      <protection/>
    </xf>
    <xf numFmtId="0" fontId="0" fillId="30" borderId="0" xfId="62" applyFont="1" applyFill="1" applyAlignment="1">
      <alignment horizontal="right" vertical="center"/>
      <protection/>
    </xf>
    <xf numFmtId="0" fontId="0" fillId="30" borderId="0" xfId="0" applyFont="1" applyFill="1" applyBorder="1" applyAlignment="1" applyProtection="1" quotePrefix="1">
      <alignment horizontal="center" vertical="center"/>
      <protection/>
    </xf>
    <xf numFmtId="0" fontId="0" fillId="30" borderId="12" xfId="0" applyFont="1" applyFill="1" applyBorder="1" applyAlignment="1" applyProtection="1" quotePrefix="1">
      <alignment horizontal="center" vertical="center"/>
      <protection/>
    </xf>
    <xf numFmtId="0" fontId="9" fillId="30" borderId="0" xfId="0" applyFont="1" applyFill="1" applyAlignment="1">
      <alignment horizontal="right" vertical="top"/>
    </xf>
    <xf numFmtId="0" fontId="0" fillId="30" borderId="0" xfId="0" applyFont="1" applyFill="1" applyBorder="1" applyAlignment="1" applyProtection="1">
      <alignment horizontal="centerContinuous"/>
      <protection/>
    </xf>
    <xf numFmtId="0" fontId="0" fillId="30" borderId="11" xfId="0" applyFont="1" applyFill="1" applyBorder="1" applyAlignment="1" applyProtection="1">
      <alignment horizontal="centerContinuous"/>
      <protection/>
    </xf>
    <xf numFmtId="0" fontId="0" fillId="30" borderId="0" xfId="0" applyFont="1" applyFill="1" applyBorder="1" applyAlignment="1" applyProtection="1">
      <alignment horizontal="right"/>
      <protection/>
    </xf>
    <xf numFmtId="0" fontId="0" fillId="30" borderId="13" xfId="0" applyFont="1" applyFill="1" applyBorder="1" applyAlignment="1" applyProtection="1">
      <alignment horizontal="center" vertical="center"/>
      <protection/>
    </xf>
    <xf numFmtId="0" fontId="0" fillId="30" borderId="14" xfId="0" applyFont="1" applyFill="1" applyBorder="1" applyAlignment="1" applyProtection="1">
      <alignment horizontal="center" vertical="center"/>
      <protection/>
    </xf>
    <xf numFmtId="0" fontId="0" fillId="30" borderId="15" xfId="0" applyFont="1" applyFill="1" applyBorder="1" applyAlignment="1" applyProtection="1">
      <alignment horizontal="center" vertical="center"/>
      <protection/>
    </xf>
    <xf numFmtId="38" fontId="0" fillId="30" borderId="16" xfId="49" applyFont="1" applyFill="1" applyBorder="1" applyAlignment="1" applyProtection="1">
      <alignment horizontal="right" vertical="center"/>
      <protection/>
    </xf>
    <xf numFmtId="38" fontId="0" fillId="30" borderId="0" xfId="49" applyFont="1" applyFill="1" applyBorder="1" applyAlignment="1" applyProtection="1">
      <alignment horizontal="right" vertical="center"/>
      <protection/>
    </xf>
    <xf numFmtId="38" fontId="0" fillId="30" borderId="0" xfId="49" applyFont="1" applyFill="1" applyBorder="1" applyAlignment="1">
      <alignment horizontal="right" vertical="center"/>
    </xf>
    <xf numFmtId="38" fontId="0" fillId="30" borderId="0" xfId="49" applyFont="1" applyFill="1" applyAlignment="1">
      <alignment horizontal="right" vertical="center"/>
    </xf>
    <xf numFmtId="38" fontId="13" fillId="30" borderId="0" xfId="49" applyFont="1" applyFill="1" applyBorder="1" applyAlignment="1" applyProtection="1">
      <alignment horizontal="right" vertical="center"/>
      <protection/>
    </xf>
    <xf numFmtId="38" fontId="15" fillId="30" borderId="16" xfId="49" applyFont="1" applyFill="1" applyBorder="1" applyAlignment="1" applyProtection="1">
      <alignment horizontal="right" vertical="center"/>
      <protection/>
    </xf>
    <xf numFmtId="38" fontId="15" fillId="30" borderId="0" xfId="49" applyFont="1" applyFill="1" applyBorder="1" applyAlignment="1" applyProtection="1">
      <alignment horizontal="right" vertical="center"/>
      <protection/>
    </xf>
    <xf numFmtId="38" fontId="15" fillId="30" borderId="0" xfId="49" applyFont="1" applyFill="1" applyBorder="1" applyAlignment="1">
      <alignment horizontal="right" vertical="center"/>
    </xf>
    <xf numFmtId="38" fontId="15" fillId="30" borderId="0" xfId="49" applyFont="1" applyFill="1" applyAlignment="1">
      <alignment horizontal="right" vertical="center"/>
    </xf>
    <xf numFmtId="0" fontId="13" fillId="30" borderId="0" xfId="0" applyFont="1" applyFill="1" applyBorder="1" applyAlignment="1" applyProtection="1">
      <alignment horizontal="left" vertical="center"/>
      <protection/>
    </xf>
    <xf numFmtId="0" fontId="13" fillId="30" borderId="12" xfId="0" applyFont="1" applyFill="1" applyBorder="1" applyAlignment="1" applyProtection="1">
      <alignment horizontal="left" vertical="center"/>
      <protection/>
    </xf>
    <xf numFmtId="38" fontId="13" fillId="30" borderId="16" xfId="0" applyNumberFormat="1" applyFont="1" applyFill="1" applyBorder="1" applyAlignment="1" applyProtection="1">
      <alignment horizontal="right" vertical="center"/>
      <protection/>
    </xf>
    <xf numFmtId="38" fontId="13" fillId="30" borderId="0" xfId="0" applyNumberFormat="1" applyFont="1" applyFill="1" applyBorder="1" applyAlignment="1" applyProtection="1">
      <alignment horizontal="right" vertical="center"/>
      <protection/>
    </xf>
    <xf numFmtId="0" fontId="13" fillId="30" borderId="0" xfId="0" applyFont="1" applyFill="1" applyBorder="1" applyAlignment="1">
      <alignment horizontal="right" vertical="center"/>
    </xf>
    <xf numFmtId="0" fontId="15" fillId="30" borderId="0" xfId="0" applyFont="1" applyFill="1" applyBorder="1" applyAlignment="1" applyProtection="1">
      <alignment horizontal="right" vertical="center"/>
      <protection/>
    </xf>
    <xf numFmtId="37" fontId="15" fillId="30" borderId="0" xfId="0" applyNumberFormat="1" applyFont="1" applyFill="1" applyBorder="1" applyAlignment="1" applyProtection="1">
      <alignment horizontal="right" vertical="center"/>
      <protection/>
    </xf>
    <xf numFmtId="0" fontId="15" fillId="30" borderId="0" xfId="0" applyFont="1" applyFill="1" applyBorder="1" applyAlignment="1">
      <alignment horizontal="right" vertical="center"/>
    </xf>
    <xf numFmtId="38" fontId="15" fillId="30" borderId="0" xfId="0" applyNumberFormat="1" applyFont="1" applyFill="1" applyBorder="1" applyAlignment="1" applyProtection="1">
      <alignment horizontal="right" vertical="center"/>
      <protection/>
    </xf>
    <xf numFmtId="0" fontId="13" fillId="30" borderId="16" xfId="0" applyFont="1" applyFill="1" applyBorder="1" applyAlignment="1" applyProtection="1">
      <alignment horizontal="right" vertical="center"/>
      <protection/>
    </xf>
    <xf numFmtId="0" fontId="13" fillId="30" borderId="0" xfId="0" applyFont="1" applyFill="1" applyBorder="1" applyAlignment="1" applyProtection="1">
      <alignment horizontal="right" vertical="center"/>
      <protection/>
    </xf>
    <xf numFmtId="0" fontId="14" fillId="30" borderId="0" xfId="0" applyFont="1" applyFill="1" applyBorder="1" applyAlignment="1" applyProtection="1">
      <alignment horizontal="left" vertical="center"/>
      <protection/>
    </xf>
    <xf numFmtId="0" fontId="0" fillId="30" borderId="12" xfId="0" applyFont="1" applyFill="1" applyBorder="1" applyAlignment="1" applyProtection="1">
      <alignment horizontal="distributed" vertical="center"/>
      <protection/>
    </xf>
    <xf numFmtId="38" fontId="0" fillId="30" borderId="0" xfId="0" applyNumberFormat="1" applyFont="1" applyFill="1" applyBorder="1" applyAlignment="1" applyProtection="1">
      <alignment horizontal="right" vertical="center"/>
      <protection/>
    </xf>
    <xf numFmtId="0" fontId="0" fillId="30" borderId="12" xfId="0" applyFont="1" applyFill="1" applyBorder="1" applyAlignment="1" applyProtection="1">
      <alignment horizontal="left" vertical="center"/>
      <protection/>
    </xf>
    <xf numFmtId="0" fontId="0" fillId="30" borderId="0" xfId="0" applyFont="1" applyFill="1" applyBorder="1" applyAlignment="1" applyProtection="1">
      <alignment horizontal="right" vertical="center"/>
      <protection/>
    </xf>
    <xf numFmtId="0" fontId="14" fillId="30" borderId="0" xfId="0" applyFont="1" applyFill="1" applyBorder="1" applyAlignment="1">
      <alignment horizontal="right" vertical="center"/>
    </xf>
    <xf numFmtId="0" fontId="14" fillId="30" borderId="0" xfId="0" applyFont="1" applyFill="1" applyBorder="1" applyAlignment="1" applyProtection="1">
      <alignment horizontal="distributed" vertical="center"/>
      <protection/>
    </xf>
    <xf numFmtId="3" fontId="0" fillId="30" borderId="0" xfId="0" applyNumberFormat="1" applyFont="1" applyFill="1" applyBorder="1" applyAlignment="1" applyProtection="1">
      <alignment horizontal="right" vertical="center"/>
      <protection/>
    </xf>
    <xf numFmtId="0" fontId="0" fillId="30" borderId="0" xfId="0" applyFont="1" applyFill="1" applyBorder="1" applyAlignment="1" applyProtection="1">
      <alignment horizontal="distributed" vertical="center"/>
      <protection/>
    </xf>
    <xf numFmtId="0" fontId="14" fillId="30" borderId="17" xfId="0" applyFont="1" applyFill="1" applyBorder="1" applyAlignment="1" applyProtection="1">
      <alignment horizontal="distributed" vertical="center"/>
      <protection/>
    </xf>
    <xf numFmtId="0" fontId="0" fillId="30" borderId="18" xfId="0" applyFont="1" applyFill="1" applyBorder="1" applyAlignment="1" applyProtection="1">
      <alignment horizontal="distributed" vertical="center"/>
      <protection/>
    </xf>
    <xf numFmtId="0" fontId="0" fillId="30" borderId="17" xfId="0" applyFont="1" applyFill="1" applyBorder="1" applyAlignment="1">
      <alignment horizontal="right" vertical="center"/>
    </xf>
    <xf numFmtId="0" fontId="0" fillId="30" borderId="0" xfId="0" applyFont="1" applyFill="1" applyAlignment="1">
      <alignment horizontal="right" vertical="center"/>
    </xf>
    <xf numFmtId="0" fontId="0" fillId="30" borderId="19" xfId="0" applyFont="1" applyFill="1" applyBorder="1" applyAlignment="1" applyProtection="1">
      <alignment horizontal="center" vertical="center"/>
      <protection/>
    </xf>
    <xf numFmtId="0" fontId="0" fillId="30" borderId="20" xfId="0" applyFont="1" applyFill="1" applyBorder="1" applyAlignment="1" applyProtection="1">
      <alignment horizontal="center" vertical="center"/>
      <protection/>
    </xf>
    <xf numFmtId="0" fontId="15" fillId="30" borderId="21" xfId="0" applyFont="1" applyFill="1" applyBorder="1" applyAlignment="1" applyProtection="1">
      <alignment horizontal="distributed" vertical="center"/>
      <protection/>
    </xf>
    <xf numFmtId="38" fontId="15" fillId="30" borderId="22" xfId="0" applyNumberFormat="1" applyFont="1" applyFill="1" applyBorder="1" applyAlignment="1" applyProtection="1">
      <alignment horizontal="right" vertical="center"/>
      <protection/>
    </xf>
    <xf numFmtId="38" fontId="15" fillId="30" borderId="0" xfId="49" applyFont="1" applyFill="1" applyBorder="1" applyAlignment="1">
      <alignment vertical="center"/>
    </xf>
    <xf numFmtId="193" fontId="15" fillId="30" borderId="22" xfId="0" applyNumberFormat="1" applyFont="1" applyFill="1" applyBorder="1" applyAlignment="1" applyProtection="1">
      <alignment horizontal="right" vertical="center"/>
      <protection/>
    </xf>
    <xf numFmtId="196" fontId="15" fillId="30" borderId="0" xfId="0" applyNumberFormat="1" applyFont="1" applyFill="1" applyBorder="1" applyAlignment="1">
      <alignment vertical="center"/>
    </xf>
    <xf numFmtId="37" fontId="0" fillId="30" borderId="0" xfId="0" applyNumberFormat="1" applyFont="1" applyFill="1" applyBorder="1" applyAlignment="1" applyProtection="1">
      <alignment horizontal="center" vertical="center"/>
      <protection/>
    </xf>
    <xf numFmtId="193" fontId="0" fillId="30" borderId="0" xfId="0" applyNumberFormat="1" applyFont="1" applyFill="1" applyBorder="1" applyAlignment="1" applyProtection="1">
      <alignment horizontal="center" vertical="center"/>
      <protection/>
    </xf>
    <xf numFmtId="197" fontId="13" fillId="30" borderId="0" xfId="0" applyNumberFormat="1" applyFont="1" applyFill="1" applyBorder="1" applyAlignment="1">
      <alignment vertical="center"/>
    </xf>
    <xf numFmtId="0" fontId="0" fillId="30" borderId="23" xfId="0" applyFont="1" applyFill="1" applyBorder="1" applyAlignment="1" applyProtection="1">
      <alignment horizontal="distributed" vertical="center"/>
      <protection/>
    </xf>
    <xf numFmtId="38" fontId="0" fillId="30" borderId="0" xfId="49" applyFont="1" applyFill="1" applyBorder="1" applyAlignment="1">
      <alignment vertical="center"/>
    </xf>
    <xf numFmtId="193" fontId="0" fillId="30" borderId="0" xfId="0" applyNumberFormat="1" applyFont="1" applyFill="1" applyBorder="1" applyAlignment="1" applyProtection="1">
      <alignment horizontal="right" vertical="center"/>
      <protection/>
    </xf>
    <xf numFmtId="197" fontId="0" fillId="30" borderId="0" xfId="0" applyNumberFormat="1" applyFont="1" applyFill="1" applyBorder="1" applyAlignment="1">
      <alignment horizontal="right" vertical="center"/>
    </xf>
    <xf numFmtId="37" fontId="0" fillId="30" borderId="0" xfId="0" applyNumberFormat="1" applyFont="1" applyFill="1" applyBorder="1" applyAlignment="1" applyProtection="1">
      <alignment vertical="center"/>
      <protection/>
    </xf>
    <xf numFmtId="193" fontId="0" fillId="30" borderId="0" xfId="0" applyNumberFormat="1" applyFont="1" applyFill="1" applyBorder="1" applyAlignment="1" applyProtection="1">
      <alignment vertical="center"/>
      <protection/>
    </xf>
    <xf numFmtId="0" fontId="0" fillId="30" borderId="12" xfId="0" applyFont="1" applyFill="1" applyBorder="1" applyAlignment="1">
      <alignment horizontal="distributed" vertical="center"/>
    </xf>
    <xf numFmtId="192" fontId="0" fillId="30" borderId="0" xfId="0" applyNumberFormat="1" applyFont="1" applyFill="1" applyBorder="1" applyAlignment="1">
      <alignment horizontal="right" vertical="center"/>
    </xf>
    <xf numFmtId="0" fontId="0" fillId="30" borderId="0" xfId="0" applyFont="1" applyFill="1" applyBorder="1" applyAlignment="1" applyProtection="1">
      <alignment horizontal="center" vertical="center"/>
      <protection/>
    </xf>
    <xf numFmtId="193" fontId="0" fillId="30" borderId="0" xfId="0" applyNumberFormat="1" applyFont="1" applyFill="1" applyBorder="1" applyAlignment="1">
      <alignment horizontal="right" vertical="center"/>
    </xf>
    <xf numFmtId="0" fontId="0" fillId="30" borderId="12" xfId="0" applyFont="1" applyFill="1" applyBorder="1" applyAlignment="1">
      <alignment vertical="center"/>
    </xf>
    <xf numFmtId="193" fontId="0" fillId="30" borderId="0" xfId="0" applyNumberFormat="1" applyFont="1" applyFill="1" applyBorder="1" applyAlignment="1">
      <alignment vertical="center"/>
    </xf>
    <xf numFmtId="0" fontId="15" fillId="30" borderId="12" xfId="0" applyFont="1" applyFill="1" applyBorder="1" applyAlignment="1" applyProtection="1" quotePrefix="1">
      <alignment horizontal="center" vertical="center"/>
      <protection/>
    </xf>
    <xf numFmtId="0" fontId="0" fillId="30" borderId="12" xfId="0" applyNumberFormat="1" applyFont="1" applyFill="1" applyBorder="1" applyAlignment="1" applyProtection="1">
      <alignment horizontal="distributed" vertical="center"/>
      <protection/>
    </xf>
    <xf numFmtId="0" fontId="0" fillId="30" borderId="10" xfId="0" applyFont="1" applyFill="1" applyBorder="1" applyAlignment="1" applyProtection="1">
      <alignment horizontal="distributed" vertical="center"/>
      <protection/>
    </xf>
    <xf numFmtId="38" fontId="0" fillId="30" borderId="17" xfId="49" applyFont="1" applyFill="1" applyBorder="1" applyAlignment="1">
      <alignment vertical="center"/>
    </xf>
    <xf numFmtId="193" fontId="0" fillId="30" borderId="17" xfId="0" applyNumberFormat="1" applyFont="1" applyFill="1" applyBorder="1" applyAlignment="1">
      <alignment horizontal="right" vertical="center"/>
    </xf>
    <xf numFmtId="0" fontId="17" fillId="30" borderId="0" xfId="0" applyFont="1" applyFill="1" applyBorder="1" applyAlignment="1" applyProtection="1">
      <alignment vertical="center"/>
      <protection/>
    </xf>
    <xf numFmtId="0" fontId="0" fillId="30" borderId="0" xfId="0" applyFont="1" applyFill="1" applyBorder="1" applyAlignment="1" applyProtection="1">
      <alignment horizontal="centerContinuous" vertical="center"/>
      <protection/>
    </xf>
    <xf numFmtId="0" fontId="0" fillId="30" borderId="0" xfId="0" applyFont="1" applyFill="1" applyBorder="1" applyAlignment="1" applyProtection="1">
      <alignment horizontal="left" vertical="center"/>
      <protection/>
    </xf>
    <xf numFmtId="38" fontId="0" fillId="30" borderId="16" xfId="49" applyFont="1" applyFill="1" applyBorder="1" applyAlignment="1">
      <alignment vertical="center"/>
    </xf>
    <xf numFmtId="38" fontId="0" fillId="30" borderId="0" xfId="49" applyFont="1" applyFill="1" applyBorder="1" applyAlignment="1" applyProtection="1">
      <alignment vertical="center"/>
      <protection/>
    </xf>
    <xf numFmtId="0" fontId="0" fillId="30" borderId="16" xfId="0" applyFont="1" applyFill="1" applyBorder="1" applyAlignment="1" applyProtection="1">
      <alignment vertical="center"/>
      <protection/>
    </xf>
    <xf numFmtId="0" fontId="0" fillId="30" borderId="0" xfId="0" applyFont="1" applyFill="1" applyBorder="1" applyAlignment="1" applyProtection="1">
      <alignment vertical="center"/>
      <protection/>
    </xf>
    <xf numFmtId="38" fontId="13" fillId="30" borderId="16" xfId="49" applyFont="1" applyFill="1" applyBorder="1" applyAlignment="1">
      <alignment vertical="center"/>
    </xf>
    <xf numFmtId="38" fontId="0" fillId="30" borderId="0" xfId="49" applyFont="1" applyFill="1" applyBorder="1" applyAlignment="1" applyProtection="1">
      <alignment vertical="center" shrinkToFit="1"/>
      <protection/>
    </xf>
    <xf numFmtId="38" fontId="15" fillId="30" borderId="16" xfId="49" applyFont="1" applyFill="1" applyBorder="1" applyAlignment="1">
      <alignment vertical="center"/>
    </xf>
    <xf numFmtId="38" fontId="0" fillId="30" borderId="0" xfId="49" applyFont="1" applyFill="1" applyBorder="1" applyAlignment="1">
      <alignment vertical="center" shrinkToFit="1"/>
    </xf>
    <xf numFmtId="0" fontId="0" fillId="30" borderId="24" xfId="0" applyFont="1" applyFill="1" applyBorder="1" applyAlignment="1" applyProtection="1">
      <alignment vertical="center"/>
      <protection/>
    </xf>
    <xf numFmtId="38" fontId="15" fillId="30" borderId="0" xfId="49" applyFont="1" applyFill="1" applyBorder="1" applyAlignment="1" applyProtection="1">
      <alignment vertical="center"/>
      <protection/>
    </xf>
    <xf numFmtId="38" fontId="15" fillId="30" borderId="0" xfId="49" applyFont="1" applyFill="1" applyBorder="1" applyAlignment="1" applyProtection="1">
      <alignment vertical="center" shrinkToFit="1"/>
      <protection/>
    </xf>
    <xf numFmtId="0" fontId="15" fillId="30" borderId="24" xfId="0" applyFont="1" applyFill="1" applyBorder="1" applyAlignment="1" applyProtection="1">
      <alignment vertical="center"/>
      <protection/>
    </xf>
    <xf numFmtId="0" fontId="15" fillId="30" borderId="0" xfId="0" applyFont="1" applyFill="1" applyBorder="1" applyAlignment="1" applyProtection="1">
      <alignment vertical="center"/>
      <protection/>
    </xf>
    <xf numFmtId="0" fontId="14" fillId="30" borderId="0" xfId="0" applyFont="1" applyFill="1" applyAlignment="1">
      <alignment vertical="center"/>
    </xf>
    <xf numFmtId="0" fontId="0" fillId="30" borderId="23" xfId="0" applyFont="1" applyFill="1" applyBorder="1" applyAlignment="1" applyProtection="1">
      <alignment vertical="center"/>
      <protection/>
    </xf>
    <xf numFmtId="0" fontId="0" fillId="30" borderId="24" xfId="0" applyFont="1" applyFill="1" applyBorder="1" applyAlignment="1" applyProtection="1">
      <alignment horizontal="center" vertical="center"/>
      <protection/>
    </xf>
    <xf numFmtId="0" fontId="14" fillId="30" borderId="0" xfId="0" applyFont="1" applyFill="1" applyBorder="1" applyAlignment="1" applyProtection="1">
      <alignment horizontal="right" vertical="center"/>
      <protection/>
    </xf>
    <xf numFmtId="38" fontId="0" fillId="30" borderId="25" xfId="49" applyFont="1" applyFill="1" applyBorder="1" applyAlignment="1">
      <alignment vertical="center"/>
    </xf>
    <xf numFmtId="38" fontId="0" fillId="30" borderId="17" xfId="49" applyFont="1" applyFill="1" applyBorder="1" applyAlignment="1" applyProtection="1">
      <alignment horizontal="right" vertical="center"/>
      <protection/>
    </xf>
    <xf numFmtId="38" fontId="0" fillId="30" borderId="17" xfId="49" applyFont="1" applyFill="1" applyBorder="1" applyAlignment="1" applyProtection="1">
      <alignment vertical="center"/>
      <protection/>
    </xf>
    <xf numFmtId="0" fontId="0" fillId="30" borderId="25" xfId="0" applyFont="1" applyFill="1" applyBorder="1" applyAlignment="1" applyProtection="1">
      <alignment horizontal="right" vertical="center"/>
      <protection/>
    </xf>
    <xf numFmtId="0" fontId="0" fillId="30" borderId="17" xfId="0" applyFont="1" applyFill="1" applyBorder="1" applyAlignment="1" applyProtection="1">
      <alignment vertical="center"/>
      <protection/>
    </xf>
    <xf numFmtId="0" fontId="0" fillId="30" borderId="17" xfId="0" applyFont="1" applyFill="1" applyBorder="1" applyAlignment="1" applyProtection="1">
      <alignment horizontal="right" vertical="center"/>
      <protection/>
    </xf>
    <xf numFmtId="0" fontId="0" fillId="30" borderId="0" xfId="0" applyFont="1" applyFill="1" applyBorder="1" applyAlignment="1" applyProtection="1">
      <alignment horizontal="center" vertical="center" wrapText="1"/>
      <protection/>
    </xf>
    <xf numFmtId="0" fontId="0" fillId="30" borderId="26" xfId="0" applyFont="1" applyFill="1" applyBorder="1" applyAlignment="1" applyProtection="1" quotePrefix="1">
      <alignment horizontal="center" vertical="center"/>
      <protection/>
    </xf>
    <xf numFmtId="177" fontId="0" fillId="30" borderId="27" xfId="0" applyNumberFormat="1" applyFont="1" applyFill="1" applyBorder="1" applyAlignment="1" applyProtection="1">
      <alignment vertical="center"/>
      <protection/>
    </xf>
    <xf numFmtId="177" fontId="0" fillId="30" borderId="0" xfId="0" applyNumberFormat="1" applyFont="1" applyFill="1" applyBorder="1" applyAlignment="1" applyProtection="1">
      <alignment vertical="center"/>
      <protection/>
    </xf>
    <xf numFmtId="177" fontId="0" fillId="30" borderId="22" xfId="0" applyNumberFormat="1" applyFont="1" applyFill="1" applyBorder="1" applyAlignment="1" applyProtection="1">
      <alignment vertical="center"/>
      <protection/>
    </xf>
    <xf numFmtId="0" fontId="0" fillId="30" borderId="0" xfId="0" applyFont="1" applyFill="1" applyBorder="1" applyAlignment="1">
      <alignment horizontal="center" vertical="center" wrapText="1"/>
    </xf>
    <xf numFmtId="0" fontId="15" fillId="30" borderId="28" xfId="0" applyFont="1" applyFill="1" applyBorder="1" applyAlignment="1" applyProtection="1" quotePrefix="1">
      <alignment horizontal="center" vertical="center"/>
      <protection/>
    </xf>
    <xf numFmtId="177" fontId="15" fillId="30" borderId="29" xfId="0" applyNumberFormat="1" applyFont="1" applyFill="1" applyBorder="1" applyAlignment="1" applyProtection="1">
      <alignment vertical="center"/>
      <protection/>
    </xf>
    <xf numFmtId="177" fontId="15" fillId="30" borderId="13" xfId="0" applyNumberFormat="1" applyFont="1" applyFill="1" applyBorder="1" applyAlignment="1" applyProtection="1">
      <alignment vertical="center"/>
      <protection/>
    </xf>
    <xf numFmtId="195" fontId="0" fillId="30" borderId="0" xfId="0" applyNumberFormat="1" applyFont="1" applyFill="1" applyBorder="1" applyAlignment="1" applyProtection="1">
      <alignment horizontal="right" vertical="center"/>
      <protection/>
    </xf>
    <xf numFmtId="179" fontId="0" fillId="30" borderId="0" xfId="0" applyNumberFormat="1" applyFont="1" applyFill="1" applyBorder="1" applyAlignment="1" applyProtection="1">
      <alignment horizontal="right" vertical="center"/>
      <protection/>
    </xf>
    <xf numFmtId="188" fontId="0" fillId="30" borderId="16" xfId="0" applyNumberFormat="1" applyFont="1" applyFill="1" applyBorder="1" applyAlignment="1" applyProtection="1">
      <alignment vertical="center"/>
      <protection/>
    </xf>
    <xf numFmtId="179" fontId="14" fillId="30" borderId="0" xfId="0" applyNumberFormat="1" applyFont="1" applyFill="1" applyBorder="1" applyAlignment="1" applyProtection="1">
      <alignment horizontal="right" vertical="center"/>
      <protection/>
    </xf>
    <xf numFmtId="0" fontId="15" fillId="30" borderId="0" xfId="0" applyFont="1" applyFill="1" applyBorder="1" applyAlignment="1" applyProtection="1" quotePrefix="1">
      <alignment horizontal="center" vertical="center"/>
      <protection/>
    </xf>
    <xf numFmtId="177" fontId="15" fillId="30" borderId="0" xfId="0" applyNumberFormat="1" applyFont="1" applyFill="1" applyBorder="1" applyAlignment="1" applyProtection="1">
      <alignment vertical="center"/>
      <protection/>
    </xf>
    <xf numFmtId="0" fontId="15" fillId="30" borderId="10" xfId="0" applyFont="1" applyFill="1" applyBorder="1" applyAlignment="1" applyProtection="1" quotePrefix="1">
      <alignment horizontal="center" vertical="center"/>
      <protection/>
    </xf>
    <xf numFmtId="38" fontId="15" fillId="30" borderId="25" xfId="49" applyFont="1" applyFill="1" applyBorder="1" applyAlignment="1">
      <alignment vertical="center"/>
    </xf>
    <xf numFmtId="0" fontId="15" fillId="30" borderId="17" xfId="0" applyFont="1" applyFill="1" applyBorder="1" applyAlignment="1">
      <alignment vertical="center"/>
    </xf>
    <xf numFmtId="38" fontId="15" fillId="30" borderId="17" xfId="49" applyFont="1" applyFill="1" applyBorder="1" applyAlignment="1">
      <alignment horizontal="right" vertical="center"/>
    </xf>
    <xf numFmtId="38" fontId="15" fillId="30" borderId="17" xfId="49" applyFont="1" applyFill="1" applyBorder="1" applyAlignment="1">
      <alignment vertical="center"/>
    </xf>
    <xf numFmtId="177" fontId="0" fillId="30" borderId="10" xfId="0" applyNumberFormat="1" applyFont="1" applyFill="1" applyBorder="1" applyAlignment="1" applyProtection="1">
      <alignment horizontal="center" vertical="center"/>
      <protection/>
    </xf>
    <xf numFmtId="177" fontId="0" fillId="30" borderId="13" xfId="0" applyNumberFormat="1" applyFont="1" applyFill="1" applyBorder="1" applyAlignment="1" applyProtection="1">
      <alignment horizontal="center" vertical="center"/>
      <protection/>
    </xf>
    <xf numFmtId="0" fontId="17" fillId="30" borderId="0" xfId="0" applyFont="1" applyFill="1" applyBorder="1" applyAlignment="1" applyProtection="1">
      <alignment horizontal="center" vertical="center"/>
      <protection/>
    </xf>
    <xf numFmtId="37" fontId="14" fillId="30" borderId="0" xfId="0" applyNumberFormat="1" applyFont="1" applyFill="1" applyBorder="1" applyAlignment="1" applyProtection="1">
      <alignment vertical="center"/>
      <protection/>
    </xf>
    <xf numFmtId="0" fontId="17" fillId="30" borderId="0" xfId="0" applyFont="1" applyFill="1" applyBorder="1" applyAlignment="1" applyProtection="1">
      <alignment horizontal="centerContinuous" vertical="center"/>
      <protection/>
    </xf>
    <xf numFmtId="0" fontId="0" fillId="30" borderId="0" xfId="0" applyFont="1" applyFill="1" applyBorder="1" applyAlignment="1">
      <alignment horizontal="center" vertical="center"/>
    </xf>
    <xf numFmtId="188" fontId="0" fillId="30" borderId="0" xfId="0" applyNumberFormat="1" applyFont="1" applyFill="1" applyBorder="1" applyAlignment="1" applyProtection="1">
      <alignment horizontal="centerContinuous" vertical="center"/>
      <protection/>
    </xf>
    <xf numFmtId="188" fontId="0" fillId="30" borderId="0" xfId="0" applyNumberFormat="1" applyFont="1" applyFill="1" applyBorder="1" applyAlignment="1" applyProtection="1">
      <alignment horizontal="right" vertical="center"/>
      <protection/>
    </xf>
    <xf numFmtId="0" fontId="15" fillId="30" borderId="18" xfId="0" applyFont="1" applyFill="1" applyBorder="1" applyAlignment="1" applyProtection="1" quotePrefix="1">
      <alignment horizontal="center" vertical="center"/>
      <protection/>
    </xf>
    <xf numFmtId="188" fontId="15" fillId="30" borderId="25" xfId="0" applyNumberFormat="1" applyFont="1" applyFill="1" applyBorder="1" applyAlignment="1" applyProtection="1">
      <alignment vertical="center"/>
      <protection/>
    </xf>
    <xf numFmtId="188" fontId="15" fillId="30" borderId="17" xfId="0" applyNumberFormat="1" applyFont="1" applyFill="1" applyBorder="1" applyAlignment="1" applyProtection="1">
      <alignment horizontal="right" vertical="center"/>
      <protection/>
    </xf>
    <xf numFmtId="188" fontId="0" fillId="30" borderId="30" xfId="0" applyNumberFormat="1" applyFont="1" applyFill="1" applyBorder="1" applyAlignment="1" applyProtection="1">
      <alignment vertical="center"/>
      <protection/>
    </xf>
    <xf numFmtId="38" fontId="0" fillId="30" borderId="0" xfId="0" applyNumberFormat="1" applyFont="1" applyFill="1" applyBorder="1" applyAlignment="1">
      <alignment vertical="center"/>
    </xf>
    <xf numFmtId="188" fontId="15" fillId="30" borderId="0" xfId="0" applyNumberFormat="1" applyFont="1" applyFill="1" applyBorder="1" applyAlignment="1" applyProtection="1">
      <alignment vertical="center"/>
      <protection/>
    </xf>
    <xf numFmtId="195" fontId="15" fillId="30" borderId="0" xfId="0" applyNumberFormat="1" applyFont="1" applyFill="1" applyBorder="1" applyAlignment="1" applyProtection="1">
      <alignment horizontal="right" vertical="center"/>
      <protection/>
    </xf>
    <xf numFmtId="38" fontId="15" fillId="30" borderId="0" xfId="0" applyNumberFormat="1" applyFont="1" applyFill="1" applyBorder="1" applyAlignment="1">
      <alignment vertical="center"/>
    </xf>
    <xf numFmtId="0" fontId="0" fillId="30" borderId="11" xfId="0" applyFont="1" applyFill="1" applyBorder="1" applyAlignment="1" applyProtection="1" quotePrefix="1">
      <alignment horizontal="left" vertical="center"/>
      <protection/>
    </xf>
    <xf numFmtId="38" fontId="0" fillId="30" borderId="11" xfId="49" applyFont="1" applyFill="1" applyBorder="1" applyAlignment="1">
      <alignment vertical="center"/>
    </xf>
    <xf numFmtId="0" fontId="0" fillId="30" borderId="31" xfId="0" applyFont="1" applyFill="1" applyBorder="1" applyAlignment="1" applyProtection="1" quotePrefix="1">
      <alignment horizontal="center" vertical="center"/>
      <protection/>
    </xf>
    <xf numFmtId="38" fontId="15" fillId="30" borderId="32" xfId="0" applyNumberFormat="1" applyFont="1" applyFill="1" applyBorder="1" applyAlignment="1" applyProtection="1">
      <alignment vertical="center"/>
      <protection/>
    </xf>
    <xf numFmtId="38" fontId="15" fillId="30" borderId="33" xfId="49" applyNumberFormat="1" applyFont="1" applyFill="1" applyBorder="1" applyAlignment="1">
      <alignment vertical="center"/>
    </xf>
    <xf numFmtId="38" fontId="15" fillId="30" borderId="33" xfId="0" applyNumberFormat="1" applyFont="1" applyFill="1" applyBorder="1" applyAlignment="1" applyProtection="1">
      <alignment vertical="center"/>
      <protection/>
    </xf>
    <xf numFmtId="38" fontId="15" fillId="30" borderId="33" xfId="0" applyNumberFormat="1" applyFont="1" applyFill="1" applyBorder="1" applyAlignment="1">
      <alignment vertical="center"/>
    </xf>
    <xf numFmtId="0" fontId="0" fillId="30" borderId="0" xfId="0" applyFont="1" applyFill="1" applyBorder="1" applyAlignment="1" applyProtection="1" quotePrefix="1">
      <alignment horizontal="left" vertical="center"/>
      <protection/>
    </xf>
    <xf numFmtId="0" fontId="14" fillId="30" borderId="0" xfId="0" applyFont="1" applyFill="1" applyAlignment="1">
      <alignment horizontal="center" vertical="center"/>
    </xf>
    <xf numFmtId="0" fontId="0" fillId="30" borderId="0" xfId="0" applyFont="1" applyFill="1" applyBorder="1" applyAlignment="1" applyProtection="1" quotePrefix="1">
      <alignment horizontal="right" vertical="center"/>
      <protection/>
    </xf>
    <xf numFmtId="49" fontId="0" fillId="30" borderId="0" xfId="0" applyNumberFormat="1" applyFont="1" applyFill="1" applyBorder="1" applyAlignment="1" applyProtection="1">
      <alignment horizontal="right" vertical="center"/>
      <protection/>
    </xf>
    <xf numFmtId="188" fontId="0" fillId="30" borderId="0" xfId="49" applyNumberFormat="1" applyFont="1" applyFill="1" applyBorder="1" applyAlignment="1">
      <alignment horizontal="right" vertical="center"/>
    </xf>
    <xf numFmtId="188" fontId="0" fillId="30" borderId="0" xfId="0" applyNumberFormat="1" applyFont="1" applyFill="1" applyBorder="1" applyAlignment="1">
      <alignment vertical="center"/>
    </xf>
    <xf numFmtId="188" fontId="13" fillId="30" borderId="0" xfId="49" applyNumberFormat="1" applyFont="1" applyFill="1" applyBorder="1" applyAlignment="1">
      <alignment horizontal="right" vertical="center"/>
    </xf>
    <xf numFmtId="0" fontId="15" fillId="30" borderId="17" xfId="0" applyFont="1" applyFill="1" applyBorder="1" applyAlignment="1">
      <alignment horizontal="right" vertical="center"/>
    </xf>
    <xf numFmtId="188" fontId="15" fillId="30" borderId="13" xfId="0" applyNumberFormat="1" applyFont="1" applyFill="1" applyBorder="1" applyAlignment="1">
      <alignment vertical="center"/>
    </xf>
    <xf numFmtId="188" fontId="15" fillId="30" borderId="17" xfId="49" applyNumberFormat="1" applyFont="1" applyFill="1" applyBorder="1" applyAlignment="1">
      <alignment horizontal="right" vertical="center"/>
    </xf>
    <xf numFmtId="0" fontId="9" fillId="30" borderId="0" xfId="0" applyFont="1" applyFill="1" applyBorder="1" applyAlignment="1" applyProtection="1">
      <alignment vertical="top"/>
      <protection/>
    </xf>
    <xf numFmtId="0" fontId="0" fillId="30" borderId="0" xfId="0" applyFont="1" applyFill="1" applyBorder="1" applyAlignment="1" applyProtection="1">
      <alignment vertical="top"/>
      <protection/>
    </xf>
    <xf numFmtId="0" fontId="21" fillId="30" borderId="0" xfId="0" applyFont="1" applyFill="1" applyBorder="1" applyAlignment="1" applyProtection="1">
      <alignment horizontal="centerContinuous" vertical="top"/>
      <protection/>
    </xf>
    <xf numFmtId="0" fontId="0" fillId="30" borderId="0" xfId="0" applyFont="1" applyFill="1" applyBorder="1" applyAlignment="1" applyProtection="1">
      <alignment horizontal="centerContinuous" vertical="top"/>
      <protection/>
    </xf>
    <xf numFmtId="0" fontId="9" fillId="30" borderId="0" xfId="0" applyFont="1" applyFill="1" applyBorder="1" applyAlignment="1" applyProtection="1">
      <alignment horizontal="right" vertical="top"/>
      <protection/>
    </xf>
    <xf numFmtId="0" fontId="0" fillId="30" borderId="29" xfId="0" applyFont="1" applyFill="1" applyBorder="1" applyAlignment="1">
      <alignment horizontal="center" vertical="center"/>
    </xf>
    <xf numFmtId="0" fontId="0" fillId="30" borderId="34" xfId="0" applyFont="1" applyFill="1" applyBorder="1" applyAlignment="1">
      <alignment horizontal="center" vertical="center"/>
    </xf>
    <xf numFmtId="0" fontId="0" fillId="30" borderId="28" xfId="0" applyFont="1" applyFill="1" applyBorder="1" applyAlignment="1">
      <alignment horizontal="center" vertical="center"/>
    </xf>
    <xf numFmtId="37" fontId="0" fillId="30" borderId="0" xfId="0" applyNumberFormat="1" applyFont="1" applyFill="1" applyBorder="1" applyAlignment="1" applyProtection="1">
      <alignment horizontal="right" vertical="center"/>
      <protection/>
    </xf>
    <xf numFmtId="176" fontId="0" fillId="30" borderId="0" xfId="0" applyNumberFormat="1" applyFont="1" applyFill="1" applyBorder="1" applyAlignment="1">
      <alignment horizontal="right" vertical="center"/>
    </xf>
    <xf numFmtId="197" fontId="0" fillId="30" borderId="0" xfId="0" applyNumberFormat="1" applyFont="1" applyFill="1" applyBorder="1" applyAlignment="1">
      <alignment vertical="center"/>
    </xf>
    <xf numFmtId="37" fontId="0" fillId="30" borderId="0" xfId="0" applyNumberFormat="1" applyFont="1" applyFill="1" applyBorder="1" applyAlignment="1">
      <alignment vertical="center"/>
    </xf>
    <xf numFmtId="178" fontId="0" fillId="30" borderId="0" xfId="0" applyNumberFormat="1" applyFont="1" applyFill="1" applyBorder="1" applyAlignment="1">
      <alignment vertical="center"/>
    </xf>
    <xf numFmtId="197" fontId="0" fillId="30" borderId="0" xfId="0" applyNumberFormat="1" applyFont="1" applyFill="1" applyBorder="1" applyAlignment="1" applyProtection="1" quotePrefix="1">
      <alignment horizontal="right" vertical="center"/>
      <protection/>
    </xf>
    <xf numFmtId="37" fontId="14" fillId="30" borderId="24" xfId="0" applyNumberFormat="1" applyFont="1" applyFill="1" applyBorder="1" applyAlignment="1">
      <alignment vertical="center"/>
    </xf>
    <xf numFmtId="37" fontId="13" fillId="30" borderId="0" xfId="0" applyNumberFormat="1" applyFont="1" applyFill="1" applyBorder="1" applyAlignment="1">
      <alignment vertical="center"/>
    </xf>
    <xf numFmtId="37" fontId="13" fillId="30" borderId="0" xfId="0" applyNumberFormat="1" applyFont="1" applyFill="1" applyBorder="1" applyAlignment="1" applyProtection="1">
      <alignment vertical="center"/>
      <protection/>
    </xf>
    <xf numFmtId="178" fontId="13" fillId="30" borderId="0" xfId="0" applyNumberFormat="1" applyFont="1" applyFill="1" applyBorder="1" applyAlignment="1">
      <alignment vertical="center"/>
    </xf>
    <xf numFmtId="37" fontId="13" fillId="30" borderId="0" xfId="0" applyNumberFormat="1" applyFont="1" applyFill="1" applyBorder="1" applyAlignment="1" applyProtection="1">
      <alignment horizontal="right" vertical="center"/>
      <protection/>
    </xf>
    <xf numFmtId="197" fontId="13" fillId="30" borderId="0" xfId="0" applyNumberFormat="1" applyFont="1" applyFill="1" applyBorder="1" applyAlignment="1" applyProtection="1">
      <alignment horizontal="right" vertical="center"/>
      <protection/>
    </xf>
    <xf numFmtId="37" fontId="15" fillId="30" borderId="0" xfId="0" applyNumberFormat="1" applyFont="1" applyFill="1" applyBorder="1" applyAlignment="1">
      <alignment vertical="center"/>
    </xf>
    <xf numFmtId="37" fontId="15" fillId="30" borderId="0" xfId="0" applyNumberFormat="1" applyFont="1" applyFill="1" applyBorder="1" applyAlignment="1" applyProtection="1">
      <alignment vertical="center"/>
      <protection/>
    </xf>
    <xf numFmtId="178" fontId="15" fillId="30" borderId="0" xfId="0" applyNumberFormat="1" applyFont="1" applyFill="1" applyBorder="1" applyAlignment="1">
      <alignment vertical="center"/>
    </xf>
    <xf numFmtId="197" fontId="15" fillId="30" borderId="0" xfId="0" applyNumberFormat="1" applyFont="1" applyFill="1" applyBorder="1" applyAlignment="1" applyProtection="1">
      <alignment horizontal="right" vertical="center"/>
      <protection/>
    </xf>
    <xf numFmtId="0" fontId="0" fillId="30" borderId="23" xfId="0" applyFont="1" applyFill="1" applyBorder="1" applyAlignment="1">
      <alignment vertical="center"/>
    </xf>
    <xf numFmtId="37" fontId="0" fillId="30" borderId="24" xfId="0" applyNumberFormat="1" applyFont="1" applyFill="1" applyBorder="1" applyAlignment="1" applyProtection="1">
      <alignment vertical="center"/>
      <protection/>
    </xf>
    <xf numFmtId="176" fontId="0" fillId="30" borderId="0" xfId="0" applyNumberFormat="1" applyFont="1" applyFill="1" applyBorder="1" applyAlignment="1">
      <alignment vertical="center"/>
    </xf>
    <xf numFmtId="0" fontId="0" fillId="30" borderId="0" xfId="0" applyNumberFormat="1" applyFont="1" applyFill="1" applyBorder="1" applyAlignment="1" applyProtection="1">
      <alignment vertical="center"/>
      <protection/>
    </xf>
    <xf numFmtId="0" fontId="0" fillId="30" borderId="0" xfId="0" applyNumberFormat="1" applyFont="1" applyFill="1" applyBorder="1" applyAlignment="1">
      <alignment vertical="center"/>
    </xf>
    <xf numFmtId="0" fontId="0" fillId="30" borderId="16" xfId="0" applyFont="1" applyFill="1" applyBorder="1" applyAlignment="1">
      <alignment horizontal="right" vertical="center"/>
    </xf>
    <xf numFmtId="197" fontId="0" fillId="30" borderId="0" xfId="0" applyNumberFormat="1" applyFont="1" applyFill="1" applyBorder="1" applyAlignment="1" applyProtection="1">
      <alignment horizontal="right" vertical="center"/>
      <protection/>
    </xf>
    <xf numFmtId="0" fontId="0" fillId="30" borderId="25" xfId="0" applyFont="1" applyFill="1" applyBorder="1" applyAlignment="1">
      <alignment horizontal="right" vertical="center"/>
    </xf>
    <xf numFmtId="37" fontId="0" fillId="30" borderId="17" xfId="0" applyNumberFormat="1" applyFont="1" applyFill="1" applyBorder="1" applyAlignment="1" applyProtection="1">
      <alignment horizontal="right" vertical="center"/>
      <protection/>
    </xf>
    <xf numFmtId="37" fontId="0" fillId="30" borderId="17" xfId="0" applyNumberFormat="1" applyFont="1" applyFill="1" applyBorder="1" applyAlignment="1">
      <alignment vertical="center"/>
    </xf>
    <xf numFmtId="176" fontId="0" fillId="30" borderId="17" xfId="0" applyNumberFormat="1" applyFont="1" applyFill="1" applyBorder="1" applyAlignment="1">
      <alignment vertical="center"/>
    </xf>
    <xf numFmtId="0" fontId="0" fillId="30" borderId="17" xfId="0" applyFont="1" applyFill="1" applyBorder="1" applyAlignment="1">
      <alignment vertical="center"/>
    </xf>
    <xf numFmtId="197" fontId="0" fillId="30" borderId="17" xfId="0" applyNumberFormat="1" applyFont="1" applyFill="1" applyBorder="1" applyAlignment="1" applyProtection="1">
      <alignment horizontal="right" vertical="center"/>
      <protection/>
    </xf>
    <xf numFmtId="0" fontId="15" fillId="30" borderId="0" xfId="0" applyFont="1" applyFill="1" applyBorder="1" applyAlignment="1" applyProtection="1">
      <alignment horizontal="center" vertical="center"/>
      <protection/>
    </xf>
    <xf numFmtId="176" fontId="15" fillId="30" borderId="0" xfId="0" applyNumberFormat="1" applyFont="1" applyFill="1" applyBorder="1" applyAlignment="1">
      <alignment vertical="center"/>
    </xf>
    <xf numFmtId="0" fontId="14" fillId="30" borderId="0" xfId="0" applyFont="1" applyFill="1" applyBorder="1" applyAlignment="1">
      <alignment vertical="center"/>
    </xf>
    <xf numFmtId="178" fontId="14" fillId="30" borderId="0" xfId="0" applyNumberFormat="1" applyFont="1" applyFill="1" applyBorder="1" applyAlignment="1">
      <alignment horizontal="right" vertical="center"/>
    </xf>
    <xf numFmtId="0" fontId="0" fillId="30" borderId="21" xfId="0" applyFont="1" applyFill="1" applyBorder="1" applyAlignment="1" applyProtection="1">
      <alignment horizontal="center" vertical="center"/>
      <protection/>
    </xf>
    <xf numFmtId="180" fontId="0" fillId="30" borderId="0" xfId="0" applyNumberFormat="1" applyFont="1" applyFill="1" applyBorder="1" applyAlignment="1" applyProtection="1">
      <alignment vertical="center"/>
      <protection/>
    </xf>
    <xf numFmtId="180" fontId="0" fillId="30" borderId="0" xfId="0" applyNumberFormat="1" applyFont="1" applyFill="1" applyBorder="1" applyAlignment="1" applyProtection="1">
      <alignment horizontal="right" vertical="center"/>
      <protection/>
    </xf>
    <xf numFmtId="177" fontId="0" fillId="30" borderId="0" xfId="0" applyNumberFormat="1" applyFont="1" applyFill="1" applyBorder="1" applyAlignment="1" applyProtection="1">
      <alignment horizontal="right" vertical="center"/>
      <protection/>
    </xf>
    <xf numFmtId="196" fontId="0" fillId="30" borderId="0" xfId="0" applyNumberFormat="1" applyFont="1" applyFill="1" applyBorder="1" applyAlignment="1" applyProtection="1">
      <alignment horizontal="right" vertical="center"/>
      <protection/>
    </xf>
    <xf numFmtId="177" fontId="0" fillId="30" borderId="0" xfId="0" applyNumberFormat="1" applyFont="1" applyFill="1" applyAlignment="1">
      <alignment horizontal="right"/>
    </xf>
    <xf numFmtId="38" fontId="0" fillId="30" borderId="16" xfId="0" applyNumberFormat="1" applyFont="1" applyFill="1" applyBorder="1" applyAlignment="1" applyProtection="1">
      <alignment vertical="center"/>
      <protection/>
    </xf>
    <xf numFmtId="182" fontId="0" fillId="30" borderId="0" xfId="0" applyNumberFormat="1" applyFont="1" applyFill="1" applyBorder="1" applyAlignment="1" applyProtection="1">
      <alignment vertical="center"/>
      <protection/>
    </xf>
    <xf numFmtId="207" fontId="0" fillId="30" borderId="0" xfId="0" applyNumberFormat="1" applyFont="1" applyFill="1" applyBorder="1" applyAlignment="1">
      <alignment vertical="center"/>
    </xf>
    <xf numFmtId="207" fontId="0" fillId="30" borderId="0" xfId="0" applyNumberFormat="1" applyFont="1" applyFill="1" applyBorder="1" applyAlignment="1">
      <alignment horizontal="right" vertical="center"/>
    </xf>
    <xf numFmtId="197" fontId="0" fillId="30" borderId="0" xfId="0" applyNumberFormat="1" applyFont="1" applyFill="1" applyBorder="1" applyAlignment="1" applyProtection="1">
      <alignment vertical="center"/>
      <protection/>
    </xf>
    <xf numFmtId="177" fontId="0" fillId="30" borderId="0" xfId="0" applyNumberFormat="1" applyFont="1" applyFill="1" applyBorder="1" applyAlignment="1">
      <alignment horizontal="right"/>
    </xf>
    <xf numFmtId="176" fontId="0" fillId="30" borderId="0" xfId="0" applyNumberFormat="1" applyFont="1" applyFill="1" applyBorder="1" applyAlignment="1" applyProtection="1">
      <alignment horizontal="right" vertical="center"/>
      <protection/>
    </xf>
    <xf numFmtId="0" fontId="0" fillId="30" borderId="16" xfId="0" applyFont="1" applyFill="1" applyBorder="1" applyAlignment="1">
      <alignment vertical="center"/>
    </xf>
    <xf numFmtId="207" fontId="15" fillId="30" borderId="17" xfId="0" applyNumberFormat="1" applyFont="1" applyFill="1" applyBorder="1" applyAlignment="1">
      <alignment vertical="center"/>
    </xf>
    <xf numFmtId="207" fontId="15" fillId="30" borderId="17" xfId="0" applyNumberFormat="1" applyFont="1" applyFill="1" applyBorder="1" applyAlignment="1">
      <alignment horizontal="right" vertical="center"/>
    </xf>
    <xf numFmtId="180" fontId="15" fillId="30" borderId="17" xfId="0" applyNumberFormat="1" applyFont="1" applyFill="1" applyBorder="1" applyAlignment="1" applyProtection="1">
      <alignment vertical="center"/>
      <protection/>
    </xf>
    <xf numFmtId="197" fontId="15" fillId="30" borderId="17" xfId="0" applyNumberFormat="1" applyFont="1" applyFill="1" applyBorder="1" applyAlignment="1">
      <alignment horizontal="right" vertical="center"/>
    </xf>
    <xf numFmtId="197" fontId="15" fillId="30" borderId="17" xfId="0" applyNumberFormat="1" applyFont="1" applyFill="1" applyBorder="1" applyAlignment="1" applyProtection="1">
      <alignment vertical="center"/>
      <protection/>
    </xf>
    <xf numFmtId="197" fontId="15" fillId="30" borderId="0" xfId="0" applyNumberFormat="1" applyFont="1" applyFill="1" applyBorder="1" applyAlignment="1">
      <alignment horizontal="right" vertical="center"/>
    </xf>
    <xf numFmtId="197" fontId="15" fillId="30" borderId="0" xfId="0" applyNumberFormat="1" applyFont="1" applyFill="1" applyBorder="1" applyAlignment="1" applyProtection="1">
      <alignment vertical="center"/>
      <protection/>
    </xf>
    <xf numFmtId="0" fontId="15" fillId="30" borderId="25" xfId="0" applyFont="1" applyFill="1" applyBorder="1" applyAlignment="1">
      <alignment vertical="center"/>
    </xf>
    <xf numFmtId="182" fontId="15" fillId="30" borderId="17" xfId="0" applyNumberFormat="1" applyFont="1" applyFill="1" applyBorder="1" applyAlignment="1" applyProtection="1">
      <alignment vertical="center"/>
      <protection/>
    </xf>
    <xf numFmtId="197" fontId="15" fillId="30" borderId="17" xfId="0" applyNumberFormat="1" applyFont="1" applyFill="1" applyBorder="1" applyAlignment="1">
      <alignment vertical="center"/>
    </xf>
    <xf numFmtId="0" fontId="14" fillId="30" borderId="0" xfId="0" applyFont="1" applyFill="1" applyBorder="1" applyAlignment="1" applyProtection="1" quotePrefix="1">
      <alignment vertical="center"/>
      <protection/>
    </xf>
    <xf numFmtId="181" fontId="14" fillId="30" borderId="0" xfId="0" applyNumberFormat="1" applyFont="1" applyFill="1" applyBorder="1" applyAlignment="1" applyProtection="1">
      <alignment vertical="center"/>
      <protection/>
    </xf>
    <xf numFmtId="0" fontId="0" fillId="30" borderId="0" xfId="0" applyFont="1" applyFill="1" applyAlignment="1">
      <alignment/>
    </xf>
    <xf numFmtId="0" fontId="14" fillId="30" borderId="0" xfId="0" applyFont="1" applyFill="1" applyBorder="1" applyAlignment="1" applyProtection="1">
      <alignment vertical="center"/>
      <protection/>
    </xf>
    <xf numFmtId="182" fontId="14" fillId="30" borderId="0" xfId="0" applyNumberFormat="1" applyFont="1" applyFill="1" applyBorder="1" applyAlignment="1" applyProtection="1">
      <alignment vertical="center"/>
      <protection/>
    </xf>
    <xf numFmtId="0" fontId="0" fillId="30" borderId="0" xfId="0" applyFont="1" applyFill="1" applyBorder="1" applyAlignment="1" applyProtection="1">
      <alignment vertical="center" shrinkToFit="1"/>
      <protection/>
    </xf>
    <xf numFmtId="199" fontId="0" fillId="30" borderId="0" xfId="0" applyNumberFormat="1" applyFont="1" applyFill="1" applyBorder="1" applyAlignment="1" applyProtection="1">
      <alignment horizontal="right" vertical="center"/>
      <protection/>
    </xf>
    <xf numFmtId="200" fontId="0" fillId="30" borderId="0" xfId="0" applyNumberFormat="1" applyFont="1" applyFill="1" applyBorder="1" applyAlignment="1" applyProtection="1">
      <alignment horizontal="right" vertical="center"/>
      <protection/>
    </xf>
    <xf numFmtId="200" fontId="0" fillId="30" borderId="0" xfId="0" applyNumberFormat="1" applyFont="1" applyFill="1" applyBorder="1" applyAlignment="1" applyProtection="1">
      <alignment vertical="center"/>
      <protection/>
    </xf>
    <xf numFmtId="0" fontId="0" fillId="30" borderId="16" xfId="0" applyFont="1" applyFill="1" applyBorder="1" applyAlignment="1" applyProtection="1">
      <alignment horizontal="right" vertical="center"/>
      <protection/>
    </xf>
    <xf numFmtId="180" fontId="0" fillId="30" borderId="0" xfId="0" applyNumberFormat="1" applyFont="1" applyFill="1" applyBorder="1" applyAlignment="1">
      <alignment vertical="center"/>
    </xf>
    <xf numFmtId="2" fontId="0" fillId="30" borderId="0" xfId="0" applyNumberFormat="1" applyFont="1" applyFill="1" applyBorder="1" applyAlignment="1">
      <alignment vertical="center"/>
    </xf>
    <xf numFmtId="2" fontId="0" fillId="30" borderId="0" xfId="0" applyNumberFormat="1" applyFont="1" applyFill="1" applyBorder="1" applyAlignment="1">
      <alignment horizontal="right" vertical="center"/>
    </xf>
    <xf numFmtId="177" fontId="0" fillId="30" borderId="0" xfId="0" applyNumberFormat="1" applyFont="1" applyFill="1" applyBorder="1" applyAlignment="1">
      <alignment vertical="center"/>
    </xf>
    <xf numFmtId="0" fontId="15" fillId="30" borderId="13" xfId="0" applyFont="1" applyFill="1" applyBorder="1" applyAlignment="1">
      <alignment vertical="center"/>
    </xf>
    <xf numFmtId="207" fontId="15" fillId="30" borderId="13" xfId="0" applyNumberFormat="1" applyFont="1" applyFill="1" applyBorder="1" applyAlignment="1">
      <alignment vertical="center"/>
    </xf>
    <xf numFmtId="180" fontId="15" fillId="30" borderId="13" xfId="0" applyNumberFormat="1" applyFont="1" applyFill="1" applyBorder="1" applyAlignment="1">
      <alignment vertical="center"/>
    </xf>
    <xf numFmtId="180" fontId="15" fillId="30" borderId="17" xfId="0" applyNumberFormat="1" applyFont="1" applyFill="1" applyBorder="1" applyAlignment="1">
      <alignment vertical="center"/>
    </xf>
    <xf numFmtId="2" fontId="15" fillId="30" borderId="17" xfId="0" applyNumberFormat="1" applyFont="1" applyFill="1" applyBorder="1" applyAlignment="1">
      <alignment vertical="center"/>
    </xf>
    <xf numFmtId="2" fontId="15" fillId="30" borderId="0" xfId="0" applyNumberFormat="1" applyFont="1" applyFill="1" applyBorder="1" applyAlignment="1">
      <alignment vertical="center"/>
    </xf>
    <xf numFmtId="0" fontId="15" fillId="30" borderId="17" xfId="0" applyFont="1" applyFill="1" applyBorder="1" applyAlignment="1" applyProtection="1">
      <alignment horizontal="right" vertical="center"/>
      <protection/>
    </xf>
    <xf numFmtId="177" fontId="15" fillId="30" borderId="17" xfId="0" applyNumberFormat="1" applyFont="1" applyFill="1" applyBorder="1" applyAlignment="1">
      <alignment vertical="center"/>
    </xf>
    <xf numFmtId="0" fontId="0" fillId="30" borderId="0" xfId="0" applyFont="1" applyFill="1" applyBorder="1" applyAlignment="1">
      <alignment/>
    </xf>
    <xf numFmtId="3" fontId="0" fillId="30" borderId="16" xfId="0" applyNumberFormat="1" applyFont="1" applyFill="1" applyBorder="1" applyAlignment="1">
      <alignment horizontal="right" vertical="center"/>
    </xf>
    <xf numFmtId="3" fontId="0" fillId="30" borderId="0" xfId="0" applyNumberFormat="1" applyFont="1" applyFill="1" applyAlignment="1">
      <alignment horizontal="right" vertical="center"/>
    </xf>
    <xf numFmtId="207" fontId="0" fillId="30" borderId="0" xfId="0" applyNumberFormat="1" applyFont="1" applyFill="1" applyAlignment="1">
      <alignment horizontal="right" vertical="center"/>
    </xf>
    <xf numFmtId="207" fontId="0" fillId="30" borderId="0" xfId="0" applyNumberFormat="1" applyFont="1" applyFill="1" applyAlignment="1">
      <alignment vertical="center"/>
    </xf>
    <xf numFmtId="3" fontId="0" fillId="30" borderId="0" xfId="0" applyNumberFormat="1" applyFont="1" applyFill="1" applyAlignment="1">
      <alignment vertical="center"/>
    </xf>
    <xf numFmtId="180" fontId="0" fillId="30" borderId="0" xfId="0" applyNumberFormat="1" applyFont="1" applyFill="1" applyAlignment="1">
      <alignment vertical="center"/>
    </xf>
    <xf numFmtId="3" fontId="0" fillId="30" borderId="0" xfId="0" applyNumberFormat="1" applyFont="1" applyFill="1" applyBorder="1" applyAlignment="1">
      <alignment horizontal="right" vertical="center"/>
    </xf>
    <xf numFmtId="183" fontId="0" fillId="30" borderId="0" xfId="42" applyNumberFormat="1" applyFont="1" applyFill="1" applyAlignment="1">
      <alignment horizontal="right" vertical="center"/>
    </xf>
    <xf numFmtId="183" fontId="0" fillId="30" borderId="0" xfId="0" applyNumberFormat="1" applyFont="1" applyFill="1" applyBorder="1" applyAlignment="1">
      <alignment horizontal="right" vertical="center"/>
    </xf>
    <xf numFmtId="3" fontId="15" fillId="30" borderId="16" xfId="0" applyNumberFormat="1" applyFont="1" applyFill="1" applyBorder="1" applyAlignment="1">
      <alignment horizontal="right" vertical="center"/>
    </xf>
    <xf numFmtId="3" fontId="15" fillId="30" borderId="0" xfId="0" applyNumberFormat="1" applyFont="1" applyFill="1" applyBorder="1" applyAlignment="1">
      <alignment horizontal="right" vertical="center"/>
    </xf>
    <xf numFmtId="183" fontId="15" fillId="30" borderId="0" xfId="42" applyNumberFormat="1" applyFont="1" applyFill="1" applyAlignment="1">
      <alignment horizontal="right" vertical="center"/>
    </xf>
    <xf numFmtId="0" fontId="14" fillId="30" borderId="12" xfId="0" applyFont="1" applyFill="1" applyBorder="1" applyAlignment="1">
      <alignment vertical="center"/>
    </xf>
    <xf numFmtId="0" fontId="14" fillId="30" borderId="16" xfId="0" applyFont="1" applyFill="1" applyBorder="1" applyAlignment="1">
      <alignment vertical="center"/>
    </xf>
    <xf numFmtId="0" fontId="15" fillId="30" borderId="0" xfId="0" applyFont="1" applyFill="1" applyAlignment="1">
      <alignment horizontal="center" vertical="center"/>
    </xf>
    <xf numFmtId="0" fontId="13" fillId="30" borderId="0" xfId="0" applyFont="1" applyFill="1" applyAlignment="1">
      <alignment horizontal="center" vertical="center"/>
    </xf>
    <xf numFmtId="183" fontId="13" fillId="30" borderId="0" xfId="0" applyNumberFormat="1" applyFont="1" applyFill="1" applyAlignment="1">
      <alignment horizontal="center" vertical="center"/>
    </xf>
    <xf numFmtId="3" fontId="15" fillId="30" borderId="0" xfId="0" applyNumberFormat="1" applyFont="1" applyFill="1" applyAlignment="1">
      <alignment vertical="center"/>
    </xf>
    <xf numFmtId="3" fontId="15" fillId="30" borderId="0" xfId="0" applyNumberFormat="1" applyFont="1" applyFill="1" applyAlignment="1">
      <alignment horizontal="right" vertical="center"/>
    </xf>
    <xf numFmtId="183" fontId="15" fillId="30" borderId="0" xfId="0" applyNumberFormat="1" applyFont="1" applyFill="1" applyAlignment="1">
      <alignment horizontal="right" vertical="center"/>
    </xf>
    <xf numFmtId="0" fontId="13" fillId="30" borderId="0" xfId="0" applyFont="1" applyFill="1" applyAlignment="1">
      <alignment horizontal="distributed" vertical="center"/>
    </xf>
    <xf numFmtId="0" fontId="13" fillId="30" borderId="12" xfId="0" applyFont="1" applyFill="1" applyBorder="1" applyAlignment="1">
      <alignment horizontal="distributed" vertical="center"/>
    </xf>
    <xf numFmtId="38" fontId="13" fillId="30" borderId="0" xfId="49" applyFont="1" applyFill="1" applyAlignment="1">
      <alignment horizontal="distributed" vertical="center"/>
    </xf>
    <xf numFmtId="38" fontId="0" fillId="30" borderId="0" xfId="49" applyFont="1" applyFill="1" applyAlignment="1">
      <alignment vertical="center"/>
    </xf>
    <xf numFmtId="183" fontId="0" fillId="30" borderId="0" xfId="0" applyNumberFormat="1" applyFont="1" applyFill="1" applyAlignment="1">
      <alignment vertical="center"/>
    </xf>
    <xf numFmtId="183" fontId="15" fillId="30" borderId="0" xfId="49" applyNumberFormat="1" applyFont="1" applyFill="1" applyBorder="1" applyAlignment="1">
      <alignment vertical="center"/>
    </xf>
    <xf numFmtId="38" fontId="13" fillId="30" borderId="0" xfId="49" applyFont="1" applyFill="1" applyBorder="1" applyAlignment="1">
      <alignment horizontal="right" vertical="center"/>
    </xf>
    <xf numFmtId="183" fontId="13" fillId="30" borderId="0" xfId="49" applyNumberFormat="1" applyFont="1" applyFill="1" applyBorder="1" applyAlignment="1">
      <alignment horizontal="right" vertical="center"/>
    </xf>
    <xf numFmtId="183" fontId="0" fillId="30" borderId="0" xfId="49" applyNumberFormat="1" applyFont="1" applyFill="1" applyAlignment="1">
      <alignment vertical="center"/>
    </xf>
    <xf numFmtId="183" fontId="0" fillId="30" borderId="0" xfId="49" applyNumberFormat="1" applyFont="1" applyFill="1" applyBorder="1" applyAlignment="1">
      <alignment horizontal="right" vertical="center"/>
    </xf>
    <xf numFmtId="183" fontId="15" fillId="30" borderId="0" xfId="49" applyNumberFormat="1" applyFont="1" applyFill="1" applyAlignment="1">
      <alignment vertical="center"/>
    </xf>
    <xf numFmtId="0" fontId="0" fillId="30" borderId="29" xfId="0" applyFont="1" applyFill="1" applyBorder="1" applyAlignment="1">
      <alignment vertical="center"/>
    </xf>
    <xf numFmtId="0" fontId="0" fillId="30" borderId="13" xfId="0" applyFont="1" applyFill="1" applyBorder="1" applyAlignment="1">
      <alignment horizontal="right" vertical="center"/>
    </xf>
    <xf numFmtId="0" fontId="13" fillId="30" borderId="13" xfId="0" applyFont="1" applyFill="1" applyBorder="1" applyAlignment="1">
      <alignment vertical="center"/>
    </xf>
    <xf numFmtId="0" fontId="0" fillId="30" borderId="0" xfId="0" applyFont="1" applyFill="1" applyAlignment="1">
      <alignment horizontal="left" vertical="center"/>
    </xf>
    <xf numFmtId="0" fontId="9" fillId="30" borderId="0" xfId="62" applyFont="1" applyFill="1" applyAlignment="1">
      <alignment vertical="top"/>
      <protection/>
    </xf>
    <xf numFmtId="0" fontId="9" fillId="30" borderId="0" xfId="62" applyFont="1" applyFill="1" applyAlignment="1">
      <alignment vertical="center"/>
      <protection/>
    </xf>
    <xf numFmtId="0" fontId="9" fillId="30" borderId="0" xfId="62" applyFont="1" applyFill="1" applyAlignment="1">
      <alignment horizontal="right" vertical="top"/>
      <protection/>
    </xf>
    <xf numFmtId="0" fontId="0" fillId="30" borderId="0" xfId="62" applyFont="1" applyFill="1" applyBorder="1" applyAlignment="1" applyProtection="1">
      <alignment horizontal="centerContinuous" vertical="center"/>
      <protection/>
    </xf>
    <xf numFmtId="0" fontId="0" fillId="30" borderId="0" xfId="62" applyFont="1" applyFill="1" applyBorder="1" applyAlignment="1" applyProtection="1">
      <alignment horizontal="right" vertical="center"/>
      <protection/>
    </xf>
    <xf numFmtId="0" fontId="0" fillId="30" borderId="22" xfId="62" applyFont="1" applyFill="1" applyBorder="1" applyAlignment="1">
      <alignment vertical="center"/>
      <protection/>
    </xf>
    <xf numFmtId="0" fontId="15" fillId="30" borderId="21" xfId="62" applyFont="1" applyFill="1" applyBorder="1" applyAlignment="1">
      <alignment horizontal="center" vertical="center" textRotation="255"/>
      <protection/>
    </xf>
    <xf numFmtId="0" fontId="15" fillId="30" borderId="16" xfId="62" applyFont="1" applyFill="1" applyBorder="1" applyAlignment="1" applyProtection="1">
      <alignment vertical="center"/>
      <protection/>
    </xf>
    <xf numFmtId="0" fontId="15" fillId="30" borderId="0" xfId="62" applyFont="1" applyFill="1" applyBorder="1" applyAlignment="1" applyProtection="1">
      <alignment vertical="center"/>
      <protection/>
    </xf>
    <xf numFmtId="0" fontId="15" fillId="30" borderId="12" xfId="62" applyFont="1" applyFill="1" applyBorder="1" applyAlignment="1" applyProtection="1">
      <alignment horizontal="left" vertical="center"/>
      <protection/>
    </xf>
    <xf numFmtId="0" fontId="15" fillId="30" borderId="16" xfId="62" applyFont="1" applyFill="1" applyBorder="1" applyAlignment="1" applyProtection="1">
      <alignment horizontal="center" vertical="center"/>
      <protection/>
    </xf>
    <xf numFmtId="0" fontId="15" fillId="30" borderId="0" xfId="62" applyFont="1" applyFill="1" applyBorder="1" applyAlignment="1" applyProtection="1">
      <alignment horizontal="right" vertical="center"/>
      <protection/>
    </xf>
    <xf numFmtId="0" fontId="15" fillId="30" borderId="0" xfId="62" applyFont="1" applyFill="1" applyBorder="1" applyAlignment="1" applyProtection="1">
      <alignment horizontal="center" vertical="center"/>
      <protection/>
    </xf>
    <xf numFmtId="209" fontId="15" fillId="30" borderId="0" xfId="62" applyNumberFormat="1" applyFont="1" applyFill="1" applyBorder="1" applyAlignment="1" applyProtection="1">
      <alignment horizontal="left" vertical="center"/>
      <protection/>
    </xf>
    <xf numFmtId="177" fontId="15" fillId="30" borderId="0" xfId="62" applyNumberFormat="1" applyFont="1" applyFill="1" applyBorder="1" applyAlignment="1" applyProtection="1">
      <alignment horizontal="right" vertical="center"/>
      <protection/>
    </xf>
    <xf numFmtId="177" fontId="15" fillId="30" borderId="0" xfId="62" applyNumberFormat="1" applyFont="1" applyFill="1" applyBorder="1" applyAlignment="1" applyProtection="1">
      <alignment vertical="center"/>
      <protection/>
    </xf>
    <xf numFmtId="177" fontId="15" fillId="30" borderId="0" xfId="62" applyNumberFormat="1" applyFont="1" applyFill="1" applyBorder="1" applyAlignment="1" applyProtection="1">
      <alignment horizontal="left" vertical="center"/>
      <protection/>
    </xf>
    <xf numFmtId="1" fontId="15" fillId="30" borderId="0" xfId="62" applyNumberFormat="1" applyFont="1" applyFill="1" applyBorder="1" applyAlignment="1" applyProtection="1">
      <alignment horizontal="left" vertical="center"/>
      <protection/>
    </xf>
    <xf numFmtId="177" fontId="15" fillId="30" borderId="0" xfId="62" applyNumberFormat="1" applyFont="1" applyFill="1" applyBorder="1" applyAlignment="1" applyProtection="1">
      <alignment horizontal="center" vertical="center"/>
      <protection/>
    </xf>
    <xf numFmtId="177" fontId="15" fillId="30" borderId="22" xfId="62" applyNumberFormat="1" applyFont="1" applyFill="1" applyBorder="1" applyAlignment="1" applyProtection="1">
      <alignment horizontal="right" vertical="center"/>
      <protection/>
    </xf>
    <xf numFmtId="0" fontId="15" fillId="30" borderId="22" xfId="62" applyFont="1" applyFill="1" applyBorder="1" applyAlignment="1" applyProtection="1">
      <alignment vertical="center"/>
      <protection/>
    </xf>
    <xf numFmtId="0" fontId="15" fillId="30" borderId="22" xfId="62" applyNumberFormat="1" applyFont="1" applyFill="1" applyBorder="1" applyAlignment="1" applyProtection="1">
      <alignment horizontal="right" vertical="center"/>
      <protection/>
    </xf>
    <xf numFmtId="0" fontId="22" fillId="30" borderId="22" xfId="62" applyFont="1" applyFill="1" applyBorder="1" applyAlignment="1" applyProtection="1">
      <alignment horizontal="left" vertical="top"/>
      <protection/>
    </xf>
    <xf numFmtId="177" fontId="15" fillId="30" borderId="22" xfId="62" applyNumberFormat="1" applyFont="1" applyFill="1" applyBorder="1" applyAlignment="1" applyProtection="1">
      <alignment vertical="center"/>
      <protection/>
    </xf>
    <xf numFmtId="0" fontId="15" fillId="30" borderId="12" xfId="62" applyFont="1" applyFill="1" applyBorder="1" applyAlignment="1">
      <alignment/>
      <protection/>
    </xf>
    <xf numFmtId="217" fontId="15" fillId="30" borderId="0" xfId="62" applyNumberFormat="1" applyFont="1" applyFill="1" applyBorder="1" applyAlignment="1" applyProtection="1">
      <alignment horizontal="right" vertical="center"/>
      <protection/>
    </xf>
    <xf numFmtId="0" fontId="15" fillId="30" borderId="0" xfId="62" applyNumberFormat="1" applyFont="1" applyFill="1" applyBorder="1" applyAlignment="1" applyProtection="1">
      <alignment horizontal="right" vertical="center"/>
      <protection/>
    </xf>
    <xf numFmtId="0" fontId="22" fillId="30" borderId="0" xfId="62" applyFont="1" applyFill="1" applyBorder="1" applyAlignment="1" applyProtection="1">
      <alignment horizontal="left" vertical="top"/>
      <protection/>
    </xf>
    <xf numFmtId="210" fontId="15" fillId="30" borderId="0" xfId="62" applyNumberFormat="1" applyFont="1" applyFill="1" applyBorder="1" applyAlignment="1" applyProtection="1">
      <alignment horizontal="right" vertical="center"/>
      <protection/>
    </xf>
    <xf numFmtId="203" fontId="15" fillId="30" borderId="0" xfId="62" applyNumberFormat="1" applyFont="1" applyFill="1" applyBorder="1" applyAlignment="1" applyProtection="1">
      <alignment horizontal="left" vertical="center"/>
      <protection/>
    </xf>
    <xf numFmtId="0" fontId="15" fillId="30" borderId="16" xfId="62" applyFont="1" applyFill="1" applyBorder="1" applyAlignment="1" applyProtection="1">
      <alignment horizontal="distributed" vertical="center"/>
      <protection/>
    </xf>
    <xf numFmtId="209" fontId="15" fillId="30" borderId="0" xfId="62" applyNumberFormat="1" applyFont="1" applyFill="1" applyBorder="1" applyAlignment="1" applyProtection="1">
      <alignment horizontal="right" vertical="center"/>
      <protection/>
    </xf>
    <xf numFmtId="190" fontId="15" fillId="30" borderId="0" xfId="62" applyNumberFormat="1" applyFont="1" applyFill="1" applyBorder="1" applyAlignment="1" applyProtection="1">
      <alignment horizontal="left" vertical="center"/>
      <protection/>
    </xf>
    <xf numFmtId="0" fontId="0" fillId="30" borderId="35" xfId="62" applyFont="1" applyFill="1" applyBorder="1" applyAlignment="1" applyProtection="1">
      <alignment horizontal="distributed" vertical="center"/>
      <protection/>
    </xf>
    <xf numFmtId="0" fontId="0" fillId="30" borderId="36" xfId="62" applyFont="1" applyFill="1" applyBorder="1" applyAlignment="1" applyProtection="1">
      <alignment vertical="center"/>
      <protection/>
    </xf>
    <xf numFmtId="0" fontId="0" fillId="30" borderId="37" xfId="62" applyFont="1" applyFill="1" applyBorder="1" applyAlignment="1" applyProtection="1">
      <alignment horizontal="left" vertical="center"/>
      <protection/>
    </xf>
    <xf numFmtId="0" fontId="0" fillId="30" borderId="35" xfId="62" applyFont="1" applyFill="1" applyBorder="1" applyAlignment="1" applyProtection="1">
      <alignment horizontal="center" vertical="center"/>
      <protection/>
    </xf>
    <xf numFmtId="0" fontId="0" fillId="30" borderId="38" xfId="62" applyFont="1" applyFill="1" applyBorder="1" applyAlignment="1" applyProtection="1">
      <alignment horizontal="right" vertical="center"/>
      <protection/>
    </xf>
    <xf numFmtId="0" fontId="0" fillId="30" borderId="36" xfId="62" applyFont="1" applyFill="1" applyBorder="1" applyAlignment="1" applyProtection="1">
      <alignment horizontal="center" vertical="center"/>
      <protection/>
    </xf>
    <xf numFmtId="210" fontId="0" fillId="30" borderId="36" xfId="62" applyNumberFormat="1" applyFont="1" applyFill="1" applyBorder="1" applyAlignment="1" applyProtection="1">
      <alignment horizontal="left" vertical="center"/>
      <protection/>
    </xf>
    <xf numFmtId="177" fontId="0" fillId="30" borderId="36" xfId="62" applyNumberFormat="1" applyFont="1" applyFill="1" applyBorder="1" applyAlignment="1" applyProtection="1">
      <alignment vertical="center"/>
      <protection/>
    </xf>
    <xf numFmtId="177" fontId="0" fillId="30" borderId="36" xfId="62" applyNumberFormat="1" applyFont="1" applyFill="1" applyBorder="1" applyAlignment="1" applyProtection="1">
      <alignment horizontal="left" vertical="center"/>
      <protection/>
    </xf>
    <xf numFmtId="0" fontId="0" fillId="30" borderId="36" xfId="62" applyFont="1" applyFill="1" applyBorder="1" applyAlignment="1" applyProtection="1">
      <alignment horizontal="right" vertical="center"/>
      <protection/>
    </xf>
    <xf numFmtId="0" fontId="0" fillId="30" borderId="36" xfId="62" applyFont="1" applyFill="1" applyBorder="1" applyAlignment="1" applyProtection="1">
      <alignment horizontal="left" vertical="center"/>
      <protection/>
    </xf>
    <xf numFmtId="182" fontId="0" fillId="30" borderId="36" xfId="62" applyNumberFormat="1" applyFont="1" applyFill="1" applyBorder="1" applyAlignment="1" applyProtection="1">
      <alignment horizontal="left" vertical="center"/>
      <protection/>
    </xf>
    <xf numFmtId="0" fontId="13" fillId="30" borderId="38" xfId="62" applyFont="1" applyFill="1" applyBorder="1" applyAlignment="1" applyProtection="1">
      <alignment horizontal="right" vertical="center"/>
      <protection/>
    </xf>
    <xf numFmtId="0" fontId="0" fillId="30" borderId="36" xfId="62" applyNumberFormat="1" applyFont="1" applyFill="1" applyBorder="1" applyAlignment="1" applyProtection="1">
      <alignment horizontal="right" vertical="center"/>
      <protection/>
    </xf>
    <xf numFmtId="0" fontId="23" fillId="30" borderId="36" xfId="62" applyFont="1" applyFill="1" applyBorder="1" applyAlignment="1" applyProtection="1">
      <alignment horizontal="left" vertical="top"/>
      <protection/>
    </xf>
    <xf numFmtId="0" fontId="23" fillId="30" borderId="36" xfId="62" applyFont="1" applyFill="1" applyBorder="1" applyAlignment="1">
      <alignment horizontal="left" vertical="top"/>
      <protection/>
    </xf>
    <xf numFmtId="0" fontId="0" fillId="30" borderId="0" xfId="62" applyFont="1" applyFill="1" applyBorder="1" applyAlignment="1" applyProtection="1">
      <alignment vertical="center"/>
      <protection/>
    </xf>
    <xf numFmtId="0" fontId="0" fillId="30" borderId="12" xfId="62" applyFont="1" applyFill="1" applyBorder="1" applyAlignment="1" applyProtection="1">
      <alignment horizontal="left" vertical="center"/>
      <protection/>
    </xf>
    <xf numFmtId="0" fontId="0" fillId="30" borderId="16" xfId="62" applyFont="1" applyFill="1" applyBorder="1" applyAlignment="1" applyProtection="1">
      <alignment horizontal="center" vertical="center"/>
      <protection/>
    </xf>
    <xf numFmtId="0" fontId="0" fillId="30" borderId="0" xfId="62" applyFont="1" applyFill="1" applyBorder="1" applyAlignment="1" applyProtection="1">
      <alignment horizontal="center" vertical="center"/>
      <protection/>
    </xf>
    <xf numFmtId="210" fontId="0" fillId="30" borderId="0" xfId="62" applyNumberFormat="1" applyFont="1" applyFill="1" applyBorder="1" applyAlignment="1" applyProtection="1">
      <alignment horizontal="left" vertical="center"/>
      <protection/>
    </xf>
    <xf numFmtId="177" fontId="0" fillId="30" borderId="0" xfId="62" applyNumberFormat="1" applyFont="1" applyFill="1" applyBorder="1" applyAlignment="1" applyProtection="1">
      <alignment vertical="center"/>
      <protection/>
    </xf>
    <xf numFmtId="177" fontId="0" fillId="30" borderId="0" xfId="62" applyNumberFormat="1" applyFont="1" applyFill="1" applyBorder="1" applyAlignment="1" applyProtection="1">
      <alignment horizontal="left" vertical="center"/>
      <protection/>
    </xf>
    <xf numFmtId="0" fontId="0" fillId="30" borderId="0" xfId="62" applyFont="1" applyFill="1" applyBorder="1" applyAlignment="1" applyProtection="1">
      <alignment horizontal="left" vertical="center"/>
      <protection/>
    </xf>
    <xf numFmtId="178" fontId="0" fillId="30" borderId="0" xfId="62" applyNumberFormat="1" applyFont="1" applyFill="1" applyBorder="1" applyAlignment="1" applyProtection="1">
      <alignment horizontal="left" vertical="center"/>
      <protection/>
    </xf>
    <xf numFmtId="0" fontId="0" fillId="30" borderId="0" xfId="62" applyNumberFormat="1" applyFont="1" applyFill="1" applyBorder="1" applyAlignment="1" applyProtection="1">
      <alignment horizontal="right" vertical="center"/>
      <protection/>
    </xf>
    <xf numFmtId="0" fontId="23" fillId="30" borderId="0" xfId="62" applyFont="1" applyFill="1" applyBorder="1" applyAlignment="1" applyProtection="1">
      <alignment horizontal="left" vertical="top"/>
      <protection/>
    </xf>
    <xf numFmtId="0" fontId="23" fillId="30" borderId="0" xfId="62" applyFont="1" applyFill="1" applyBorder="1" applyAlignment="1">
      <alignment horizontal="left" vertical="top"/>
      <protection/>
    </xf>
    <xf numFmtId="177" fontId="0" fillId="30" borderId="0" xfId="62" applyNumberFormat="1" applyFont="1" applyFill="1" applyBorder="1" applyAlignment="1" applyProtection="1">
      <alignment horizontal="right" vertical="center"/>
      <protection/>
    </xf>
    <xf numFmtId="0" fontId="0" fillId="30" borderId="39" xfId="62" applyFont="1" applyFill="1" applyBorder="1" applyAlignment="1" applyProtection="1">
      <alignment horizontal="distributed" vertical="center"/>
      <protection/>
    </xf>
    <xf numFmtId="0" fontId="0" fillId="30" borderId="40" xfId="62" applyFont="1" applyFill="1" applyBorder="1" applyAlignment="1" applyProtection="1">
      <alignment vertical="center"/>
      <protection/>
    </xf>
    <xf numFmtId="0" fontId="0" fillId="30" borderId="41" xfId="62" applyFont="1" applyFill="1" applyBorder="1" applyAlignment="1" applyProtection="1">
      <alignment horizontal="left" vertical="center"/>
      <protection/>
    </xf>
    <xf numFmtId="0" fontId="0" fillId="30" borderId="39" xfId="62" applyFont="1" applyFill="1" applyBorder="1" applyAlignment="1" applyProtection="1">
      <alignment horizontal="center" vertical="center"/>
      <protection/>
    </xf>
    <xf numFmtId="0" fontId="0" fillId="30" borderId="40" xfId="62" applyFont="1" applyFill="1" applyBorder="1" applyAlignment="1" applyProtection="1">
      <alignment horizontal="right" vertical="center"/>
      <protection/>
    </xf>
    <xf numFmtId="0" fontId="0" fillId="30" borderId="40" xfId="62" applyFont="1" applyFill="1" applyBorder="1" applyAlignment="1" applyProtection="1">
      <alignment horizontal="center" vertical="center"/>
      <protection/>
    </xf>
    <xf numFmtId="210" fontId="0" fillId="30" borderId="40" xfId="62" applyNumberFormat="1" applyFont="1" applyFill="1" applyBorder="1" applyAlignment="1" applyProtection="1">
      <alignment horizontal="left" vertical="center"/>
      <protection/>
    </xf>
    <xf numFmtId="177" fontId="0" fillId="30" borderId="40" xfId="62" applyNumberFormat="1" applyFont="1" applyFill="1" applyBorder="1" applyAlignment="1" applyProtection="1">
      <alignment vertical="center"/>
      <protection/>
    </xf>
    <xf numFmtId="177" fontId="0" fillId="30" borderId="40" xfId="62" applyNumberFormat="1" applyFont="1" applyFill="1" applyBorder="1" applyAlignment="1" applyProtection="1">
      <alignment horizontal="left" vertical="center"/>
      <protection/>
    </xf>
    <xf numFmtId="0" fontId="0" fillId="30" borderId="40" xfId="62" applyFont="1" applyFill="1" applyBorder="1" applyAlignment="1" applyProtection="1">
      <alignment horizontal="left" vertical="center"/>
      <protection/>
    </xf>
    <xf numFmtId="177" fontId="0" fillId="30" borderId="42" xfId="62" applyNumberFormat="1" applyFont="1" applyFill="1" applyBorder="1" applyAlignment="1" applyProtection="1">
      <alignment horizontal="right" vertical="center"/>
      <protection/>
    </xf>
    <xf numFmtId="182" fontId="0" fillId="30" borderId="40" xfId="62" applyNumberFormat="1" applyFont="1" applyFill="1" applyBorder="1" applyAlignment="1" applyProtection="1">
      <alignment horizontal="left" vertical="center"/>
      <protection/>
    </xf>
    <xf numFmtId="0" fontId="0" fillId="30" borderId="40" xfId="62" applyNumberFormat="1" applyFont="1" applyFill="1" applyBorder="1" applyAlignment="1" applyProtection="1">
      <alignment horizontal="right" vertical="center"/>
      <protection/>
    </xf>
    <xf numFmtId="0" fontId="23" fillId="30" borderId="40" xfId="62" applyFont="1" applyFill="1" applyBorder="1" applyAlignment="1" applyProtection="1">
      <alignment horizontal="left" vertical="top"/>
      <protection/>
    </xf>
    <xf numFmtId="0" fontId="23" fillId="30" borderId="40" xfId="62" applyFont="1" applyFill="1" applyBorder="1" applyAlignment="1">
      <alignment horizontal="left" vertical="top"/>
      <protection/>
    </xf>
    <xf numFmtId="190" fontId="0" fillId="30" borderId="0" xfId="62" applyNumberFormat="1" applyFont="1" applyFill="1" applyBorder="1" applyAlignment="1" applyProtection="1">
      <alignment horizontal="left" vertical="center"/>
      <protection/>
    </xf>
    <xf numFmtId="0" fontId="0" fillId="30" borderId="43" xfId="62" applyFont="1" applyFill="1" applyBorder="1" applyAlignment="1" applyProtection="1">
      <alignment horizontal="distributed" vertical="center"/>
      <protection/>
    </xf>
    <xf numFmtId="0" fontId="0" fillId="30" borderId="44" xfId="62" applyFont="1" applyFill="1" applyBorder="1" applyAlignment="1" applyProtection="1">
      <alignment vertical="center"/>
      <protection/>
    </xf>
    <xf numFmtId="0" fontId="0" fillId="30" borderId="45" xfId="62" applyFont="1" applyFill="1" applyBorder="1" applyAlignment="1" applyProtection="1">
      <alignment horizontal="left" vertical="center"/>
      <protection/>
    </xf>
    <xf numFmtId="0" fontId="0" fillId="30" borderId="43" xfId="62" applyFont="1" applyFill="1" applyBorder="1" applyAlignment="1" applyProtection="1">
      <alignment horizontal="center" vertical="center"/>
      <protection/>
    </xf>
    <xf numFmtId="0" fontId="0" fillId="30" borderId="44" xfId="62" applyFont="1" applyFill="1" applyBorder="1" applyAlignment="1" applyProtection="1">
      <alignment horizontal="right" vertical="center"/>
      <protection/>
    </xf>
    <xf numFmtId="0" fontId="0" fillId="30" borderId="44" xfId="62" applyFont="1" applyFill="1" applyBorder="1" applyAlignment="1" applyProtection="1">
      <alignment horizontal="center" vertical="center"/>
      <protection/>
    </xf>
    <xf numFmtId="210" fontId="0" fillId="30" borderId="44" xfId="62" applyNumberFormat="1" applyFont="1" applyFill="1" applyBorder="1" applyAlignment="1" applyProtection="1">
      <alignment horizontal="left" vertical="center"/>
      <protection/>
    </xf>
    <xf numFmtId="177" fontId="0" fillId="30" borderId="44" xfId="62" applyNumberFormat="1" applyFont="1" applyFill="1" applyBorder="1" applyAlignment="1" applyProtection="1">
      <alignment vertical="center"/>
      <protection/>
    </xf>
    <xf numFmtId="177" fontId="0" fillId="30" borderId="46" xfId="62" applyNumberFormat="1" applyFont="1" applyFill="1" applyBorder="1" applyAlignment="1" applyProtection="1">
      <alignment horizontal="left" vertical="center"/>
      <protection/>
    </xf>
    <xf numFmtId="0" fontId="0" fillId="30" borderId="46" xfId="62" applyFont="1" applyFill="1" applyBorder="1" applyAlignment="1" applyProtection="1">
      <alignment horizontal="right" vertical="center"/>
      <protection/>
    </xf>
    <xf numFmtId="0" fontId="0" fillId="30" borderId="44" xfId="62" applyFont="1" applyFill="1" applyBorder="1" applyAlignment="1" applyProtection="1">
      <alignment horizontal="left" vertical="center"/>
      <protection/>
    </xf>
    <xf numFmtId="177" fontId="0" fillId="30" borderId="44" xfId="62" applyNumberFormat="1" applyFont="1" applyFill="1" applyBorder="1" applyAlignment="1" applyProtection="1">
      <alignment horizontal="right" vertical="center"/>
      <protection/>
    </xf>
    <xf numFmtId="190" fontId="0" fillId="30" borderId="44" xfId="62" applyNumberFormat="1" applyFont="1" applyFill="1" applyBorder="1" applyAlignment="1" applyProtection="1">
      <alignment horizontal="left" vertical="center"/>
      <protection/>
    </xf>
    <xf numFmtId="0" fontId="0" fillId="30" borderId="44" xfId="62" applyNumberFormat="1" applyFont="1" applyFill="1" applyBorder="1" applyAlignment="1" applyProtection="1">
      <alignment horizontal="right" vertical="center"/>
      <protection/>
    </xf>
    <xf numFmtId="0" fontId="23" fillId="30" borderId="44" xfId="62" applyFont="1" applyFill="1" applyBorder="1" applyAlignment="1" applyProtection="1">
      <alignment horizontal="left" vertical="top"/>
      <protection/>
    </xf>
    <xf numFmtId="0" fontId="23" fillId="30" borderId="44" xfId="62" applyFont="1" applyFill="1" applyBorder="1" applyAlignment="1">
      <alignment horizontal="left" vertical="top"/>
      <protection/>
    </xf>
    <xf numFmtId="0" fontId="0" fillId="30" borderId="42" xfId="62" applyFont="1" applyFill="1" applyBorder="1" applyAlignment="1" applyProtection="1">
      <alignment horizontal="left" vertical="center"/>
      <protection/>
    </xf>
    <xf numFmtId="0" fontId="0" fillId="30" borderId="42" xfId="62" applyFont="1" applyFill="1" applyBorder="1" applyAlignment="1" applyProtection="1">
      <alignment vertical="center"/>
      <protection/>
    </xf>
    <xf numFmtId="0" fontId="0" fillId="30" borderId="42" xfId="62" applyFont="1" applyFill="1" applyBorder="1" applyAlignment="1" applyProtection="1">
      <alignment horizontal="center" vertical="center"/>
      <protection/>
    </xf>
    <xf numFmtId="0" fontId="0" fillId="30" borderId="35" xfId="62" applyFont="1" applyFill="1" applyBorder="1" applyAlignment="1" applyProtection="1">
      <alignment vertical="center"/>
      <protection/>
    </xf>
    <xf numFmtId="0" fontId="0" fillId="30" borderId="16" xfId="62" applyFont="1" applyFill="1" applyBorder="1" applyAlignment="1" applyProtection="1">
      <alignment horizontal="distributed" vertical="center"/>
      <protection/>
    </xf>
    <xf numFmtId="0" fontId="0" fillId="30" borderId="39" xfId="62" applyFont="1" applyFill="1" applyBorder="1" applyAlignment="1" applyProtection="1">
      <alignment vertical="center"/>
      <protection/>
    </xf>
    <xf numFmtId="177" fontId="0" fillId="30" borderId="42" xfId="62" applyNumberFormat="1" applyFont="1" applyFill="1" applyBorder="1" applyAlignment="1" applyProtection="1">
      <alignment horizontal="left" vertical="center"/>
      <protection/>
    </xf>
    <xf numFmtId="0" fontId="0" fillId="30" borderId="42" xfId="62" applyFont="1" applyFill="1" applyBorder="1" applyAlignment="1" applyProtection="1">
      <alignment horizontal="right" vertical="center"/>
      <protection/>
    </xf>
    <xf numFmtId="177" fontId="0" fillId="30" borderId="36" xfId="62" applyNumberFormat="1" applyFont="1" applyFill="1" applyBorder="1" applyAlignment="1" applyProtection="1">
      <alignment horizontal="right" vertical="center"/>
      <protection/>
    </xf>
    <xf numFmtId="177" fontId="0" fillId="30" borderId="44" xfId="62" applyNumberFormat="1" applyFont="1" applyFill="1" applyBorder="1" applyAlignment="1" applyProtection="1">
      <alignment horizontal="left" vertical="center"/>
      <protection/>
    </xf>
    <xf numFmtId="1" fontId="0" fillId="30" borderId="0" xfId="62" applyNumberFormat="1" applyFont="1" applyFill="1" applyBorder="1" applyAlignment="1" applyProtection="1">
      <alignment horizontal="left" vertical="center"/>
      <protection/>
    </xf>
    <xf numFmtId="176" fontId="0" fillId="30" borderId="38" xfId="51" applyNumberFormat="1" applyFont="1" applyFill="1" applyBorder="1" applyAlignment="1" applyProtection="1">
      <alignment horizontal="left" vertical="center"/>
      <protection/>
    </xf>
    <xf numFmtId="0" fontId="0" fillId="30" borderId="38" xfId="62" applyFont="1" applyFill="1" applyBorder="1" applyAlignment="1" applyProtection="1">
      <alignment horizontal="center" vertical="center"/>
      <protection/>
    </xf>
    <xf numFmtId="177" fontId="0" fillId="30" borderId="40" xfId="62" applyNumberFormat="1" applyFont="1" applyFill="1" applyBorder="1" applyAlignment="1" applyProtection="1">
      <alignment horizontal="right" vertical="center"/>
      <protection/>
    </xf>
    <xf numFmtId="182" fontId="0" fillId="30" borderId="44" xfId="62" applyNumberFormat="1" applyFont="1" applyFill="1" applyBorder="1" applyAlignment="1" applyProtection="1">
      <alignment horizontal="left" vertical="center"/>
      <protection/>
    </xf>
    <xf numFmtId="190" fontId="0" fillId="30" borderId="40" xfId="62" applyNumberFormat="1" applyFont="1" applyFill="1" applyBorder="1" applyAlignment="1" applyProtection="1">
      <alignment horizontal="left" vertical="center"/>
      <protection/>
    </xf>
    <xf numFmtId="0" fontId="18" fillId="30" borderId="39" xfId="62" applyFont="1" applyFill="1" applyBorder="1" applyAlignment="1" applyProtection="1">
      <alignment horizontal="distributed" vertical="center" wrapText="1"/>
      <protection/>
    </xf>
    <xf numFmtId="192" fontId="0" fillId="30" borderId="40" xfId="62" applyNumberFormat="1" applyFont="1" applyFill="1" applyBorder="1" applyAlignment="1" applyProtection="1">
      <alignment horizontal="left" vertical="center"/>
      <protection/>
    </xf>
    <xf numFmtId="190" fontId="0" fillId="30" borderId="36" xfId="62" applyNumberFormat="1" applyFont="1" applyFill="1" applyBorder="1" applyAlignment="1" applyProtection="1">
      <alignment horizontal="left" vertical="center"/>
      <protection/>
    </xf>
    <xf numFmtId="178" fontId="0" fillId="30" borderId="40" xfId="62" applyNumberFormat="1" applyFont="1" applyFill="1" applyBorder="1" applyAlignment="1" applyProtection="1">
      <alignment horizontal="left" vertical="center"/>
      <protection/>
    </xf>
    <xf numFmtId="0" fontId="0" fillId="30" borderId="46" xfId="62" applyFont="1" applyFill="1" applyBorder="1" applyAlignment="1" applyProtection="1">
      <alignment vertical="center"/>
      <protection/>
    </xf>
    <xf numFmtId="182" fontId="0" fillId="30" borderId="0" xfId="62" applyNumberFormat="1" applyFont="1" applyFill="1" applyBorder="1" applyAlignment="1" applyProtection="1">
      <alignment horizontal="left" vertical="center"/>
      <protection/>
    </xf>
    <xf numFmtId="0" fontId="0" fillId="30" borderId="17" xfId="62" applyFont="1" applyFill="1" applyBorder="1" applyAlignment="1" applyProtection="1">
      <alignment horizontal="right" vertical="center"/>
      <protection/>
    </xf>
    <xf numFmtId="0" fontId="0" fillId="30" borderId="47" xfId="62" applyFont="1" applyFill="1" applyBorder="1" applyAlignment="1" applyProtection="1">
      <alignment horizontal="distributed" vertical="center"/>
      <protection/>
    </xf>
    <xf numFmtId="0" fontId="0" fillId="30" borderId="30" xfId="62" applyFont="1" applyFill="1" applyBorder="1" applyAlignment="1" applyProtection="1">
      <alignment vertical="center"/>
      <protection/>
    </xf>
    <xf numFmtId="0" fontId="0" fillId="30" borderId="48" xfId="62" applyFont="1" applyFill="1" applyBorder="1" applyAlignment="1" applyProtection="1">
      <alignment horizontal="left" vertical="center"/>
      <protection/>
    </xf>
    <xf numFmtId="0" fontId="0" fillId="30" borderId="47" xfId="62" applyFont="1" applyFill="1" applyBorder="1" applyAlignment="1" applyProtection="1">
      <alignment horizontal="center" vertical="center"/>
      <protection/>
    </xf>
    <xf numFmtId="0" fontId="0" fillId="30" borderId="30" xfId="62" applyFont="1" applyFill="1" applyBorder="1" applyAlignment="1" applyProtection="1">
      <alignment horizontal="center" vertical="center"/>
      <protection/>
    </xf>
    <xf numFmtId="210" fontId="0" fillId="30" borderId="30" xfId="62" applyNumberFormat="1" applyFont="1" applyFill="1" applyBorder="1" applyAlignment="1" applyProtection="1">
      <alignment horizontal="left" vertical="center"/>
      <protection/>
    </xf>
    <xf numFmtId="177" fontId="0" fillId="30" borderId="30" xfId="62" applyNumberFormat="1" applyFont="1" applyFill="1" applyBorder="1" applyAlignment="1" applyProtection="1">
      <alignment vertical="center"/>
      <protection/>
    </xf>
    <xf numFmtId="177" fontId="0" fillId="30" borderId="30" xfId="62" applyNumberFormat="1" applyFont="1" applyFill="1" applyBorder="1" applyAlignment="1" applyProtection="1">
      <alignment horizontal="left" vertical="center"/>
      <protection/>
    </xf>
    <xf numFmtId="1" fontId="0" fillId="30" borderId="30" xfId="62" applyNumberFormat="1" applyFont="1" applyFill="1" applyBorder="1" applyAlignment="1" applyProtection="1">
      <alignment horizontal="left" vertical="center"/>
      <protection/>
    </xf>
    <xf numFmtId="210" fontId="0" fillId="30" borderId="30" xfId="62" applyNumberFormat="1" applyFont="1" applyFill="1" applyBorder="1" applyAlignment="1" applyProtection="1">
      <alignment horizontal="right" vertical="center"/>
      <protection/>
    </xf>
    <xf numFmtId="177" fontId="0" fillId="30" borderId="30" xfId="62" applyNumberFormat="1" applyFont="1" applyFill="1" applyBorder="1" applyAlignment="1" applyProtection="1">
      <alignment horizontal="right" vertical="center"/>
      <protection/>
    </xf>
    <xf numFmtId="182" fontId="0" fillId="30" borderId="30" xfId="62" applyNumberFormat="1" applyFont="1" applyFill="1" applyBorder="1" applyAlignment="1" applyProtection="1">
      <alignment horizontal="left" vertical="center"/>
      <protection/>
    </xf>
    <xf numFmtId="0" fontId="0" fillId="30" borderId="22" xfId="62" applyFont="1" applyFill="1" applyBorder="1" applyAlignment="1" applyProtection="1">
      <alignment horizontal="right" vertical="center"/>
      <protection/>
    </xf>
    <xf numFmtId="0" fontId="0" fillId="30" borderId="30" xfId="62" applyFont="1" applyFill="1" applyBorder="1" applyAlignment="1" applyProtection="1">
      <alignment horizontal="right" vertical="center"/>
      <protection/>
    </xf>
    <xf numFmtId="0" fontId="0" fillId="30" borderId="30" xfId="62" applyFont="1" applyFill="1" applyBorder="1" applyAlignment="1" applyProtection="1">
      <alignment horizontal="left" vertical="center"/>
      <protection/>
    </xf>
    <xf numFmtId="0" fontId="0" fillId="30" borderId="30" xfId="62" applyNumberFormat="1" applyFont="1" applyFill="1" applyBorder="1" applyAlignment="1" applyProtection="1">
      <alignment horizontal="right" vertical="center"/>
      <protection/>
    </xf>
    <xf numFmtId="0" fontId="23" fillId="30" borderId="30" xfId="62" applyFont="1" applyFill="1" applyBorder="1" applyAlignment="1" applyProtection="1">
      <alignment horizontal="left" vertical="top"/>
      <protection/>
    </xf>
    <xf numFmtId="0" fontId="23" fillId="30" borderId="30" xfId="62" applyFont="1" applyFill="1" applyBorder="1" applyAlignment="1">
      <alignment horizontal="left" vertical="top"/>
      <protection/>
    </xf>
    <xf numFmtId="210" fontId="0" fillId="30" borderId="0" xfId="62" applyNumberFormat="1" applyFont="1" applyFill="1" applyBorder="1" applyAlignment="1" applyProtection="1">
      <alignment horizontal="right" vertical="center"/>
      <protection/>
    </xf>
    <xf numFmtId="0" fontId="0" fillId="30" borderId="25" xfId="62" applyFont="1" applyFill="1" applyBorder="1" applyAlignment="1" applyProtection="1">
      <alignment horizontal="distributed" vertical="center"/>
      <protection/>
    </xf>
    <xf numFmtId="0" fontId="0" fillId="30" borderId="17" xfId="62" applyFont="1" applyFill="1" applyBorder="1" applyAlignment="1" applyProtection="1">
      <alignment vertical="center"/>
      <protection/>
    </xf>
    <xf numFmtId="0" fontId="0" fillId="30" borderId="18" xfId="62" applyFont="1" applyFill="1" applyBorder="1" applyAlignment="1" applyProtection="1">
      <alignment horizontal="left" vertical="center"/>
      <protection/>
    </xf>
    <xf numFmtId="0" fontId="0" fillId="30" borderId="25" xfId="62" applyFont="1" applyFill="1" applyBorder="1" applyAlignment="1" applyProtection="1">
      <alignment horizontal="center" vertical="center"/>
      <protection/>
    </xf>
    <xf numFmtId="0" fontId="0" fillId="30" borderId="17" xfId="62" applyFont="1" applyFill="1" applyBorder="1" applyAlignment="1" applyProtection="1">
      <alignment horizontal="center" vertical="center"/>
      <protection/>
    </xf>
    <xf numFmtId="210" fontId="0" fillId="30" borderId="17" xfId="62" applyNumberFormat="1" applyFont="1" applyFill="1" applyBorder="1" applyAlignment="1" applyProtection="1">
      <alignment horizontal="left" vertical="center"/>
      <protection/>
    </xf>
    <xf numFmtId="177" fontId="0" fillId="30" borderId="17" xfId="62" applyNumberFormat="1" applyFont="1" applyFill="1" applyBorder="1" applyAlignment="1" applyProtection="1">
      <alignment vertical="center"/>
      <protection/>
    </xf>
    <xf numFmtId="177" fontId="0" fillId="30" borderId="17" xfId="62" applyNumberFormat="1" applyFont="1" applyFill="1" applyBorder="1" applyAlignment="1" applyProtection="1">
      <alignment horizontal="left" vertical="center"/>
      <protection/>
    </xf>
    <xf numFmtId="0" fontId="0" fillId="30" borderId="17" xfId="62" applyFont="1" applyFill="1" applyBorder="1" applyAlignment="1" applyProtection="1">
      <alignment horizontal="left" vertical="center"/>
      <protection/>
    </xf>
    <xf numFmtId="210" fontId="0" fillId="30" borderId="17" xfId="62" applyNumberFormat="1" applyFont="1" applyFill="1" applyBorder="1" applyAlignment="1" applyProtection="1">
      <alignment horizontal="right" vertical="center"/>
      <protection/>
    </xf>
    <xf numFmtId="177" fontId="0" fillId="30" borderId="17" xfId="62" applyNumberFormat="1" applyFont="1" applyFill="1" applyBorder="1" applyAlignment="1" applyProtection="1">
      <alignment horizontal="right" vertical="center"/>
      <protection/>
    </xf>
    <xf numFmtId="190" fontId="0" fillId="30" borderId="17" xfId="62" applyNumberFormat="1" applyFont="1" applyFill="1" applyBorder="1" applyAlignment="1" applyProtection="1">
      <alignment horizontal="left" vertical="center"/>
      <protection/>
    </xf>
    <xf numFmtId="0" fontId="0" fillId="30" borderId="17" xfId="62" applyNumberFormat="1" applyFont="1" applyFill="1" applyBorder="1" applyAlignment="1" applyProtection="1">
      <alignment horizontal="right" vertical="center"/>
      <protection/>
    </xf>
    <xf numFmtId="0" fontId="23" fillId="30" borderId="17" xfId="62" applyFont="1" applyFill="1" applyBorder="1" applyAlignment="1" applyProtection="1">
      <alignment horizontal="left" vertical="top"/>
      <protection/>
    </xf>
    <xf numFmtId="0" fontId="23" fillId="30" borderId="17" xfId="62" applyFont="1" applyFill="1" applyBorder="1" applyAlignment="1">
      <alignment horizontal="left" vertical="top"/>
      <protection/>
    </xf>
    <xf numFmtId="0" fontId="0" fillId="30" borderId="0" xfId="62" applyNumberFormat="1" applyFont="1" applyFill="1" applyBorder="1" applyAlignment="1" applyProtection="1">
      <alignment horizontal="left" vertical="center"/>
      <protection/>
    </xf>
    <xf numFmtId="0" fontId="23" fillId="30" borderId="0" xfId="62" applyFont="1" applyFill="1" applyBorder="1" applyAlignment="1" applyProtection="1">
      <alignment vertical="center"/>
      <protection/>
    </xf>
    <xf numFmtId="0" fontId="0" fillId="30" borderId="13" xfId="62" applyFont="1" applyFill="1" applyBorder="1" applyAlignment="1" applyProtection="1">
      <alignment vertical="center"/>
      <protection/>
    </xf>
    <xf numFmtId="0" fontId="0" fillId="30" borderId="10" xfId="62" applyFont="1" applyFill="1" applyBorder="1" applyAlignment="1" applyProtection="1">
      <alignment horizontal="left" vertical="center"/>
      <protection/>
    </xf>
    <xf numFmtId="0" fontId="0" fillId="30" borderId="29" xfId="62" applyFont="1" applyFill="1" applyBorder="1" applyAlignment="1" applyProtection="1">
      <alignment horizontal="center" vertical="center"/>
      <protection/>
    </xf>
    <xf numFmtId="0" fontId="0" fillId="30" borderId="13" xfId="62" applyFont="1" applyFill="1" applyBorder="1" applyAlignment="1" applyProtection="1">
      <alignment horizontal="right" vertical="center"/>
      <protection/>
    </xf>
    <xf numFmtId="0" fontId="0" fillId="30" borderId="13" xfId="62" applyFont="1" applyFill="1" applyBorder="1" applyAlignment="1" applyProtection="1">
      <alignment horizontal="center" vertical="center"/>
      <protection/>
    </xf>
    <xf numFmtId="210" fontId="0" fillId="30" borderId="13" xfId="62" applyNumberFormat="1" applyFont="1" applyFill="1" applyBorder="1" applyAlignment="1" applyProtection="1">
      <alignment horizontal="left" vertical="center"/>
      <protection/>
    </xf>
    <xf numFmtId="177" fontId="0" fillId="30" borderId="13" xfId="62" applyNumberFormat="1" applyFont="1" applyFill="1" applyBorder="1" applyAlignment="1" applyProtection="1">
      <alignment vertical="center"/>
      <protection/>
    </xf>
    <xf numFmtId="192" fontId="0" fillId="30" borderId="13" xfId="62" applyNumberFormat="1" applyFont="1" applyFill="1" applyBorder="1" applyAlignment="1" applyProtection="1">
      <alignment horizontal="left" vertical="center"/>
      <protection/>
    </xf>
    <xf numFmtId="0" fontId="0" fillId="30" borderId="13" xfId="62" applyFont="1" applyFill="1" applyBorder="1" applyAlignment="1" applyProtection="1">
      <alignment horizontal="left" vertical="center"/>
      <protection/>
    </xf>
    <xf numFmtId="210" fontId="0" fillId="30" borderId="13" xfId="62" applyNumberFormat="1" applyFont="1" applyFill="1" applyBorder="1" applyAlignment="1" applyProtection="1">
      <alignment horizontal="right" vertical="center"/>
      <protection/>
    </xf>
    <xf numFmtId="177" fontId="0" fillId="30" borderId="13" xfId="62" applyNumberFormat="1" applyFont="1" applyFill="1" applyBorder="1" applyAlignment="1" applyProtection="1">
      <alignment horizontal="right" vertical="center"/>
      <protection/>
    </xf>
    <xf numFmtId="177" fontId="0" fillId="30" borderId="13" xfId="62" applyNumberFormat="1" applyFont="1" applyFill="1" applyBorder="1" applyAlignment="1" applyProtection="1">
      <alignment horizontal="left" vertical="center"/>
      <protection/>
    </xf>
    <xf numFmtId="0" fontId="0" fillId="30" borderId="13" xfId="62" applyNumberFormat="1" applyFont="1" applyFill="1" applyBorder="1" applyAlignment="1" applyProtection="1">
      <alignment horizontal="left" vertical="center"/>
      <protection/>
    </xf>
    <xf numFmtId="0" fontId="23" fillId="30" borderId="13" xfId="62" applyFont="1" applyFill="1" applyBorder="1" applyAlignment="1" applyProtection="1">
      <alignment vertical="center"/>
      <protection/>
    </xf>
    <xf numFmtId="0" fontId="0" fillId="30" borderId="13" xfId="62" applyFont="1" applyFill="1" applyBorder="1" applyAlignment="1">
      <alignment vertical="center"/>
      <protection/>
    </xf>
    <xf numFmtId="0" fontId="0" fillId="30" borderId="22" xfId="62" applyFont="1" applyFill="1" applyBorder="1" applyAlignment="1">
      <alignment horizontal="right" vertical="center"/>
      <protection/>
    </xf>
    <xf numFmtId="0" fontId="0" fillId="30" borderId="0" xfId="62" applyFont="1" applyFill="1" applyBorder="1" applyAlignment="1">
      <alignment horizontal="right" vertical="center"/>
      <protection/>
    </xf>
    <xf numFmtId="0" fontId="0" fillId="30" borderId="0" xfId="0" applyFont="1" applyFill="1" applyBorder="1" applyAlignment="1" applyProtection="1" quotePrefix="1">
      <alignment horizontal="center" vertical="center"/>
      <protection/>
    </xf>
    <xf numFmtId="0" fontId="0" fillId="30" borderId="12" xfId="0" applyFont="1" applyFill="1" applyBorder="1" applyAlignment="1" applyProtection="1" quotePrefix="1">
      <alignment horizontal="center" vertical="center"/>
      <protection/>
    </xf>
    <xf numFmtId="0" fontId="19" fillId="30" borderId="0" xfId="0" applyFont="1" applyFill="1" applyBorder="1" applyAlignment="1" applyProtection="1">
      <alignment horizontal="center" vertical="center"/>
      <protection/>
    </xf>
    <xf numFmtId="0" fontId="17" fillId="30" borderId="0" xfId="0" applyFont="1" applyFill="1" applyBorder="1" applyAlignment="1" applyProtection="1">
      <alignment horizontal="center" vertical="center"/>
      <protection/>
    </xf>
    <xf numFmtId="0" fontId="0" fillId="30" borderId="49" xfId="0" applyFont="1" applyFill="1" applyBorder="1" applyAlignment="1" applyProtection="1">
      <alignment horizontal="center" vertical="center"/>
      <protection/>
    </xf>
    <xf numFmtId="0" fontId="0" fillId="30" borderId="50" xfId="0" applyFont="1" applyFill="1" applyBorder="1" applyAlignment="1" applyProtection="1">
      <alignment horizontal="center" vertical="center"/>
      <protection/>
    </xf>
    <xf numFmtId="0" fontId="0" fillId="30" borderId="0" xfId="0" applyFont="1" applyFill="1" applyBorder="1" applyAlignment="1" applyProtection="1">
      <alignment horizontal="center" vertical="center"/>
      <protection/>
    </xf>
    <xf numFmtId="0" fontId="0" fillId="30" borderId="12" xfId="0" applyFont="1" applyFill="1" applyBorder="1" applyAlignment="1" applyProtection="1">
      <alignment horizontal="center" vertical="center"/>
      <protection/>
    </xf>
    <xf numFmtId="0" fontId="0" fillId="30" borderId="13" xfId="0" applyFont="1" applyFill="1" applyBorder="1" applyAlignment="1" applyProtection="1">
      <alignment horizontal="center" vertical="center"/>
      <protection/>
    </xf>
    <xf numFmtId="0" fontId="0" fillId="30" borderId="10" xfId="0" applyFont="1" applyFill="1" applyBorder="1" applyAlignment="1" applyProtection="1">
      <alignment horizontal="center" vertical="center"/>
      <protection/>
    </xf>
    <xf numFmtId="0" fontId="0" fillId="30" borderId="51" xfId="0" applyFont="1" applyFill="1" applyBorder="1" applyAlignment="1" applyProtection="1">
      <alignment horizontal="center" vertical="center"/>
      <protection/>
    </xf>
    <xf numFmtId="0" fontId="0" fillId="30" borderId="52" xfId="0" applyFont="1" applyFill="1" applyBorder="1" applyAlignment="1" applyProtection="1">
      <alignment horizontal="center" vertical="center"/>
      <protection/>
    </xf>
    <xf numFmtId="0" fontId="0" fillId="30" borderId="53" xfId="0" applyFont="1" applyFill="1" applyBorder="1" applyAlignment="1" applyProtection="1">
      <alignment horizontal="center" vertical="center"/>
      <protection/>
    </xf>
    <xf numFmtId="0" fontId="0" fillId="30" borderId="15" xfId="0" applyFont="1" applyFill="1" applyBorder="1" applyAlignment="1" applyProtection="1">
      <alignment horizontal="center" vertical="center"/>
      <protection/>
    </xf>
    <xf numFmtId="0" fontId="0" fillId="30" borderId="50" xfId="0" applyFont="1" applyFill="1" applyBorder="1" applyAlignment="1" applyProtection="1">
      <alignment horizontal="center" vertical="center" wrapText="1"/>
      <protection/>
    </xf>
    <xf numFmtId="0" fontId="0" fillId="30" borderId="12" xfId="0" applyFont="1" applyFill="1" applyBorder="1" applyAlignment="1">
      <alignment horizontal="center" vertical="center" wrapText="1"/>
    </xf>
    <xf numFmtId="0" fontId="0" fillId="30" borderId="10" xfId="0" applyFont="1" applyFill="1" applyBorder="1" applyAlignment="1">
      <alignment horizontal="center" vertical="center" wrapText="1"/>
    </xf>
    <xf numFmtId="0" fontId="0" fillId="30" borderId="54" xfId="0" applyFont="1" applyFill="1" applyBorder="1" applyAlignment="1" applyProtection="1">
      <alignment horizontal="center" vertical="center"/>
      <protection/>
    </xf>
    <xf numFmtId="0" fontId="0" fillId="30" borderId="26" xfId="0" applyFont="1" applyFill="1" applyBorder="1" applyAlignment="1">
      <alignment horizontal="center" vertical="center"/>
    </xf>
    <xf numFmtId="0" fontId="0" fillId="30" borderId="28" xfId="0" applyFont="1" applyFill="1" applyBorder="1" applyAlignment="1">
      <alignment horizontal="center" vertical="center"/>
    </xf>
    <xf numFmtId="0" fontId="0" fillId="30" borderId="54" xfId="0" applyFont="1" applyFill="1" applyBorder="1" applyAlignment="1" applyProtection="1">
      <alignment horizontal="distributed" vertical="center"/>
      <protection/>
    </xf>
    <xf numFmtId="0" fontId="0" fillId="30" borderId="26" xfId="0" applyFont="1" applyFill="1" applyBorder="1" applyAlignment="1">
      <alignment horizontal="distributed" vertical="center"/>
    </xf>
    <xf numFmtId="0" fontId="0" fillId="30" borderId="28" xfId="0" applyFont="1" applyFill="1" applyBorder="1" applyAlignment="1">
      <alignment horizontal="distributed" vertical="center"/>
    </xf>
    <xf numFmtId="0" fontId="0" fillId="30" borderId="55" xfId="0" applyFont="1" applyFill="1" applyBorder="1" applyAlignment="1" applyProtection="1">
      <alignment horizontal="distributed" vertical="center"/>
      <protection/>
    </xf>
    <xf numFmtId="0" fontId="0" fillId="30" borderId="16" xfId="0" applyFont="1" applyFill="1" applyBorder="1" applyAlignment="1">
      <alignment horizontal="distributed" vertical="center"/>
    </xf>
    <xf numFmtId="0" fontId="0" fillId="30" borderId="29" xfId="0" applyFont="1" applyFill="1" applyBorder="1" applyAlignment="1">
      <alignment horizontal="distributed" vertical="center"/>
    </xf>
    <xf numFmtId="0" fontId="0" fillId="30" borderId="20" xfId="0" applyFont="1" applyFill="1" applyBorder="1" applyAlignment="1" applyProtection="1">
      <alignment horizontal="center" vertical="center"/>
      <protection/>
    </xf>
    <xf numFmtId="0" fontId="0" fillId="30" borderId="56" xfId="0" applyFont="1" applyFill="1" applyBorder="1" applyAlignment="1" applyProtection="1">
      <alignment horizontal="center" vertical="center"/>
      <protection/>
    </xf>
    <xf numFmtId="0" fontId="0" fillId="30" borderId="57" xfId="0" applyFont="1" applyFill="1" applyBorder="1" applyAlignment="1" applyProtection="1">
      <alignment horizontal="center" vertical="center"/>
      <protection/>
    </xf>
    <xf numFmtId="0" fontId="0" fillId="30" borderId="58" xfId="0" applyFont="1" applyFill="1" applyBorder="1" applyAlignment="1" applyProtection="1">
      <alignment horizontal="center" vertical="center"/>
      <protection/>
    </xf>
    <xf numFmtId="0" fontId="0" fillId="30" borderId="59" xfId="0" applyFont="1" applyFill="1" applyBorder="1" applyAlignment="1" applyProtection="1">
      <alignment horizontal="center" vertical="center"/>
      <protection/>
    </xf>
    <xf numFmtId="0" fontId="0" fillId="30" borderId="14" xfId="0" applyFont="1" applyFill="1" applyBorder="1" applyAlignment="1">
      <alignment horizontal="center" vertical="center"/>
    </xf>
    <xf numFmtId="0" fontId="0" fillId="30" borderId="60" xfId="0" applyFont="1" applyFill="1" applyBorder="1" applyAlignment="1" applyProtection="1">
      <alignment horizontal="center" vertical="center"/>
      <protection/>
    </xf>
    <xf numFmtId="0" fontId="0" fillId="30" borderId="61" xfId="0" applyFont="1" applyFill="1" applyBorder="1" applyAlignment="1">
      <alignment horizontal="center" vertical="center"/>
    </xf>
    <xf numFmtId="0" fontId="15" fillId="30" borderId="0" xfId="0" applyFont="1" applyFill="1" applyBorder="1" applyAlignment="1" applyProtection="1" quotePrefix="1">
      <alignment horizontal="center" vertical="center"/>
      <protection/>
    </xf>
    <xf numFmtId="0" fontId="15" fillId="30" borderId="12" xfId="0" applyFont="1" applyFill="1" applyBorder="1" applyAlignment="1" applyProtection="1" quotePrefix="1">
      <alignment horizontal="center" vertical="center"/>
      <protection/>
    </xf>
    <xf numFmtId="0" fontId="15" fillId="30" borderId="0" xfId="0" applyFont="1" applyFill="1" applyBorder="1" applyAlignment="1" applyProtection="1">
      <alignment horizontal="distributed" vertical="center"/>
      <protection/>
    </xf>
    <xf numFmtId="0" fontId="15" fillId="30" borderId="12" xfId="0" applyFont="1" applyFill="1" applyBorder="1" applyAlignment="1">
      <alignment horizontal="distributed" vertical="center"/>
    </xf>
    <xf numFmtId="0" fontId="0" fillId="30" borderId="12" xfId="0" applyFont="1" applyFill="1" applyBorder="1" applyAlignment="1">
      <alignment horizontal="center" vertical="center"/>
    </xf>
    <xf numFmtId="0" fontId="0" fillId="30" borderId="10" xfId="0" applyFont="1" applyFill="1" applyBorder="1" applyAlignment="1">
      <alignment horizontal="center" vertical="center"/>
    </xf>
    <xf numFmtId="0" fontId="0" fillId="30" borderId="55" xfId="0" applyFont="1" applyFill="1" applyBorder="1" applyAlignment="1" applyProtection="1">
      <alignment horizontal="center" vertical="center"/>
      <protection/>
    </xf>
    <xf numFmtId="0" fontId="0" fillId="30" borderId="29" xfId="0" applyFont="1" applyFill="1" applyBorder="1" applyAlignment="1" applyProtection="1">
      <alignment horizontal="center" vertical="center"/>
      <protection/>
    </xf>
    <xf numFmtId="0" fontId="17" fillId="30" borderId="0" xfId="0" applyFont="1" applyFill="1" applyAlignment="1">
      <alignment horizontal="center" vertical="center"/>
    </xf>
    <xf numFmtId="0" fontId="9" fillId="30" borderId="62" xfId="0" applyFont="1" applyFill="1" applyBorder="1" applyAlignment="1" applyProtection="1">
      <alignment horizontal="center" vertical="center" wrapText="1"/>
      <protection/>
    </xf>
    <xf numFmtId="0" fontId="9" fillId="30" borderId="63" xfId="0" applyFont="1" applyFill="1" applyBorder="1" applyAlignment="1">
      <alignment horizontal="center" vertical="center" wrapText="1"/>
    </xf>
    <xf numFmtId="0" fontId="0" fillId="30" borderId="54" xfId="0" applyFont="1" applyFill="1" applyBorder="1" applyAlignment="1" applyProtection="1">
      <alignment horizontal="center" vertical="center" wrapText="1"/>
      <protection/>
    </xf>
    <xf numFmtId="0" fontId="0" fillId="30" borderId="26" xfId="0" applyFont="1" applyFill="1" applyBorder="1" applyAlignment="1">
      <alignment horizontal="center" vertical="center" wrapText="1"/>
    </xf>
    <xf numFmtId="0" fontId="0" fillId="30" borderId="34" xfId="0" applyFont="1" applyFill="1" applyBorder="1" applyAlignment="1">
      <alignment horizontal="center" vertical="center" wrapText="1"/>
    </xf>
    <xf numFmtId="0" fontId="0" fillId="30" borderId="62" xfId="0" applyFont="1" applyFill="1" applyBorder="1" applyAlignment="1" applyProtection="1">
      <alignment horizontal="center" vertical="center" wrapText="1"/>
      <protection/>
    </xf>
    <xf numFmtId="0" fontId="0" fillId="30" borderId="63" xfId="0" applyFont="1" applyFill="1" applyBorder="1" applyAlignment="1">
      <alignment horizontal="center" vertical="center" wrapText="1"/>
    </xf>
    <xf numFmtId="0" fontId="9" fillId="30" borderId="64" xfId="0" applyFont="1" applyFill="1" applyBorder="1" applyAlignment="1" applyProtection="1">
      <alignment horizontal="center" vertical="center" wrapText="1"/>
      <protection/>
    </xf>
    <xf numFmtId="0" fontId="0" fillId="30" borderId="65" xfId="0" applyFont="1" applyFill="1" applyBorder="1" applyAlignment="1" applyProtection="1">
      <alignment horizontal="center" vertical="center"/>
      <protection/>
    </xf>
    <xf numFmtId="0" fontId="0" fillId="30" borderId="66" xfId="0" applyFont="1" applyFill="1" applyBorder="1" applyAlignment="1">
      <alignment horizontal="center" vertical="center"/>
    </xf>
    <xf numFmtId="0" fontId="0" fillId="30" borderId="62" xfId="0" applyFont="1" applyFill="1" applyBorder="1" applyAlignment="1" applyProtection="1">
      <alignment horizontal="center" vertical="center"/>
      <protection/>
    </xf>
    <xf numFmtId="0" fontId="0" fillId="30" borderId="63" xfId="0" applyFont="1" applyFill="1" applyBorder="1" applyAlignment="1">
      <alignment horizontal="center" vertical="center"/>
    </xf>
    <xf numFmtId="0" fontId="0" fillId="30" borderId="63" xfId="0" applyFont="1" applyFill="1" applyBorder="1" applyAlignment="1" applyProtection="1">
      <alignment horizontal="center" vertical="center" wrapText="1"/>
      <protection/>
    </xf>
    <xf numFmtId="0" fontId="0" fillId="30" borderId="23" xfId="0" applyFont="1" applyFill="1" applyBorder="1" applyAlignment="1" applyProtection="1">
      <alignment horizontal="center" vertical="center" wrapText="1"/>
      <protection/>
    </xf>
    <xf numFmtId="0" fontId="0" fillId="30" borderId="67" xfId="0" applyFont="1" applyFill="1" applyBorder="1" applyAlignment="1" applyProtection="1">
      <alignment horizontal="center" vertical="center" wrapText="1"/>
      <protection/>
    </xf>
    <xf numFmtId="177" fontId="0" fillId="30" borderId="51" xfId="0" applyNumberFormat="1" applyFont="1" applyFill="1" applyBorder="1" applyAlignment="1" applyProtection="1">
      <alignment horizontal="center" vertical="center"/>
      <protection/>
    </xf>
    <xf numFmtId="177" fontId="0" fillId="30" borderId="52" xfId="0" applyNumberFormat="1" applyFont="1" applyFill="1" applyBorder="1" applyAlignment="1" applyProtection="1">
      <alignment horizontal="center" vertical="center"/>
      <protection/>
    </xf>
    <xf numFmtId="177" fontId="0" fillId="30" borderId="20" xfId="0" applyNumberFormat="1" applyFont="1" applyFill="1" applyBorder="1" applyAlignment="1" applyProtection="1">
      <alignment horizontal="center" vertical="center"/>
      <protection/>
    </xf>
    <xf numFmtId="177" fontId="0" fillId="30" borderId="68" xfId="0" applyNumberFormat="1" applyFont="1" applyFill="1" applyBorder="1" applyAlignment="1" applyProtection="1">
      <alignment horizontal="center" vertical="center"/>
      <protection/>
    </xf>
    <xf numFmtId="0" fontId="0" fillId="30" borderId="69" xfId="0" applyFont="1" applyFill="1" applyBorder="1" applyAlignment="1" applyProtection="1">
      <alignment horizontal="center" vertical="center"/>
      <protection/>
    </xf>
    <xf numFmtId="0" fontId="0" fillId="30" borderId="32" xfId="0" applyFont="1" applyFill="1" applyBorder="1" applyAlignment="1">
      <alignment horizontal="center" vertical="center"/>
    </xf>
    <xf numFmtId="0" fontId="0" fillId="30" borderId="21" xfId="0" applyFont="1" applyFill="1" applyBorder="1" applyAlignment="1" applyProtection="1">
      <alignment horizontal="distributed" vertical="center"/>
      <protection/>
    </xf>
    <xf numFmtId="0" fontId="0" fillId="30" borderId="12" xfId="0" applyFont="1" applyFill="1" applyBorder="1" applyAlignment="1">
      <alignment horizontal="distributed" vertical="center"/>
    </xf>
    <xf numFmtId="0" fontId="0" fillId="30" borderId="10" xfId="0" applyFont="1" applyFill="1" applyBorder="1" applyAlignment="1">
      <alignment horizontal="distributed" vertical="center"/>
    </xf>
    <xf numFmtId="0" fontId="0" fillId="30" borderId="12" xfId="0" applyFont="1" applyFill="1" applyBorder="1" applyAlignment="1" applyProtection="1">
      <alignment horizontal="distributed" vertical="center"/>
      <protection/>
    </xf>
    <xf numFmtId="0" fontId="0" fillId="30" borderId="10" xfId="0" applyFont="1" applyFill="1" applyBorder="1" applyAlignment="1" applyProtection="1">
      <alignment horizontal="distributed" vertical="center"/>
      <protection/>
    </xf>
    <xf numFmtId="0" fontId="0" fillId="30" borderId="50" xfId="0" applyFont="1" applyFill="1" applyBorder="1" applyAlignment="1">
      <alignment horizontal="center" vertical="center"/>
    </xf>
    <xf numFmtId="0" fontId="0" fillId="30" borderId="0" xfId="0" applyFont="1" applyFill="1" applyBorder="1" applyAlignment="1">
      <alignment horizontal="center" vertical="center"/>
    </xf>
    <xf numFmtId="0" fontId="0" fillId="30" borderId="13" xfId="0" applyFont="1" applyFill="1" applyBorder="1" applyAlignment="1">
      <alignment horizontal="center" vertical="center"/>
    </xf>
    <xf numFmtId="0" fontId="0" fillId="30" borderId="0" xfId="0" applyFont="1" applyFill="1" applyBorder="1" applyAlignment="1" applyProtection="1">
      <alignment vertical="center" wrapText="1"/>
      <protection/>
    </xf>
    <xf numFmtId="177" fontId="0" fillId="30" borderId="70" xfId="0" applyNumberFormat="1" applyFont="1" applyFill="1" applyBorder="1" applyAlignment="1" applyProtection="1">
      <alignment horizontal="center" vertical="center"/>
      <protection/>
    </xf>
    <xf numFmtId="0" fontId="0" fillId="30" borderId="68" xfId="0" applyFont="1" applyFill="1" applyBorder="1" applyAlignment="1" applyProtection="1">
      <alignment horizontal="center" vertical="center"/>
      <protection/>
    </xf>
    <xf numFmtId="177" fontId="0" fillId="30" borderId="56" xfId="0" applyNumberFormat="1" applyFont="1" applyFill="1" applyBorder="1" applyAlignment="1" applyProtection="1">
      <alignment horizontal="center" vertical="center"/>
      <protection/>
    </xf>
    <xf numFmtId="0" fontId="0" fillId="30" borderId="34" xfId="0" applyFont="1" applyFill="1" applyBorder="1" applyAlignment="1">
      <alignment horizontal="center" vertical="center"/>
    </xf>
    <xf numFmtId="0" fontId="0" fillId="30" borderId="16" xfId="0" applyFont="1" applyFill="1" applyBorder="1" applyAlignment="1">
      <alignment horizontal="center" vertical="center"/>
    </xf>
    <xf numFmtId="0" fontId="0" fillId="30" borderId="25" xfId="0" applyFont="1" applyFill="1" applyBorder="1" applyAlignment="1">
      <alignment horizontal="center" vertical="center"/>
    </xf>
    <xf numFmtId="0" fontId="0" fillId="30" borderId="26" xfId="0" applyFont="1" applyFill="1" applyBorder="1" applyAlignment="1" applyProtection="1">
      <alignment horizontal="center" vertical="center" wrapText="1"/>
      <protection/>
    </xf>
    <xf numFmtId="0" fontId="0" fillId="30" borderId="28" xfId="0" applyFont="1" applyFill="1" applyBorder="1" applyAlignment="1" applyProtection="1">
      <alignment horizontal="center" vertical="center" wrapText="1"/>
      <protection/>
    </xf>
    <xf numFmtId="0" fontId="0" fillId="30" borderId="26" xfId="0" applyFont="1" applyFill="1" applyBorder="1" applyAlignment="1" applyProtection="1">
      <alignment horizontal="center" vertical="center"/>
      <protection/>
    </xf>
    <xf numFmtId="0" fontId="0" fillId="30" borderId="28" xfId="0" applyFont="1" applyFill="1" applyBorder="1" applyAlignment="1" applyProtection="1">
      <alignment horizontal="center" vertical="center"/>
      <protection/>
    </xf>
    <xf numFmtId="0" fontId="0" fillId="30" borderId="55" xfId="0" applyFont="1" applyFill="1" applyBorder="1" applyAlignment="1" applyProtection="1">
      <alignment horizontal="center" vertical="center" wrapText="1"/>
      <protection/>
    </xf>
    <xf numFmtId="0" fontId="0" fillId="30" borderId="16" xfId="0" applyFont="1" applyFill="1" applyBorder="1" applyAlignment="1">
      <alignment horizontal="center" vertical="center" wrapText="1"/>
    </xf>
    <xf numFmtId="0" fontId="0" fillId="30" borderId="29" xfId="0" applyFont="1" applyFill="1" applyBorder="1" applyAlignment="1">
      <alignment horizontal="center" vertical="center" wrapText="1"/>
    </xf>
    <xf numFmtId="0" fontId="0" fillId="30" borderId="0" xfId="0" applyFont="1" applyFill="1" applyBorder="1" applyAlignment="1" applyProtection="1">
      <alignment horizontal="center" vertical="center" wrapText="1"/>
      <protection/>
    </xf>
    <xf numFmtId="0" fontId="0" fillId="30" borderId="0" xfId="0" applyFont="1" applyFill="1" applyBorder="1" applyAlignment="1">
      <alignment horizontal="center" vertical="center" wrapText="1"/>
    </xf>
    <xf numFmtId="0" fontId="0" fillId="30" borderId="28" xfId="0" applyFont="1" applyFill="1" applyBorder="1" applyAlignment="1">
      <alignment horizontal="center" vertical="center" wrapText="1"/>
    </xf>
    <xf numFmtId="0" fontId="0" fillId="30" borderId="23" xfId="0" applyFont="1" applyFill="1" applyBorder="1" applyAlignment="1" applyProtection="1">
      <alignment horizontal="distributed" vertical="center"/>
      <protection/>
    </xf>
    <xf numFmtId="0" fontId="0" fillId="30" borderId="64" xfId="0" applyFont="1" applyFill="1" applyBorder="1" applyAlignment="1" applyProtection="1">
      <alignment horizontal="distributed" vertical="center"/>
      <protection/>
    </xf>
    <xf numFmtId="0" fontId="0" fillId="30" borderId="17" xfId="0" applyFont="1" applyFill="1" applyBorder="1" applyAlignment="1" applyProtection="1">
      <alignment horizontal="center" vertical="center"/>
      <protection/>
    </xf>
    <xf numFmtId="0" fontId="0" fillId="30" borderId="18" xfId="0" applyFont="1" applyFill="1" applyBorder="1" applyAlignment="1">
      <alignment horizontal="center" vertical="center"/>
    </xf>
    <xf numFmtId="0" fontId="0" fillId="30" borderId="17" xfId="0" applyFont="1" applyFill="1" applyBorder="1" applyAlignment="1" applyProtection="1">
      <alignment horizontal="distributed" vertical="center"/>
      <protection/>
    </xf>
    <xf numFmtId="0" fontId="0" fillId="30" borderId="18" xfId="0" applyFont="1" applyFill="1" applyBorder="1" applyAlignment="1" applyProtection="1">
      <alignment horizontal="distributed" vertical="center"/>
      <protection/>
    </xf>
    <xf numFmtId="0" fontId="0" fillId="30" borderId="23" xfId="0" applyFont="1" applyFill="1" applyBorder="1" applyAlignment="1" applyProtection="1" quotePrefix="1">
      <alignment horizontal="center" vertical="center"/>
      <protection/>
    </xf>
    <xf numFmtId="0" fontId="0" fillId="30" borderId="64" xfId="0" applyFont="1" applyFill="1" applyBorder="1" applyAlignment="1" applyProtection="1">
      <alignment horizontal="center" vertical="center"/>
      <protection/>
    </xf>
    <xf numFmtId="0" fontId="14" fillId="30" borderId="23" xfId="0" applyFont="1" applyFill="1" applyBorder="1" applyAlignment="1" applyProtection="1" quotePrefix="1">
      <alignment horizontal="center" vertical="center"/>
      <protection/>
    </xf>
    <xf numFmtId="0" fontId="14" fillId="30" borderId="64" xfId="0" applyFont="1" applyFill="1" applyBorder="1" applyAlignment="1" applyProtection="1">
      <alignment horizontal="center" vertical="center"/>
      <protection/>
    </xf>
    <xf numFmtId="0" fontId="0" fillId="30" borderId="22" xfId="0" applyFont="1" applyFill="1" applyBorder="1" applyAlignment="1" applyProtection="1" quotePrefix="1">
      <alignment horizontal="center" vertical="center"/>
      <protection/>
    </xf>
    <xf numFmtId="0" fontId="0" fillId="30" borderId="21" xfId="0" applyFont="1" applyFill="1" applyBorder="1" applyAlignment="1" applyProtection="1" quotePrefix="1">
      <alignment horizontal="center" vertical="center"/>
      <protection/>
    </xf>
    <xf numFmtId="0" fontId="0" fillId="30" borderId="49" xfId="0" applyFont="1" applyFill="1" applyBorder="1" applyAlignment="1" applyProtection="1">
      <alignment horizontal="center" vertical="center" wrapText="1"/>
      <protection/>
    </xf>
    <xf numFmtId="0" fontId="0" fillId="30" borderId="0" xfId="0" applyFont="1" applyFill="1" applyAlignment="1">
      <alignment horizontal="center" vertical="center" wrapText="1"/>
    </xf>
    <xf numFmtId="0" fontId="0" fillId="30" borderId="13" xfId="0" applyFont="1" applyFill="1" applyBorder="1" applyAlignment="1">
      <alignment horizontal="center" vertical="center" wrapText="1"/>
    </xf>
    <xf numFmtId="0" fontId="18" fillId="30" borderId="54" xfId="0" applyFont="1" applyFill="1" applyBorder="1" applyAlignment="1" applyProtection="1">
      <alignment horizontal="center" vertical="center" wrapText="1"/>
      <protection/>
    </xf>
    <xf numFmtId="0" fontId="18" fillId="30" borderId="26" xfId="0" applyFont="1" applyFill="1" applyBorder="1" applyAlignment="1">
      <alignment horizontal="center" vertical="center" wrapText="1"/>
    </xf>
    <xf numFmtId="0" fontId="18" fillId="30" borderId="28" xfId="0" applyFont="1" applyFill="1" applyBorder="1" applyAlignment="1">
      <alignment horizontal="center" vertical="center" wrapText="1"/>
    </xf>
    <xf numFmtId="0" fontId="0" fillId="30" borderId="71" xfId="0" applyFont="1" applyFill="1" applyBorder="1" applyAlignment="1" applyProtection="1">
      <alignment horizontal="center" vertical="center" wrapText="1"/>
      <protection/>
    </xf>
    <xf numFmtId="0" fontId="0" fillId="30" borderId="72" xfId="0" applyFont="1" applyFill="1" applyBorder="1" applyAlignment="1" applyProtection="1">
      <alignment horizontal="center" vertical="center" wrapText="1"/>
      <protection/>
    </xf>
    <xf numFmtId="0" fontId="0" fillId="30" borderId="69" xfId="0" applyFont="1" applyFill="1" applyBorder="1" applyAlignment="1" applyProtection="1">
      <alignment horizontal="center" vertical="center" wrapText="1"/>
      <protection/>
    </xf>
    <xf numFmtId="0" fontId="0" fillId="30" borderId="70" xfId="0" applyFont="1" applyFill="1" applyBorder="1" applyAlignment="1" applyProtection="1">
      <alignment horizontal="center" vertical="center"/>
      <protection/>
    </xf>
    <xf numFmtId="0" fontId="0" fillId="30" borderId="29" xfId="0" applyFont="1" applyFill="1" applyBorder="1" applyAlignment="1" applyProtection="1">
      <alignment horizontal="center" vertical="center" wrapText="1"/>
      <protection/>
    </xf>
    <xf numFmtId="0" fontId="0" fillId="30" borderId="10" xfId="0" applyFont="1" applyFill="1" applyBorder="1" applyAlignment="1" applyProtection="1">
      <alignment horizontal="center" vertical="center" wrapText="1"/>
      <protection/>
    </xf>
    <xf numFmtId="0" fontId="0" fillId="30" borderId="13" xfId="0" applyFont="1" applyFill="1" applyBorder="1" applyAlignment="1" applyProtection="1">
      <alignment horizontal="center" vertical="center" wrapText="1"/>
      <protection/>
    </xf>
    <xf numFmtId="0" fontId="20" fillId="30" borderId="62" xfId="0" applyFont="1" applyFill="1" applyBorder="1" applyAlignment="1" applyProtection="1">
      <alignment horizontal="center" vertical="center" wrapText="1"/>
      <protection/>
    </xf>
    <xf numFmtId="0" fontId="20" fillId="30" borderId="63" xfId="0" applyFont="1" applyFill="1" applyBorder="1" applyAlignment="1" applyProtection="1">
      <alignment horizontal="center" vertical="center" wrapText="1"/>
      <protection/>
    </xf>
    <xf numFmtId="0" fontId="0" fillId="30" borderId="73" xfId="0" applyFont="1" applyFill="1" applyBorder="1" applyAlignment="1" applyProtection="1">
      <alignment horizontal="center" vertical="center" wrapText="1"/>
      <protection/>
    </xf>
    <xf numFmtId="0" fontId="0" fillId="30" borderId="64" xfId="0" applyFont="1" applyFill="1" applyBorder="1" applyAlignment="1" applyProtection="1">
      <alignment horizontal="center" vertical="center" wrapText="1"/>
      <protection/>
    </xf>
    <xf numFmtId="0" fontId="0" fillId="30" borderId="0" xfId="0" applyFont="1" applyFill="1" applyAlignment="1">
      <alignment horizontal="center" vertical="center"/>
    </xf>
    <xf numFmtId="0" fontId="0" fillId="30" borderId="17" xfId="0" applyFont="1" applyFill="1" applyBorder="1" applyAlignment="1">
      <alignment horizontal="center" vertical="center"/>
    </xf>
    <xf numFmtId="0" fontId="0" fillId="30" borderId="74" xfId="0" applyFont="1" applyFill="1" applyBorder="1" applyAlignment="1">
      <alignment horizontal="center" vertical="center"/>
    </xf>
    <xf numFmtId="0" fontId="0" fillId="30" borderId="75" xfId="0" applyFont="1" applyFill="1" applyBorder="1" applyAlignment="1">
      <alignment horizontal="center" vertical="center"/>
    </xf>
    <xf numFmtId="0" fontId="0" fillId="30" borderId="33" xfId="0" applyFont="1" applyFill="1" applyBorder="1" applyAlignment="1">
      <alignment horizontal="center" vertical="center"/>
    </xf>
    <xf numFmtId="0" fontId="0" fillId="30" borderId="31" xfId="0" applyFont="1" applyFill="1" applyBorder="1" applyAlignment="1">
      <alignment horizontal="center" vertical="center"/>
    </xf>
    <xf numFmtId="0" fontId="9" fillId="30" borderId="32" xfId="0" applyFont="1" applyFill="1" applyBorder="1" applyAlignment="1" applyProtection="1">
      <alignment horizontal="center" vertical="center"/>
      <protection/>
    </xf>
    <xf numFmtId="0" fontId="9" fillId="30" borderId="31" xfId="0" applyFont="1" applyFill="1" applyBorder="1" applyAlignment="1" applyProtection="1">
      <alignment horizontal="center" vertical="center"/>
      <protection/>
    </xf>
    <xf numFmtId="0" fontId="18" fillId="30" borderId="63" xfId="0" applyFont="1" applyFill="1" applyBorder="1" applyAlignment="1" applyProtection="1">
      <alignment horizontal="center" vertical="center" wrapText="1"/>
      <protection/>
    </xf>
    <xf numFmtId="0" fontId="0" fillId="30" borderId="27" xfId="0" applyFont="1" applyFill="1" applyBorder="1" applyAlignment="1" applyProtection="1">
      <alignment horizontal="center" vertical="center"/>
      <protection/>
    </xf>
    <xf numFmtId="0" fontId="0" fillId="30" borderId="27" xfId="0" applyFont="1" applyFill="1" applyBorder="1" applyAlignment="1" applyProtection="1">
      <alignment horizontal="center" vertical="center" wrapText="1"/>
      <protection/>
    </xf>
    <xf numFmtId="0" fontId="0" fillId="30" borderId="76" xfId="0" applyFont="1" applyFill="1" applyBorder="1" applyAlignment="1" applyProtection="1">
      <alignment horizontal="center" vertical="center"/>
      <protection/>
    </xf>
    <xf numFmtId="0" fontId="0" fillId="30" borderId="22" xfId="0" applyFont="1" applyFill="1" applyBorder="1" applyAlignment="1" applyProtection="1">
      <alignment horizontal="left" vertical="center"/>
      <protection/>
    </xf>
    <xf numFmtId="0" fontId="0" fillId="30" borderId="21" xfId="0" applyFont="1" applyFill="1" applyBorder="1" applyAlignment="1" applyProtection="1">
      <alignment horizontal="left" vertical="center"/>
      <protection/>
    </xf>
    <xf numFmtId="0" fontId="0" fillId="30" borderId="23" xfId="0" applyFont="1" applyFill="1" applyBorder="1" applyAlignment="1" applyProtection="1">
      <alignment horizontal="center" vertical="center"/>
      <protection/>
    </xf>
    <xf numFmtId="0" fontId="14" fillId="30" borderId="17" xfId="0" applyFont="1" applyFill="1" applyBorder="1" applyAlignment="1" applyProtection="1" quotePrefix="1">
      <alignment horizontal="center" vertical="center"/>
      <protection/>
    </xf>
    <xf numFmtId="0" fontId="14" fillId="30" borderId="67" xfId="0" applyFont="1" applyFill="1" applyBorder="1" applyAlignment="1" applyProtection="1">
      <alignment horizontal="center" vertical="center"/>
      <protection/>
    </xf>
    <xf numFmtId="0" fontId="0" fillId="30" borderId="76" xfId="0" applyFont="1" applyFill="1" applyBorder="1" applyAlignment="1" applyProtection="1">
      <alignment horizontal="center" vertical="center" wrapText="1"/>
      <protection/>
    </xf>
    <xf numFmtId="0" fontId="0" fillId="30" borderId="16" xfId="0" applyFont="1" applyFill="1" applyBorder="1" applyAlignment="1" applyProtection="1">
      <alignment horizontal="center" vertical="center" wrapText="1"/>
      <protection/>
    </xf>
    <xf numFmtId="0" fontId="0" fillId="30" borderId="0" xfId="0" applyFont="1" applyFill="1" applyBorder="1" applyAlignment="1" applyProtection="1">
      <alignment horizontal="distributed" vertical="center"/>
      <protection/>
    </xf>
    <xf numFmtId="0" fontId="0" fillId="30" borderId="67" xfId="0" applyFont="1" applyFill="1" applyBorder="1" applyAlignment="1" applyProtection="1">
      <alignment horizontal="distributed" vertical="center"/>
      <protection/>
    </xf>
    <xf numFmtId="0" fontId="0" fillId="30" borderId="29" xfId="0" applyFont="1" applyFill="1" applyBorder="1" applyAlignment="1">
      <alignment horizontal="center" vertical="center"/>
    </xf>
    <xf numFmtId="0" fontId="0" fillId="30" borderId="21" xfId="0" applyFont="1" applyFill="1" applyBorder="1" applyAlignment="1" applyProtection="1">
      <alignment horizontal="center" vertical="center"/>
      <protection/>
    </xf>
    <xf numFmtId="0" fontId="14" fillId="30" borderId="0" xfId="0" applyFont="1" applyFill="1" applyBorder="1" applyAlignment="1" applyProtection="1" quotePrefix="1">
      <alignment horizontal="center" vertical="center"/>
      <protection/>
    </xf>
    <xf numFmtId="0" fontId="14" fillId="30" borderId="23" xfId="0" applyFont="1" applyFill="1" applyBorder="1" applyAlignment="1" applyProtection="1">
      <alignment horizontal="center" vertical="center"/>
      <protection/>
    </xf>
    <xf numFmtId="0" fontId="0" fillId="30" borderId="30" xfId="0" applyFont="1" applyFill="1" applyBorder="1" applyAlignment="1" applyProtection="1">
      <alignment horizontal="center" vertical="center"/>
      <protection/>
    </xf>
    <xf numFmtId="0" fontId="0" fillId="30" borderId="48" xfId="0" applyFont="1" applyFill="1" applyBorder="1" applyAlignment="1" applyProtection="1">
      <alignment horizontal="center" vertical="center"/>
      <protection/>
    </xf>
    <xf numFmtId="0" fontId="0" fillId="30" borderId="22" xfId="0" applyFont="1" applyFill="1" applyBorder="1" applyAlignment="1">
      <alignment horizontal="center" vertical="center"/>
    </xf>
    <xf numFmtId="0" fontId="0" fillId="30" borderId="21" xfId="0" applyFont="1" applyFill="1" applyBorder="1" applyAlignment="1">
      <alignment horizontal="center" vertical="center"/>
    </xf>
    <xf numFmtId="0" fontId="0" fillId="30" borderId="76" xfId="0" applyFont="1" applyFill="1" applyBorder="1" applyAlignment="1">
      <alignment horizontal="center" vertical="center"/>
    </xf>
    <xf numFmtId="0" fontId="0" fillId="30" borderId="27" xfId="0" applyFont="1" applyFill="1" applyBorder="1" applyAlignment="1">
      <alignment horizontal="center" vertical="center"/>
    </xf>
    <xf numFmtId="0" fontId="0" fillId="30" borderId="22" xfId="0" applyFont="1" applyFill="1" applyBorder="1" applyAlignment="1" applyProtection="1">
      <alignment horizontal="center" vertical="center"/>
      <protection/>
    </xf>
    <xf numFmtId="0" fontId="0" fillId="30" borderId="21" xfId="0" applyFont="1" applyFill="1" applyBorder="1" applyAlignment="1">
      <alignment horizontal="center" vertical="center" wrapText="1"/>
    </xf>
    <xf numFmtId="0" fontId="0" fillId="30" borderId="22" xfId="0" applyFont="1" applyFill="1" applyBorder="1" applyAlignment="1">
      <alignment horizontal="center" vertical="center" wrapText="1"/>
    </xf>
    <xf numFmtId="0" fontId="0" fillId="30" borderId="77" xfId="0" applyFont="1" applyFill="1" applyBorder="1" applyAlignment="1" applyProtection="1">
      <alignment horizontal="center" vertical="center" wrapText="1"/>
      <protection/>
    </xf>
    <xf numFmtId="0" fontId="0" fillId="30" borderId="78" xfId="0" applyFont="1" applyFill="1" applyBorder="1" applyAlignment="1">
      <alignment horizontal="center" vertical="center" wrapText="1"/>
    </xf>
    <xf numFmtId="0" fontId="0" fillId="30" borderId="23" xfId="0" applyFont="1" applyFill="1" applyBorder="1" applyAlignment="1">
      <alignment horizontal="center" vertical="center" wrapText="1"/>
    </xf>
    <xf numFmtId="0" fontId="0" fillId="30" borderId="17" xfId="0" applyFont="1" applyFill="1" applyBorder="1" applyAlignment="1">
      <alignment horizontal="center" vertical="center" wrapText="1"/>
    </xf>
    <xf numFmtId="0" fontId="0" fillId="30" borderId="67" xfId="0" applyFont="1" applyFill="1" applyBorder="1" applyAlignment="1">
      <alignment horizontal="center" vertical="center" wrapText="1"/>
    </xf>
    <xf numFmtId="0" fontId="0" fillId="30" borderId="79" xfId="0" applyFont="1" applyFill="1" applyBorder="1" applyAlignment="1" applyProtection="1">
      <alignment horizontal="center" vertical="center"/>
      <protection/>
    </xf>
    <xf numFmtId="0" fontId="0" fillId="30" borderId="80" xfId="0" applyFont="1" applyFill="1" applyBorder="1" applyAlignment="1" applyProtection="1">
      <alignment horizontal="center" vertical="center"/>
      <protection/>
    </xf>
    <xf numFmtId="0" fontId="0" fillId="30" borderId="81" xfId="0" applyFont="1" applyFill="1" applyBorder="1" applyAlignment="1" applyProtection="1">
      <alignment horizontal="center" vertical="center"/>
      <protection/>
    </xf>
    <xf numFmtId="0" fontId="0" fillId="30" borderId="79" xfId="0" applyFont="1" applyFill="1" applyBorder="1" applyAlignment="1">
      <alignment horizontal="center" vertical="center"/>
    </xf>
    <xf numFmtId="0" fontId="0" fillId="30" borderId="22" xfId="0" applyFont="1" applyFill="1" applyBorder="1" applyAlignment="1" applyProtection="1">
      <alignment horizontal="center" vertical="center" wrapText="1"/>
      <protection/>
    </xf>
    <xf numFmtId="0" fontId="0" fillId="30" borderId="49" xfId="0" applyFont="1" applyFill="1" applyBorder="1" applyAlignment="1">
      <alignment horizontal="center" vertical="center"/>
    </xf>
    <xf numFmtId="0" fontId="0" fillId="30" borderId="82" xfId="0" applyFont="1" applyFill="1" applyBorder="1" applyAlignment="1">
      <alignment horizontal="center" vertical="center"/>
    </xf>
    <xf numFmtId="0" fontId="0" fillId="30" borderId="15" xfId="0" applyFont="1" applyFill="1" applyBorder="1" applyAlignment="1">
      <alignment horizontal="center" vertical="center"/>
    </xf>
    <xf numFmtId="0" fontId="0" fillId="30" borderId="83" xfId="0" applyFont="1" applyFill="1" applyBorder="1" applyAlignment="1">
      <alignment horizontal="center" vertical="center"/>
    </xf>
    <xf numFmtId="0" fontId="0" fillId="30" borderId="77" xfId="0" applyFont="1" applyFill="1" applyBorder="1" applyAlignment="1">
      <alignment horizontal="center" vertical="center"/>
    </xf>
    <xf numFmtId="0" fontId="0" fillId="30" borderId="69" xfId="0" applyFont="1" applyFill="1" applyBorder="1" applyAlignment="1">
      <alignment horizontal="center" vertical="center"/>
    </xf>
    <xf numFmtId="0" fontId="0" fillId="30" borderId="49" xfId="0" applyFont="1" applyFill="1" applyBorder="1" applyAlignment="1">
      <alignment vertical="center"/>
    </xf>
    <xf numFmtId="0" fontId="0" fillId="30" borderId="13" xfId="0" applyFont="1" applyFill="1" applyBorder="1" applyAlignment="1">
      <alignment vertical="center"/>
    </xf>
    <xf numFmtId="0" fontId="0" fillId="30" borderId="22" xfId="0" applyFont="1" applyFill="1" applyBorder="1" applyAlignment="1">
      <alignment vertical="center"/>
    </xf>
    <xf numFmtId="0" fontId="0" fillId="30" borderId="0" xfId="0" applyFont="1" applyFill="1" applyAlignment="1">
      <alignment horizontal="left" vertical="center"/>
    </xf>
    <xf numFmtId="0" fontId="15" fillId="30" borderId="0" xfId="0" applyFont="1" applyFill="1" applyAlignment="1">
      <alignment horizontal="distributed" vertical="center"/>
    </xf>
    <xf numFmtId="0" fontId="0" fillId="30" borderId="0" xfId="0" applyFont="1" applyFill="1" applyAlignment="1" quotePrefix="1">
      <alignment horizontal="center" vertical="center"/>
    </xf>
    <xf numFmtId="0" fontId="15" fillId="30" borderId="0" xfId="0" applyFont="1" applyFill="1" applyAlignment="1" quotePrefix="1">
      <alignment horizontal="center" vertical="center"/>
    </xf>
    <xf numFmtId="0" fontId="15" fillId="30" borderId="12" xfId="0" applyFont="1" applyFill="1" applyBorder="1" applyAlignment="1">
      <alignment horizontal="center" vertical="center"/>
    </xf>
    <xf numFmtId="0" fontId="0" fillId="30" borderId="51" xfId="0" applyFont="1" applyFill="1" applyBorder="1" applyAlignment="1">
      <alignment horizontal="center" vertical="center"/>
    </xf>
    <xf numFmtId="0" fontId="0" fillId="30" borderId="52" xfId="0" applyFont="1" applyFill="1" applyBorder="1" applyAlignment="1">
      <alignment horizontal="center" vertical="center"/>
    </xf>
    <xf numFmtId="0" fontId="9" fillId="30" borderId="0" xfId="0" applyFont="1" applyFill="1" applyAlignment="1">
      <alignment vertical="top"/>
    </xf>
    <xf numFmtId="0" fontId="0" fillId="30" borderId="49" xfId="0" applyFont="1" applyFill="1" applyBorder="1" applyAlignment="1">
      <alignment horizontal="center" vertical="center" wrapText="1"/>
    </xf>
    <xf numFmtId="0" fontId="0" fillId="30" borderId="50" xfId="0" applyFont="1" applyFill="1" applyBorder="1" applyAlignment="1">
      <alignment horizontal="center" vertical="center" wrapText="1"/>
    </xf>
    <xf numFmtId="0" fontId="0" fillId="30" borderId="54" xfId="0" applyFont="1" applyFill="1" applyBorder="1" applyAlignment="1">
      <alignment horizontal="center" vertical="center"/>
    </xf>
    <xf numFmtId="0" fontId="0" fillId="30" borderId="70" xfId="0" applyFont="1" applyFill="1" applyBorder="1" applyAlignment="1">
      <alignment horizontal="center" vertical="center"/>
    </xf>
    <xf numFmtId="0" fontId="18" fillId="30" borderId="51" xfId="0" applyFont="1" applyFill="1" applyBorder="1" applyAlignment="1">
      <alignment horizontal="center" vertical="center"/>
    </xf>
    <xf numFmtId="0" fontId="18" fillId="30" borderId="70" xfId="0" applyFont="1" applyFill="1" applyBorder="1" applyAlignment="1">
      <alignment horizontal="center" vertical="center"/>
    </xf>
    <xf numFmtId="0" fontId="0" fillId="30" borderId="48" xfId="62" applyFont="1" applyFill="1" applyBorder="1" applyAlignment="1">
      <alignment horizontal="center" vertical="center" textRotation="255"/>
      <protection/>
    </xf>
    <xf numFmtId="0" fontId="0" fillId="30" borderId="12" xfId="0" applyFont="1" applyFill="1" applyBorder="1" applyAlignment="1">
      <alignment horizontal="center" vertical="center" textRotation="255"/>
    </xf>
    <xf numFmtId="0" fontId="0" fillId="30" borderId="18" xfId="0" applyFont="1" applyFill="1" applyBorder="1" applyAlignment="1">
      <alignment horizontal="center" vertical="center" textRotation="255"/>
    </xf>
    <xf numFmtId="0" fontId="0" fillId="30" borderId="20" xfId="62" applyFont="1" applyFill="1" applyBorder="1" applyAlignment="1" applyProtection="1">
      <alignment horizontal="center" vertical="center"/>
      <protection/>
    </xf>
    <xf numFmtId="0" fontId="0" fillId="30" borderId="56" xfId="62" applyFont="1" applyFill="1" applyBorder="1" applyAlignment="1" applyProtection="1">
      <alignment horizontal="center" vertical="center"/>
      <protection/>
    </xf>
    <xf numFmtId="0" fontId="0" fillId="30" borderId="68" xfId="62" applyFont="1" applyFill="1" applyBorder="1" applyAlignment="1" applyProtection="1">
      <alignment horizontal="center" vertical="center"/>
      <protection/>
    </xf>
    <xf numFmtId="0" fontId="0" fillId="30" borderId="70" xfId="62" applyFont="1" applyFill="1" applyBorder="1" applyAlignment="1" applyProtection="1">
      <alignment horizontal="center" vertical="center"/>
      <protection/>
    </xf>
    <xf numFmtId="0" fontId="0" fillId="30" borderId="84" xfId="62" applyFont="1" applyFill="1" applyBorder="1" applyAlignment="1">
      <alignment horizontal="center" vertical="center"/>
      <protection/>
    </xf>
    <xf numFmtId="0" fontId="0" fillId="30" borderId="68" xfId="62" applyFont="1" applyFill="1" applyBorder="1" applyAlignment="1">
      <alignment horizontal="center" vertical="center"/>
      <protection/>
    </xf>
    <xf numFmtId="0" fontId="0" fillId="30" borderId="19" xfId="62" applyFont="1" applyFill="1" applyBorder="1" applyAlignment="1">
      <alignment horizontal="center" vertical="center"/>
      <protection/>
    </xf>
    <xf numFmtId="0" fontId="0" fillId="30" borderId="84" xfId="62" applyFont="1" applyFill="1" applyBorder="1" applyAlignment="1" applyProtection="1">
      <alignment horizontal="center" vertical="center"/>
      <protection/>
    </xf>
    <xf numFmtId="0" fontId="0" fillId="30" borderId="19" xfId="62" applyFont="1" applyFill="1" applyBorder="1" applyAlignment="1" applyProtection="1">
      <alignment horizontal="center" vertical="center"/>
      <protection/>
    </xf>
    <xf numFmtId="0" fontId="0" fillId="30" borderId="55" xfId="62" applyFont="1" applyFill="1" applyBorder="1" applyAlignment="1" applyProtection="1">
      <alignment horizontal="center" vertical="center"/>
      <protection/>
    </xf>
    <xf numFmtId="0" fontId="0" fillId="30" borderId="49" xfId="62" applyFont="1" applyFill="1" applyBorder="1" applyAlignment="1">
      <alignment horizontal="center" vertical="center"/>
      <protection/>
    </xf>
    <xf numFmtId="0" fontId="0" fillId="30" borderId="50" xfId="62" applyFont="1" applyFill="1" applyBorder="1" applyAlignment="1">
      <alignment horizontal="center" vertical="center"/>
      <protection/>
    </xf>
    <xf numFmtId="0" fontId="0" fillId="30" borderId="29" xfId="62" applyFont="1" applyFill="1" applyBorder="1" applyAlignment="1">
      <alignment horizontal="center" vertical="center"/>
      <protection/>
    </xf>
    <xf numFmtId="0" fontId="0" fillId="30" borderId="13" xfId="62" applyFont="1" applyFill="1" applyBorder="1" applyAlignment="1">
      <alignment horizontal="center" vertical="center"/>
      <protection/>
    </xf>
    <xf numFmtId="0" fontId="0" fillId="30" borderId="10" xfId="62" applyFont="1" applyFill="1" applyBorder="1" applyAlignment="1">
      <alignment horizontal="center" vertical="center"/>
      <protection/>
    </xf>
    <xf numFmtId="0" fontId="0" fillId="30" borderId="55" xfId="62" applyFont="1" applyFill="1" applyBorder="1" applyAlignment="1" applyProtection="1">
      <alignment horizontal="center" vertical="center" wrapText="1"/>
      <protection/>
    </xf>
    <xf numFmtId="0" fontId="0" fillId="30" borderId="49" xfId="62" applyFont="1" applyFill="1" applyBorder="1" applyAlignment="1">
      <alignment horizontal="center" vertical="center" wrapText="1"/>
      <protection/>
    </xf>
    <xf numFmtId="0" fontId="0" fillId="30" borderId="50" xfId="62" applyFont="1" applyFill="1" applyBorder="1" applyAlignment="1">
      <alignment horizontal="center" vertical="center" wrapText="1"/>
      <protection/>
    </xf>
    <xf numFmtId="0" fontId="0" fillId="30" borderId="29" xfId="62" applyFont="1" applyFill="1" applyBorder="1" applyAlignment="1">
      <alignment horizontal="center" vertical="center" wrapText="1"/>
      <protection/>
    </xf>
    <xf numFmtId="0" fontId="0" fillId="30" borderId="13" xfId="62" applyFont="1" applyFill="1" applyBorder="1" applyAlignment="1">
      <alignment horizontal="center" vertical="center" wrapText="1"/>
      <protection/>
    </xf>
    <xf numFmtId="0" fontId="0" fillId="30" borderId="10" xfId="62" applyFont="1" applyFill="1" applyBorder="1" applyAlignment="1">
      <alignment horizontal="center" vertical="center" wrapText="1"/>
      <protection/>
    </xf>
    <xf numFmtId="0" fontId="0" fillId="30" borderId="16" xfId="62" applyFont="1" applyFill="1" applyBorder="1" applyAlignment="1" applyProtection="1">
      <alignment horizontal="distributed" vertical="center"/>
      <protection/>
    </xf>
    <xf numFmtId="0" fontId="0" fillId="30" borderId="27" xfId="62" applyFont="1" applyFill="1" applyBorder="1" applyAlignment="1" applyProtection="1">
      <alignment horizontal="center" vertical="center"/>
      <protection/>
    </xf>
    <xf numFmtId="0" fontId="0" fillId="30" borderId="22" xfId="62" applyFont="1" applyFill="1" applyBorder="1" applyAlignment="1" applyProtection="1">
      <alignment horizontal="center" vertical="center"/>
      <protection/>
    </xf>
    <xf numFmtId="0" fontId="15" fillId="30" borderId="16" xfId="62" applyFont="1" applyFill="1" applyBorder="1" applyAlignment="1" applyProtection="1">
      <alignment horizontal="distributed" vertical="center" wrapText="1"/>
      <protection/>
    </xf>
    <xf numFmtId="0" fontId="15" fillId="30" borderId="16" xfId="62" applyFont="1" applyFill="1" applyBorder="1" applyAlignment="1" applyProtection="1">
      <alignment horizontal="distributed" vertical="center"/>
      <protection/>
    </xf>
    <xf numFmtId="0" fontId="0" fillId="30" borderId="12" xfId="62" applyFont="1" applyFill="1" applyBorder="1" applyAlignment="1">
      <alignment horizontal="center" vertical="center" textRotation="255"/>
      <protection/>
    </xf>
    <xf numFmtId="0" fontId="0" fillId="30" borderId="18" xfId="62" applyFont="1" applyFill="1" applyBorder="1" applyAlignment="1">
      <alignment horizontal="center" vertical="center" textRotation="255"/>
      <protection/>
    </xf>
    <xf numFmtId="0" fontId="0" fillId="30" borderId="35" xfId="62" applyFont="1" applyFill="1" applyBorder="1" applyAlignment="1" applyProtection="1">
      <alignment horizontal="distributed" vertical="center"/>
      <protection/>
    </xf>
    <xf numFmtId="0" fontId="0" fillId="30" borderId="39" xfId="62" applyFont="1" applyFill="1" applyBorder="1" applyAlignment="1" applyProtection="1">
      <alignment horizontal="distributed" vertical="center"/>
      <protection/>
    </xf>
    <xf numFmtId="0" fontId="17" fillId="30" borderId="0" xfId="62" applyFont="1" applyFill="1" applyBorder="1" applyAlignment="1" applyProtection="1">
      <alignment horizontal="center" vertical="center"/>
      <protection/>
    </xf>
    <xf numFmtId="0" fontId="0" fillId="30" borderId="0" xfId="0" applyFont="1" applyFill="1" applyAlignment="1">
      <alignment vertical="center"/>
    </xf>
    <xf numFmtId="0" fontId="0" fillId="30" borderId="10" xfId="62" applyFont="1" applyFill="1" applyBorder="1" applyAlignment="1">
      <alignment horizontal="center" vertical="center" textRotation="255"/>
      <protection/>
    </xf>
    <xf numFmtId="0" fontId="0" fillId="30" borderId="85" xfId="62" applyFont="1" applyFill="1" applyBorder="1" applyAlignment="1" applyProtection="1">
      <alignment horizontal="distributed"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Followed Hyperlink" xfId="65"/>
    <cellStyle name="未定義" xfId="66"/>
    <cellStyle name="良い" xfId="67"/>
  </cellStyles>
  <dxfs count="19">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patternType="none">
          <bgColor indexed="65"/>
        </patternFill>
      </fill>
    </dxf>
    <dxf>
      <fill>
        <patternFill>
          <bgColor indexed="14"/>
        </patternFill>
      </fill>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26</xdr:row>
      <xdr:rowOff>38100</xdr:rowOff>
    </xdr:from>
    <xdr:to>
      <xdr:col>4</xdr:col>
      <xdr:colOff>161925</xdr:colOff>
      <xdr:row>27</xdr:row>
      <xdr:rowOff>152400</xdr:rowOff>
    </xdr:to>
    <xdr:sp>
      <xdr:nvSpPr>
        <xdr:cNvPr id="1" name="AutoShape 1"/>
        <xdr:cNvSpPr>
          <a:spLocks/>
        </xdr:cNvSpPr>
      </xdr:nvSpPr>
      <xdr:spPr>
        <a:xfrm>
          <a:off x="3914775" y="6115050"/>
          <a:ext cx="9525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609600</xdr:colOff>
      <xdr:row>26</xdr:row>
      <xdr:rowOff>38100</xdr:rowOff>
    </xdr:from>
    <xdr:to>
      <xdr:col>4</xdr:col>
      <xdr:colOff>704850</xdr:colOff>
      <xdr:row>27</xdr:row>
      <xdr:rowOff>161925</xdr:rowOff>
    </xdr:to>
    <xdr:sp>
      <xdr:nvSpPr>
        <xdr:cNvPr id="2" name="AutoShape 2"/>
        <xdr:cNvSpPr>
          <a:spLocks/>
        </xdr:cNvSpPr>
      </xdr:nvSpPr>
      <xdr:spPr>
        <a:xfrm>
          <a:off x="4457700" y="6115050"/>
          <a:ext cx="95250" cy="3524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95250</xdr:colOff>
      <xdr:row>26</xdr:row>
      <xdr:rowOff>38100</xdr:rowOff>
    </xdr:from>
    <xdr:to>
      <xdr:col>5</xdr:col>
      <xdr:colOff>190500</xdr:colOff>
      <xdr:row>27</xdr:row>
      <xdr:rowOff>152400</xdr:rowOff>
    </xdr:to>
    <xdr:sp>
      <xdr:nvSpPr>
        <xdr:cNvPr id="3" name="AutoShape 3"/>
        <xdr:cNvSpPr>
          <a:spLocks/>
        </xdr:cNvSpPr>
      </xdr:nvSpPr>
      <xdr:spPr>
        <a:xfrm>
          <a:off x="4762500" y="6115050"/>
          <a:ext cx="9525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609600</xdr:colOff>
      <xdr:row>26</xdr:row>
      <xdr:rowOff>38100</xdr:rowOff>
    </xdr:from>
    <xdr:to>
      <xdr:col>5</xdr:col>
      <xdr:colOff>704850</xdr:colOff>
      <xdr:row>27</xdr:row>
      <xdr:rowOff>161925</xdr:rowOff>
    </xdr:to>
    <xdr:sp>
      <xdr:nvSpPr>
        <xdr:cNvPr id="4" name="AutoShape 4"/>
        <xdr:cNvSpPr>
          <a:spLocks/>
        </xdr:cNvSpPr>
      </xdr:nvSpPr>
      <xdr:spPr>
        <a:xfrm>
          <a:off x="5276850" y="6115050"/>
          <a:ext cx="95250" cy="3524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xdr:colOff>
      <xdr:row>26</xdr:row>
      <xdr:rowOff>38100</xdr:rowOff>
    </xdr:from>
    <xdr:to>
      <xdr:col>4</xdr:col>
      <xdr:colOff>161925</xdr:colOff>
      <xdr:row>27</xdr:row>
      <xdr:rowOff>152400</xdr:rowOff>
    </xdr:to>
    <xdr:sp>
      <xdr:nvSpPr>
        <xdr:cNvPr id="5" name="AutoShape 31"/>
        <xdr:cNvSpPr>
          <a:spLocks/>
        </xdr:cNvSpPr>
      </xdr:nvSpPr>
      <xdr:spPr>
        <a:xfrm>
          <a:off x="3914775" y="6115050"/>
          <a:ext cx="9525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609600</xdr:colOff>
      <xdr:row>26</xdr:row>
      <xdr:rowOff>38100</xdr:rowOff>
    </xdr:from>
    <xdr:to>
      <xdr:col>4</xdr:col>
      <xdr:colOff>704850</xdr:colOff>
      <xdr:row>27</xdr:row>
      <xdr:rowOff>161925</xdr:rowOff>
    </xdr:to>
    <xdr:sp>
      <xdr:nvSpPr>
        <xdr:cNvPr id="6" name="AutoShape 32"/>
        <xdr:cNvSpPr>
          <a:spLocks/>
        </xdr:cNvSpPr>
      </xdr:nvSpPr>
      <xdr:spPr>
        <a:xfrm>
          <a:off x="4457700" y="6115050"/>
          <a:ext cx="95250" cy="3524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95250</xdr:colOff>
      <xdr:row>26</xdr:row>
      <xdr:rowOff>38100</xdr:rowOff>
    </xdr:from>
    <xdr:to>
      <xdr:col>5</xdr:col>
      <xdr:colOff>190500</xdr:colOff>
      <xdr:row>27</xdr:row>
      <xdr:rowOff>152400</xdr:rowOff>
    </xdr:to>
    <xdr:sp>
      <xdr:nvSpPr>
        <xdr:cNvPr id="7" name="AutoShape 33"/>
        <xdr:cNvSpPr>
          <a:spLocks/>
        </xdr:cNvSpPr>
      </xdr:nvSpPr>
      <xdr:spPr>
        <a:xfrm>
          <a:off x="4762500" y="6115050"/>
          <a:ext cx="9525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609600</xdr:colOff>
      <xdr:row>26</xdr:row>
      <xdr:rowOff>38100</xdr:rowOff>
    </xdr:from>
    <xdr:to>
      <xdr:col>5</xdr:col>
      <xdr:colOff>704850</xdr:colOff>
      <xdr:row>27</xdr:row>
      <xdr:rowOff>161925</xdr:rowOff>
    </xdr:to>
    <xdr:sp>
      <xdr:nvSpPr>
        <xdr:cNvPr id="8" name="AutoShape 34"/>
        <xdr:cNvSpPr>
          <a:spLocks/>
        </xdr:cNvSpPr>
      </xdr:nvSpPr>
      <xdr:spPr>
        <a:xfrm>
          <a:off x="5276850" y="6115050"/>
          <a:ext cx="95250" cy="3524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xdr:row>
      <xdr:rowOff>123825</xdr:rowOff>
    </xdr:from>
    <xdr:to>
      <xdr:col>3</xdr:col>
      <xdr:colOff>180975</xdr:colOff>
      <xdr:row>11</xdr:row>
      <xdr:rowOff>123825</xdr:rowOff>
    </xdr:to>
    <xdr:sp>
      <xdr:nvSpPr>
        <xdr:cNvPr id="1" name="AutoShape 1"/>
        <xdr:cNvSpPr>
          <a:spLocks/>
        </xdr:cNvSpPr>
      </xdr:nvSpPr>
      <xdr:spPr>
        <a:xfrm>
          <a:off x="2190750" y="1533525"/>
          <a:ext cx="152400" cy="942975"/>
        </a:xfrm>
        <a:prstGeom prst="leftBrace">
          <a:avLst>
            <a:gd name="adj" fmla="val -458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12</xdr:row>
      <xdr:rowOff>104775</xdr:rowOff>
    </xdr:from>
    <xdr:to>
      <xdr:col>3</xdr:col>
      <xdr:colOff>180975</xdr:colOff>
      <xdr:row>15</xdr:row>
      <xdr:rowOff>152400</xdr:rowOff>
    </xdr:to>
    <xdr:sp>
      <xdr:nvSpPr>
        <xdr:cNvPr id="2" name="AutoShape 2"/>
        <xdr:cNvSpPr>
          <a:spLocks/>
        </xdr:cNvSpPr>
      </xdr:nvSpPr>
      <xdr:spPr>
        <a:xfrm>
          <a:off x="2228850" y="2647950"/>
          <a:ext cx="1143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16</xdr:row>
      <xdr:rowOff>76200</xdr:rowOff>
    </xdr:from>
    <xdr:to>
      <xdr:col>3</xdr:col>
      <xdr:colOff>180975</xdr:colOff>
      <xdr:row>17</xdr:row>
      <xdr:rowOff>152400</xdr:rowOff>
    </xdr:to>
    <xdr:sp>
      <xdr:nvSpPr>
        <xdr:cNvPr id="3" name="AutoShape 3"/>
        <xdr:cNvSpPr>
          <a:spLocks/>
        </xdr:cNvSpPr>
      </xdr:nvSpPr>
      <xdr:spPr>
        <a:xfrm>
          <a:off x="2238375" y="3381375"/>
          <a:ext cx="10477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19</xdr:row>
      <xdr:rowOff>85725</xdr:rowOff>
    </xdr:from>
    <xdr:to>
      <xdr:col>3</xdr:col>
      <xdr:colOff>180975</xdr:colOff>
      <xdr:row>20</xdr:row>
      <xdr:rowOff>171450</xdr:rowOff>
    </xdr:to>
    <xdr:sp>
      <xdr:nvSpPr>
        <xdr:cNvPr id="4" name="AutoShape 4"/>
        <xdr:cNvSpPr>
          <a:spLocks/>
        </xdr:cNvSpPr>
      </xdr:nvSpPr>
      <xdr:spPr>
        <a:xfrm>
          <a:off x="2238375" y="3962400"/>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23</xdr:row>
      <xdr:rowOff>85725</xdr:rowOff>
    </xdr:from>
    <xdr:to>
      <xdr:col>3</xdr:col>
      <xdr:colOff>190500</xdr:colOff>
      <xdr:row>25</xdr:row>
      <xdr:rowOff>133350</xdr:rowOff>
    </xdr:to>
    <xdr:sp>
      <xdr:nvSpPr>
        <xdr:cNvPr id="5" name="AutoShape 5"/>
        <xdr:cNvSpPr>
          <a:spLocks/>
        </xdr:cNvSpPr>
      </xdr:nvSpPr>
      <xdr:spPr>
        <a:xfrm>
          <a:off x="2266950" y="4724400"/>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28</xdr:row>
      <xdr:rowOff>123825</xdr:rowOff>
    </xdr:from>
    <xdr:to>
      <xdr:col>3</xdr:col>
      <xdr:colOff>180975</xdr:colOff>
      <xdr:row>29</xdr:row>
      <xdr:rowOff>171450</xdr:rowOff>
    </xdr:to>
    <xdr:sp>
      <xdr:nvSpPr>
        <xdr:cNvPr id="6" name="AutoShape 6"/>
        <xdr:cNvSpPr>
          <a:spLocks/>
        </xdr:cNvSpPr>
      </xdr:nvSpPr>
      <xdr:spPr>
        <a:xfrm>
          <a:off x="2238375" y="5715000"/>
          <a:ext cx="10477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26</xdr:row>
      <xdr:rowOff>76200</xdr:rowOff>
    </xdr:from>
    <xdr:to>
      <xdr:col>4</xdr:col>
      <xdr:colOff>0</xdr:colOff>
      <xdr:row>28</xdr:row>
      <xdr:rowOff>19050</xdr:rowOff>
    </xdr:to>
    <xdr:sp>
      <xdr:nvSpPr>
        <xdr:cNvPr id="7" name="AutoShape 7"/>
        <xdr:cNvSpPr>
          <a:spLocks/>
        </xdr:cNvSpPr>
      </xdr:nvSpPr>
      <xdr:spPr>
        <a:xfrm>
          <a:off x="2228850" y="5286375"/>
          <a:ext cx="1428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30</xdr:row>
      <xdr:rowOff>76200</xdr:rowOff>
    </xdr:from>
    <xdr:to>
      <xdr:col>3</xdr:col>
      <xdr:colOff>190500</xdr:colOff>
      <xdr:row>32</xdr:row>
      <xdr:rowOff>171450</xdr:rowOff>
    </xdr:to>
    <xdr:sp>
      <xdr:nvSpPr>
        <xdr:cNvPr id="8" name="AutoShape 8"/>
        <xdr:cNvSpPr>
          <a:spLocks/>
        </xdr:cNvSpPr>
      </xdr:nvSpPr>
      <xdr:spPr>
        <a:xfrm>
          <a:off x="2266950" y="60483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34</xdr:row>
      <xdr:rowOff>76200</xdr:rowOff>
    </xdr:from>
    <xdr:to>
      <xdr:col>4</xdr:col>
      <xdr:colOff>0</xdr:colOff>
      <xdr:row>35</xdr:row>
      <xdr:rowOff>142875</xdr:rowOff>
    </xdr:to>
    <xdr:sp>
      <xdr:nvSpPr>
        <xdr:cNvPr id="9" name="AutoShape 9"/>
        <xdr:cNvSpPr>
          <a:spLocks/>
        </xdr:cNvSpPr>
      </xdr:nvSpPr>
      <xdr:spPr>
        <a:xfrm>
          <a:off x="2228850" y="6810375"/>
          <a:ext cx="1428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42</xdr:row>
      <xdr:rowOff>85725</xdr:rowOff>
    </xdr:from>
    <xdr:to>
      <xdr:col>4</xdr:col>
      <xdr:colOff>0</xdr:colOff>
      <xdr:row>43</xdr:row>
      <xdr:rowOff>152400</xdr:rowOff>
    </xdr:to>
    <xdr:sp>
      <xdr:nvSpPr>
        <xdr:cNvPr id="10" name="AutoShape 10"/>
        <xdr:cNvSpPr>
          <a:spLocks/>
        </xdr:cNvSpPr>
      </xdr:nvSpPr>
      <xdr:spPr>
        <a:xfrm>
          <a:off x="2190750" y="8343900"/>
          <a:ext cx="1809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39</xdr:row>
      <xdr:rowOff>104775</xdr:rowOff>
    </xdr:from>
    <xdr:to>
      <xdr:col>3</xdr:col>
      <xdr:colOff>180975</xdr:colOff>
      <xdr:row>40</xdr:row>
      <xdr:rowOff>142875</xdr:rowOff>
    </xdr:to>
    <xdr:sp>
      <xdr:nvSpPr>
        <xdr:cNvPr id="11" name="AutoShape 11"/>
        <xdr:cNvSpPr>
          <a:spLocks/>
        </xdr:cNvSpPr>
      </xdr:nvSpPr>
      <xdr:spPr>
        <a:xfrm>
          <a:off x="2238375" y="7791450"/>
          <a:ext cx="104775"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36</xdr:row>
      <xdr:rowOff>95250</xdr:rowOff>
    </xdr:from>
    <xdr:to>
      <xdr:col>4</xdr:col>
      <xdr:colOff>0</xdr:colOff>
      <xdr:row>37</xdr:row>
      <xdr:rowOff>152400</xdr:rowOff>
    </xdr:to>
    <xdr:sp>
      <xdr:nvSpPr>
        <xdr:cNvPr id="12" name="AutoShape 12"/>
        <xdr:cNvSpPr>
          <a:spLocks/>
        </xdr:cNvSpPr>
      </xdr:nvSpPr>
      <xdr:spPr>
        <a:xfrm>
          <a:off x="2276475" y="7210425"/>
          <a:ext cx="952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48</xdr:row>
      <xdr:rowOff>85725</xdr:rowOff>
    </xdr:from>
    <xdr:to>
      <xdr:col>3</xdr:col>
      <xdr:colOff>190500</xdr:colOff>
      <xdr:row>49</xdr:row>
      <xdr:rowOff>171450</xdr:rowOff>
    </xdr:to>
    <xdr:sp>
      <xdr:nvSpPr>
        <xdr:cNvPr id="13" name="AutoShape 13"/>
        <xdr:cNvSpPr>
          <a:spLocks/>
        </xdr:cNvSpPr>
      </xdr:nvSpPr>
      <xdr:spPr>
        <a:xfrm>
          <a:off x="2266950" y="948690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50</xdr:row>
      <xdr:rowOff>95250</xdr:rowOff>
    </xdr:from>
    <xdr:to>
      <xdr:col>3</xdr:col>
      <xdr:colOff>190500</xdr:colOff>
      <xdr:row>51</xdr:row>
      <xdr:rowOff>171450</xdr:rowOff>
    </xdr:to>
    <xdr:sp>
      <xdr:nvSpPr>
        <xdr:cNvPr id="14" name="AutoShape 14"/>
        <xdr:cNvSpPr>
          <a:spLocks/>
        </xdr:cNvSpPr>
      </xdr:nvSpPr>
      <xdr:spPr>
        <a:xfrm>
          <a:off x="2266950" y="9877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52</xdr:row>
      <xdr:rowOff>95250</xdr:rowOff>
    </xdr:from>
    <xdr:to>
      <xdr:col>4</xdr:col>
      <xdr:colOff>0</xdr:colOff>
      <xdr:row>53</xdr:row>
      <xdr:rowOff>171450</xdr:rowOff>
    </xdr:to>
    <xdr:sp>
      <xdr:nvSpPr>
        <xdr:cNvPr id="15" name="AutoShape 15"/>
        <xdr:cNvSpPr>
          <a:spLocks/>
        </xdr:cNvSpPr>
      </xdr:nvSpPr>
      <xdr:spPr>
        <a:xfrm>
          <a:off x="2276475" y="10258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57</xdr:row>
      <xdr:rowOff>76200</xdr:rowOff>
    </xdr:from>
    <xdr:to>
      <xdr:col>3</xdr:col>
      <xdr:colOff>190500</xdr:colOff>
      <xdr:row>58</xdr:row>
      <xdr:rowOff>152400</xdr:rowOff>
    </xdr:to>
    <xdr:sp>
      <xdr:nvSpPr>
        <xdr:cNvPr id="16" name="AutoShape 16"/>
        <xdr:cNvSpPr>
          <a:spLocks/>
        </xdr:cNvSpPr>
      </xdr:nvSpPr>
      <xdr:spPr>
        <a:xfrm>
          <a:off x="2266950" y="1119187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63</xdr:row>
      <xdr:rowOff>95250</xdr:rowOff>
    </xdr:from>
    <xdr:to>
      <xdr:col>3</xdr:col>
      <xdr:colOff>190500</xdr:colOff>
      <xdr:row>64</xdr:row>
      <xdr:rowOff>142875</xdr:rowOff>
    </xdr:to>
    <xdr:sp>
      <xdr:nvSpPr>
        <xdr:cNvPr id="17" name="AutoShape 17"/>
        <xdr:cNvSpPr>
          <a:spLocks/>
        </xdr:cNvSpPr>
      </xdr:nvSpPr>
      <xdr:spPr>
        <a:xfrm>
          <a:off x="2266950" y="12353925"/>
          <a:ext cx="9525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6</xdr:row>
      <xdr:rowOff>123825</xdr:rowOff>
    </xdr:from>
    <xdr:to>
      <xdr:col>3</xdr:col>
      <xdr:colOff>180975</xdr:colOff>
      <xdr:row>11</xdr:row>
      <xdr:rowOff>123825</xdr:rowOff>
    </xdr:to>
    <xdr:sp>
      <xdr:nvSpPr>
        <xdr:cNvPr id="18" name="AutoShape 18"/>
        <xdr:cNvSpPr>
          <a:spLocks/>
        </xdr:cNvSpPr>
      </xdr:nvSpPr>
      <xdr:spPr>
        <a:xfrm>
          <a:off x="2190750" y="1533525"/>
          <a:ext cx="152400" cy="942975"/>
        </a:xfrm>
        <a:prstGeom prst="leftBrace">
          <a:avLst>
            <a:gd name="adj" fmla="val -458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12</xdr:row>
      <xdr:rowOff>104775</xdr:rowOff>
    </xdr:from>
    <xdr:to>
      <xdr:col>3</xdr:col>
      <xdr:colOff>180975</xdr:colOff>
      <xdr:row>15</xdr:row>
      <xdr:rowOff>152400</xdr:rowOff>
    </xdr:to>
    <xdr:sp>
      <xdr:nvSpPr>
        <xdr:cNvPr id="19" name="AutoShape 19"/>
        <xdr:cNvSpPr>
          <a:spLocks/>
        </xdr:cNvSpPr>
      </xdr:nvSpPr>
      <xdr:spPr>
        <a:xfrm>
          <a:off x="2228850" y="2647950"/>
          <a:ext cx="1143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16</xdr:row>
      <xdr:rowOff>76200</xdr:rowOff>
    </xdr:from>
    <xdr:to>
      <xdr:col>3</xdr:col>
      <xdr:colOff>180975</xdr:colOff>
      <xdr:row>17</xdr:row>
      <xdr:rowOff>152400</xdr:rowOff>
    </xdr:to>
    <xdr:sp>
      <xdr:nvSpPr>
        <xdr:cNvPr id="20" name="AutoShape 20"/>
        <xdr:cNvSpPr>
          <a:spLocks/>
        </xdr:cNvSpPr>
      </xdr:nvSpPr>
      <xdr:spPr>
        <a:xfrm>
          <a:off x="2238375" y="3381375"/>
          <a:ext cx="10477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19</xdr:row>
      <xdr:rowOff>85725</xdr:rowOff>
    </xdr:from>
    <xdr:to>
      <xdr:col>3</xdr:col>
      <xdr:colOff>180975</xdr:colOff>
      <xdr:row>20</xdr:row>
      <xdr:rowOff>171450</xdr:rowOff>
    </xdr:to>
    <xdr:sp>
      <xdr:nvSpPr>
        <xdr:cNvPr id="21" name="AutoShape 21"/>
        <xdr:cNvSpPr>
          <a:spLocks/>
        </xdr:cNvSpPr>
      </xdr:nvSpPr>
      <xdr:spPr>
        <a:xfrm>
          <a:off x="2238375" y="3962400"/>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23</xdr:row>
      <xdr:rowOff>85725</xdr:rowOff>
    </xdr:from>
    <xdr:to>
      <xdr:col>3</xdr:col>
      <xdr:colOff>190500</xdr:colOff>
      <xdr:row>25</xdr:row>
      <xdr:rowOff>133350</xdr:rowOff>
    </xdr:to>
    <xdr:sp>
      <xdr:nvSpPr>
        <xdr:cNvPr id="22" name="AutoShape 22"/>
        <xdr:cNvSpPr>
          <a:spLocks/>
        </xdr:cNvSpPr>
      </xdr:nvSpPr>
      <xdr:spPr>
        <a:xfrm>
          <a:off x="2266950" y="4724400"/>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28</xdr:row>
      <xdr:rowOff>123825</xdr:rowOff>
    </xdr:from>
    <xdr:to>
      <xdr:col>3</xdr:col>
      <xdr:colOff>180975</xdr:colOff>
      <xdr:row>29</xdr:row>
      <xdr:rowOff>171450</xdr:rowOff>
    </xdr:to>
    <xdr:sp>
      <xdr:nvSpPr>
        <xdr:cNvPr id="23" name="AutoShape 23"/>
        <xdr:cNvSpPr>
          <a:spLocks/>
        </xdr:cNvSpPr>
      </xdr:nvSpPr>
      <xdr:spPr>
        <a:xfrm>
          <a:off x="2238375" y="5715000"/>
          <a:ext cx="10477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26</xdr:row>
      <xdr:rowOff>76200</xdr:rowOff>
    </xdr:from>
    <xdr:to>
      <xdr:col>4</xdr:col>
      <xdr:colOff>0</xdr:colOff>
      <xdr:row>28</xdr:row>
      <xdr:rowOff>19050</xdr:rowOff>
    </xdr:to>
    <xdr:sp>
      <xdr:nvSpPr>
        <xdr:cNvPr id="24" name="AutoShape 24"/>
        <xdr:cNvSpPr>
          <a:spLocks/>
        </xdr:cNvSpPr>
      </xdr:nvSpPr>
      <xdr:spPr>
        <a:xfrm>
          <a:off x="2228850" y="5286375"/>
          <a:ext cx="1428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30</xdr:row>
      <xdr:rowOff>76200</xdr:rowOff>
    </xdr:from>
    <xdr:to>
      <xdr:col>3</xdr:col>
      <xdr:colOff>190500</xdr:colOff>
      <xdr:row>32</xdr:row>
      <xdr:rowOff>171450</xdr:rowOff>
    </xdr:to>
    <xdr:sp>
      <xdr:nvSpPr>
        <xdr:cNvPr id="25" name="AutoShape 25"/>
        <xdr:cNvSpPr>
          <a:spLocks/>
        </xdr:cNvSpPr>
      </xdr:nvSpPr>
      <xdr:spPr>
        <a:xfrm>
          <a:off x="2266950" y="60483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34</xdr:row>
      <xdr:rowOff>76200</xdr:rowOff>
    </xdr:from>
    <xdr:to>
      <xdr:col>4</xdr:col>
      <xdr:colOff>0</xdr:colOff>
      <xdr:row>35</xdr:row>
      <xdr:rowOff>142875</xdr:rowOff>
    </xdr:to>
    <xdr:sp>
      <xdr:nvSpPr>
        <xdr:cNvPr id="26" name="AutoShape 26"/>
        <xdr:cNvSpPr>
          <a:spLocks/>
        </xdr:cNvSpPr>
      </xdr:nvSpPr>
      <xdr:spPr>
        <a:xfrm>
          <a:off x="2228850" y="6810375"/>
          <a:ext cx="1428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42</xdr:row>
      <xdr:rowOff>85725</xdr:rowOff>
    </xdr:from>
    <xdr:to>
      <xdr:col>4</xdr:col>
      <xdr:colOff>0</xdr:colOff>
      <xdr:row>43</xdr:row>
      <xdr:rowOff>152400</xdr:rowOff>
    </xdr:to>
    <xdr:sp>
      <xdr:nvSpPr>
        <xdr:cNvPr id="27" name="AutoShape 27"/>
        <xdr:cNvSpPr>
          <a:spLocks/>
        </xdr:cNvSpPr>
      </xdr:nvSpPr>
      <xdr:spPr>
        <a:xfrm>
          <a:off x="2190750" y="8343900"/>
          <a:ext cx="1809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39</xdr:row>
      <xdr:rowOff>104775</xdr:rowOff>
    </xdr:from>
    <xdr:to>
      <xdr:col>3</xdr:col>
      <xdr:colOff>180975</xdr:colOff>
      <xdr:row>40</xdr:row>
      <xdr:rowOff>142875</xdr:rowOff>
    </xdr:to>
    <xdr:sp>
      <xdr:nvSpPr>
        <xdr:cNvPr id="28" name="AutoShape 28"/>
        <xdr:cNvSpPr>
          <a:spLocks/>
        </xdr:cNvSpPr>
      </xdr:nvSpPr>
      <xdr:spPr>
        <a:xfrm>
          <a:off x="2238375" y="7791450"/>
          <a:ext cx="104775"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36</xdr:row>
      <xdr:rowOff>95250</xdr:rowOff>
    </xdr:from>
    <xdr:to>
      <xdr:col>4</xdr:col>
      <xdr:colOff>0</xdr:colOff>
      <xdr:row>37</xdr:row>
      <xdr:rowOff>152400</xdr:rowOff>
    </xdr:to>
    <xdr:sp>
      <xdr:nvSpPr>
        <xdr:cNvPr id="29" name="AutoShape 29"/>
        <xdr:cNvSpPr>
          <a:spLocks/>
        </xdr:cNvSpPr>
      </xdr:nvSpPr>
      <xdr:spPr>
        <a:xfrm>
          <a:off x="2276475" y="7210425"/>
          <a:ext cx="952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48</xdr:row>
      <xdr:rowOff>85725</xdr:rowOff>
    </xdr:from>
    <xdr:to>
      <xdr:col>3</xdr:col>
      <xdr:colOff>190500</xdr:colOff>
      <xdr:row>49</xdr:row>
      <xdr:rowOff>171450</xdr:rowOff>
    </xdr:to>
    <xdr:sp>
      <xdr:nvSpPr>
        <xdr:cNvPr id="30" name="AutoShape 30"/>
        <xdr:cNvSpPr>
          <a:spLocks/>
        </xdr:cNvSpPr>
      </xdr:nvSpPr>
      <xdr:spPr>
        <a:xfrm>
          <a:off x="2266950" y="948690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50</xdr:row>
      <xdr:rowOff>95250</xdr:rowOff>
    </xdr:from>
    <xdr:to>
      <xdr:col>3</xdr:col>
      <xdr:colOff>190500</xdr:colOff>
      <xdr:row>51</xdr:row>
      <xdr:rowOff>171450</xdr:rowOff>
    </xdr:to>
    <xdr:sp>
      <xdr:nvSpPr>
        <xdr:cNvPr id="31" name="AutoShape 31"/>
        <xdr:cNvSpPr>
          <a:spLocks/>
        </xdr:cNvSpPr>
      </xdr:nvSpPr>
      <xdr:spPr>
        <a:xfrm>
          <a:off x="2266950" y="9877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52</xdr:row>
      <xdr:rowOff>95250</xdr:rowOff>
    </xdr:from>
    <xdr:to>
      <xdr:col>4</xdr:col>
      <xdr:colOff>0</xdr:colOff>
      <xdr:row>53</xdr:row>
      <xdr:rowOff>171450</xdr:rowOff>
    </xdr:to>
    <xdr:sp>
      <xdr:nvSpPr>
        <xdr:cNvPr id="32" name="AutoShape 32"/>
        <xdr:cNvSpPr>
          <a:spLocks/>
        </xdr:cNvSpPr>
      </xdr:nvSpPr>
      <xdr:spPr>
        <a:xfrm>
          <a:off x="2276475" y="10258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57</xdr:row>
      <xdr:rowOff>76200</xdr:rowOff>
    </xdr:from>
    <xdr:to>
      <xdr:col>3</xdr:col>
      <xdr:colOff>190500</xdr:colOff>
      <xdr:row>58</xdr:row>
      <xdr:rowOff>152400</xdr:rowOff>
    </xdr:to>
    <xdr:sp>
      <xdr:nvSpPr>
        <xdr:cNvPr id="33" name="AutoShape 33"/>
        <xdr:cNvSpPr>
          <a:spLocks/>
        </xdr:cNvSpPr>
      </xdr:nvSpPr>
      <xdr:spPr>
        <a:xfrm>
          <a:off x="2266950" y="1119187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63</xdr:row>
      <xdr:rowOff>95250</xdr:rowOff>
    </xdr:from>
    <xdr:to>
      <xdr:col>3</xdr:col>
      <xdr:colOff>190500</xdr:colOff>
      <xdr:row>64</xdr:row>
      <xdr:rowOff>142875</xdr:rowOff>
    </xdr:to>
    <xdr:sp>
      <xdr:nvSpPr>
        <xdr:cNvPr id="34" name="AutoShape 34"/>
        <xdr:cNvSpPr>
          <a:spLocks/>
        </xdr:cNvSpPr>
      </xdr:nvSpPr>
      <xdr:spPr>
        <a:xfrm>
          <a:off x="2266950" y="12353925"/>
          <a:ext cx="9525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6</xdr:row>
      <xdr:rowOff>123825</xdr:rowOff>
    </xdr:from>
    <xdr:to>
      <xdr:col>3</xdr:col>
      <xdr:colOff>180975</xdr:colOff>
      <xdr:row>11</xdr:row>
      <xdr:rowOff>123825</xdr:rowOff>
    </xdr:to>
    <xdr:sp>
      <xdr:nvSpPr>
        <xdr:cNvPr id="35" name="AutoShape 1"/>
        <xdr:cNvSpPr>
          <a:spLocks/>
        </xdr:cNvSpPr>
      </xdr:nvSpPr>
      <xdr:spPr>
        <a:xfrm>
          <a:off x="2190750" y="1533525"/>
          <a:ext cx="152400" cy="942975"/>
        </a:xfrm>
        <a:prstGeom prst="leftBrace">
          <a:avLst>
            <a:gd name="adj" fmla="val -458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12</xdr:row>
      <xdr:rowOff>104775</xdr:rowOff>
    </xdr:from>
    <xdr:to>
      <xdr:col>3</xdr:col>
      <xdr:colOff>180975</xdr:colOff>
      <xdr:row>15</xdr:row>
      <xdr:rowOff>152400</xdr:rowOff>
    </xdr:to>
    <xdr:sp>
      <xdr:nvSpPr>
        <xdr:cNvPr id="36" name="AutoShape 2"/>
        <xdr:cNvSpPr>
          <a:spLocks/>
        </xdr:cNvSpPr>
      </xdr:nvSpPr>
      <xdr:spPr>
        <a:xfrm>
          <a:off x="2228850" y="2647950"/>
          <a:ext cx="1143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16</xdr:row>
      <xdr:rowOff>76200</xdr:rowOff>
    </xdr:from>
    <xdr:to>
      <xdr:col>3</xdr:col>
      <xdr:colOff>180975</xdr:colOff>
      <xdr:row>17</xdr:row>
      <xdr:rowOff>152400</xdr:rowOff>
    </xdr:to>
    <xdr:sp>
      <xdr:nvSpPr>
        <xdr:cNvPr id="37" name="AutoShape 3"/>
        <xdr:cNvSpPr>
          <a:spLocks/>
        </xdr:cNvSpPr>
      </xdr:nvSpPr>
      <xdr:spPr>
        <a:xfrm>
          <a:off x="2238375" y="3381375"/>
          <a:ext cx="10477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19</xdr:row>
      <xdr:rowOff>85725</xdr:rowOff>
    </xdr:from>
    <xdr:to>
      <xdr:col>3</xdr:col>
      <xdr:colOff>180975</xdr:colOff>
      <xdr:row>20</xdr:row>
      <xdr:rowOff>171450</xdr:rowOff>
    </xdr:to>
    <xdr:sp>
      <xdr:nvSpPr>
        <xdr:cNvPr id="38" name="AutoShape 4"/>
        <xdr:cNvSpPr>
          <a:spLocks/>
        </xdr:cNvSpPr>
      </xdr:nvSpPr>
      <xdr:spPr>
        <a:xfrm>
          <a:off x="2238375" y="3962400"/>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23</xdr:row>
      <xdr:rowOff>85725</xdr:rowOff>
    </xdr:from>
    <xdr:to>
      <xdr:col>3</xdr:col>
      <xdr:colOff>190500</xdr:colOff>
      <xdr:row>25</xdr:row>
      <xdr:rowOff>133350</xdr:rowOff>
    </xdr:to>
    <xdr:sp>
      <xdr:nvSpPr>
        <xdr:cNvPr id="39" name="AutoShape 5"/>
        <xdr:cNvSpPr>
          <a:spLocks/>
        </xdr:cNvSpPr>
      </xdr:nvSpPr>
      <xdr:spPr>
        <a:xfrm>
          <a:off x="2266950" y="4724400"/>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28</xdr:row>
      <xdr:rowOff>123825</xdr:rowOff>
    </xdr:from>
    <xdr:to>
      <xdr:col>3</xdr:col>
      <xdr:colOff>180975</xdr:colOff>
      <xdr:row>29</xdr:row>
      <xdr:rowOff>171450</xdr:rowOff>
    </xdr:to>
    <xdr:sp>
      <xdr:nvSpPr>
        <xdr:cNvPr id="40" name="AutoShape 6"/>
        <xdr:cNvSpPr>
          <a:spLocks/>
        </xdr:cNvSpPr>
      </xdr:nvSpPr>
      <xdr:spPr>
        <a:xfrm>
          <a:off x="2238375" y="5715000"/>
          <a:ext cx="10477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26</xdr:row>
      <xdr:rowOff>76200</xdr:rowOff>
    </xdr:from>
    <xdr:to>
      <xdr:col>4</xdr:col>
      <xdr:colOff>0</xdr:colOff>
      <xdr:row>28</xdr:row>
      <xdr:rowOff>19050</xdr:rowOff>
    </xdr:to>
    <xdr:sp>
      <xdr:nvSpPr>
        <xdr:cNvPr id="41" name="AutoShape 7"/>
        <xdr:cNvSpPr>
          <a:spLocks/>
        </xdr:cNvSpPr>
      </xdr:nvSpPr>
      <xdr:spPr>
        <a:xfrm>
          <a:off x="2228850" y="5286375"/>
          <a:ext cx="1428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30</xdr:row>
      <xdr:rowOff>76200</xdr:rowOff>
    </xdr:from>
    <xdr:to>
      <xdr:col>3</xdr:col>
      <xdr:colOff>190500</xdr:colOff>
      <xdr:row>32</xdr:row>
      <xdr:rowOff>171450</xdr:rowOff>
    </xdr:to>
    <xdr:sp>
      <xdr:nvSpPr>
        <xdr:cNvPr id="42" name="AutoShape 8"/>
        <xdr:cNvSpPr>
          <a:spLocks/>
        </xdr:cNvSpPr>
      </xdr:nvSpPr>
      <xdr:spPr>
        <a:xfrm>
          <a:off x="2266950" y="60483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34</xdr:row>
      <xdr:rowOff>76200</xdr:rowOff>
    </xdr:from>
    <xdr:to>
      <xdr:col>4</xdr:col>
      <xdr:colOff>0</xdr:colOff>
      <xdr:row>35</xdr:row>
      <xdr:rowOff>142875</xdr:rowOff>
    </xdr:to>
    <xdr:sp>
      <xdr:nvSpPr>
        <xdr:cNvPr id="43" name="AutoShape 9"/>
        <xdr:cNvSpPr>
          <a:spLocks/>
        </xdr:cNvSpPr>
      </xdr:nvSpPr>
      <xdr:spPr>
        <a:xfrm>
          <a:off x="2228850" y="6810375"/>
          <a:ext cx="1428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42</xdr:row>
      <xdr:rowOff>85725</xdr:rowOff>
    </xdr:from>
    <xdr:to>
      <xdr:col>4</xdr:col>
      <xdr:colOff>0</xdr:colOff>
      <xdr:row>43</xdr:row>
      <xdr:rowOff>152400</xdr:rowOff>
    </xdr:to>
    <xdr:sp>
      <xdr:nvSpPr>
        <xdr:cNvPr id="44" name="AutoShape 10"/>
        <xdr:cNvSpPr>
          <a:spLocks/>
        </xdr:cNvSpPr>
      </xdr:nvSpPr>
      <xdr:spPr>
        <a:xfrm>
          <a:off x="2190750" y="8343900"/>
          <a:ext cx="1809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39</xdr:row>
      <xdr:rowOff>104775</xdr:rowOff>
    </xdr:from>
    <xdr:to>
      <xdr:col>3</xdr:col>
      <xdr:colOff>180975</xdr:colOff>
      <xdr:row>40</xdr:row>
      <xdr:rowOff>142875</xdr:rowOff>
    </xdr:to>
    <xdr:sp>
      <xdr:nvSpPr>
        <xdr:cNvPr id="45" name="AutoShape 11"/>
        <xdr:cNvSpPr>
          <a:spLocks/>
        </xdr:cNvSpPr>
      </xdr:nvSpPr>
      <xdr:spPr>
        <a:xfrm>
          <a:off x="2238375" y="7791450"/>
          <a:ext cx="104775"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36</xdr:row>
      <xdr:rowOff>95250</xdr:rowOff>
    </xdr:from>
    <xdr:to>
      <xdr:col>4</xdr:col>
      <xdr:colOff>0</xdr:colOff>
      <xdr:row>37</xdr:row>
      <xdr:rowOff>152400</xdr:rowOff>
    </xdr:to>
    <xdr:sp>
      <xdr:nvSpPr>
        <xdr:cNvPr id="46" name="AutoShape 12"/>
        <xdr:cNvSpPr>
          <a:spLocks/>
        </xdr:cNvSpPr>
      </xdr:nvSpPr>
      <xdr:spPr>
        <a:xfrm>
          <a:off x="2276475" y="7210425"/>
          <a:ext cx="952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48</xdr:row>
      <xdr:rowOff>85725</xdr:rowOff>
    </xdr:from>
    <xdr:to>
      <xdr:col>3</xdr:col>
      <xdr:colOff>190500</xdr:colOff>
      <xdr:row>49</xdr:row>
      <xdr:rowOff>171450</xdr:rowOff>
    </xdr:to>
    <xdr:sp>
      <xdr:nvSpPr>
        <xdr:cNvPr id="47" name="AutoShape 13"/>
        <xdr:cNvSpPr>
          <a:spLocks/>
        </xdr:cNvSpPr>
      </xdr:nvSpPr>
      <xdr:spPr>
        <a:xfrm>
          <a:off x="2266950" y="948690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50</xdr:row>
      <xdr:rowOff>95250</xdr:rowOff>
    </xdr:from>
    <xdr:to>
      <xdr:col>3</xdr:col>
      <xdr:colOff>190500</xdr:colOff>
      <xdr:row>51</xdr:row>
      <xdr:rowOff>171450</xdr:rowOff>
    </xdr:to>
    <xdr:sp>
      <xdr:nvSpPr>
        <xdr:cNvPr id="48" name="AutoShape 14"/>
        <xdr:cNvSpPr>
          <a:spLocks/>
        </xdr:cNvSpPr>
      </xdr:nvSpPr>
      <xdr:spPr>
        <a:xfrm>
          <a:off x="2266950" y="9877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52</xdr:row>
      <xdr:rowOff>95250</xdr:rowOff>
    </xdr:from>
    <xdr:to>
      <xdr:col>4</xdr:col>
      <xdr:colOff>0</xdr:colOff>
      <xdr:row>53</xdr:row>
      <xdr:rowOff>171450</xdr:rowOff>
    </xdr:to>
    <xdr:sp>
      <xdr:nvSpPr>
        <xdr:cNvPr id="49" name="AutoShape 15"/>
        <xdr:cNvSpPr>
          <a:spLocks/>
        </xdr:cNvSpPr>
      </xdr:nvSpPr>
      <xdr:spPr>
        <a:xfrm>
          <a:off x="2276475" y="10258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57</xdr:row>
      <xdr:rowOff>76200</xdr:rowOff>
    </xdr:from>
    <xdr:to>
      <xdr:col>3</xdr:col>
      <xdr:colOff>190500</xdr:colOff>
      <xdr:row>58</xdr:row>
      <xdr:rowOff>152400</xdr:rowOff>
    </xdr:to>
    <xdr:sp>
      <xdr:nvSpPr>
        <xdr:cNvPr id="50" name="AutoShape 16"/>
        <xdr:cNvSpPr>
          <a:spLocks/>
        </xdr:cNvSpPr>
      </xdr:nvSpPr>
      <xdr:spPr>
        <a:xfrm>
          <a:off x="2266950" y="1119187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63</xdr:row>
      <xdr:rowOff>95250</xdr:rowOff>
    </xdr:from>
    <xdr:to>
      <xdr:col>3</xdr:col>
      <xdr:colOff>190500</xdr:colOff>
      <xdr:row>64</xdr:row>
      <xdr:rowOff>142875</xdr:rowOff>
    </xdr:to>
    <xdr:sp>
      <xdr:nvSpPr>
        <xdr:cNvPr id="51" name="AutoShape 17"/>
        <xdr:cNvSpPr>
          <a:spLocks/>
        </xdr:cNvSpPr>
      </xdr:nvSpPr>
      <xdr:spPr>
        <a:xfrm>
          <a:off x="2266950" y="12353925"/>
          <a:ext cx="9525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6</xdr:row>
      <xdr:rowOff>123825</xdr:rowOff>
    </xdr:from>
    <xdr:to>
      <xdr:col>3</xdr:col>
      <xdr:colOff>180975</xdr:colOff>
      <xdr:row>11</xdr:row>
      <xdr:rowOff>123825</xdr:rowOff>
    </xdr:to>
    <xdr:sp>
      <xdr:nvSpPr>
        <xdr:cNvPr id="52" name="AutoShape 18"/>
        <xdr:cNvSpPr>
          <a:spLocks/>
        </xdr:cNvSpPr>
      </xdr:nvSpPr>
      <xdr:spPr>
        <a:xfrm>
          <a:off x="2190750" y="1533525"/>
          <a:ext cx="152400" cy="942975"/>
        </a:xfrm>
        <a:prstGeom prst="leftBrace">
          <a:avLst>
            <a:gd name="adj" fmla="val -458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12</xdr:row>
      <xdr:rowOff>104775</xdr:rowOff>
    </xdr:from>
    <xdr:to>
      <xdr:col>3</xdr:col>
      <xdr:colOff>180975</xdr:colOff>
      <xdr:row>15</xdr:row>
      <xdr:rowOff>152400</xdr:rowOff>
    </xdr:to>
    <xdr:sp>
      <xdr:nvSpPr>
        <xdr:cNvPr id="53" name="AutoShape 19"/>
        <xdr:cNvSpPr>
          <a:spLocks/>
        </xdr:cNvSpPr>
      </xdr:nvSpPr>
      <xdr:spPr>
        <a:xfrm>
          <a:off x="2228850" y="2647950"/>
          <a:ext cx="1143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16</xdr:row>
      <xdr:rowOff>76200</xdr:rowOff>
    </xdr:from>
    <xdr:to>
      <xdr:col>3</xdr:col>
      <xdr:colOff>180975</xdr:colOff>
      <xdr:row>17</xdr:row>
      <xdr:rowOff>152400</xdr:rowOff>
    </xdr:to>
    <xdr:sp>
      <xdr:nvSpPr>
        <xdr:cNvPr id="54" name="AutoShape 20"/>
        <xdr:cNvSpPr>
          <a:spLocks/>
        </xdr:cNvSpPr>
      </xdr:nvSpPr>
      <xdr:spPr>
        <a:xfrm>
          <a:off x="2238375" y="3381375"/>
          <a:ext cx="10477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19</xdr:row>
      <xdr:rowOff>85725</xdr:rowOff>
    </xdr:from>
    <xdr:to>
      <xdr:col>3</xdr:col>
      <xdr:colOff>180975</xdr:colOff>
      <xdr:row>20</xdr:row>
      <xdr:rowOff>171450</xdr:rowOff>
    </xdr:to>
    <xdr:sp>
      <xdr:nvSpPr>
        <xdr:cNvPr id="55" name="AutoShape 21"/>
        <xdr:cNvSpPr>
          <a:spLocks/>
        </xdr:cNvSpPr>
      </xdr:nvSpPr>
      <xdr:spPr>
        <a:xfrm>
          <a:off x="2238375" y="3962400"/>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23</xdr:row>
      <xdr:rowOff>85725</xdr:rowOff>
    </xdr:from>
    <xdr:to>
      <xdr:col>3</xdr:col>
      <xdr:colOff>190500</xdr:colOff>
      <xdr:row>25</xdr:row>
      <xdr:rowOff>133350</xdr:rowOff>
    </xdr:to>
    <xdr:sp>
      <xdr:nvSpPr>
        <xdr:cNvPr id="56" name="AutoShape 22"/>
        <xdr:cNvSpPr>
          <a:spLocks/>
        </xdr:cNvSpPr>
      </xdr:nvSpPr>
      <xdr:spPr>
        <a:xfrm>
          <a:off x="2266950" y="4724400"/>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28</xdr:row>
      <xdr:rowOff>123825</xdr:rowOff>
    </xdr:from>
    <xdr:to>
      <xdr:col>3</xdr:col>
      <xdr:colOff>180975</xdr:colOff>
      <xdr:row>29</xdr:row>
      <xdr:rowOff>171450</xdr:rowOff>
    </xdr:to>
    <xdr:sp>
      <xdr:nvSpPr>
        <xdr:cNvPr id="57" name="AutoShape 23"/>
        <xdr:cNvSpPr>
          <a:spLocks/>
        </xdr:cNvSpPr>
      </xdr:nvSpPr>
      <xdr:spPr>
        <a:xfrm>
          <a:off x="2238375" y="5715000"/>
          <a:ext cx="10477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26</xdr:row>
      <xdr:rowOff>76200</xdr:rowOff>
    </xdr:from>
    <xdr:to>
      <xdr:col>4</xdr:col>
      <xdr:colOff>0</xdr:colOff>
      <xdr:row>28</xdr:row>
      <xdr:rowOff>19050</xdr:rowOff>
    </xdr:to>
    <xdr:sp>
      <xdr:nvSpPr>
        <xdr:cNvPr id="58" name="AutoShape 24"/>
        <xdr:cNvSpPr>
          <a:spLocks/>
        </xdr:cNvSpPr>
      </xdr:nvSpPr>
      <xdr:spPr>
        <a:xfrm>
          <a:off x="2228850" y="5286375"/>
          <a:ext cx="1428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30</xdr:row>
      <xdr:rowOff>76200</xdr:rowOff>
    </xdr:from>
    <xdr:to>
      <xdr:col>3</xdr:col>
      <xdr:colOff>190500</xdr:colOff>
      <xdr:row>32</xdr:row>
      <xdr:rowOff>171450</xdr:rowOff>
    </xdr:to>
    <xdr:sp>
      <xdr:nvSpPr>
        <xdr:cNvPr id="59" name="AutoShape 25"/>
        <xdr:cNvSpPr>
          <a:spLocks/>
        </xdr:cNvSpPr>
      </xdr:nvSpPr>
      <xdr:spPr>
        <a:xfrm>
          <a:off x="2266950" y="60483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34</xdr:row>
      <xdr:rowOff>76200</xdr:rowOff>
    </xdr:from>
    <xdr:to>
      <xdr:col>4</xdr:col>
      <xdr:colOff>0</xdr:colOff>
      <xdr:row>35</xdr:row>
      <xdr:rowOff>142875</xdr:rowOff>
    </xdr:to>
    <xdr:sp>
      <xdr:nvSpPr>
        <xdr:cNvPr id="60" name="AutoShape 26"/>
        <xdr:cNvSpPr>
          <a:spLocks/>
        </xdr:cNvSpPr>
      </xdr:nvSpPr>
      <xdr:spPr>
        <a:xfrm>
          <a:off x="2228850" y="6810375"/>
          <a:ext cx="1428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42</xdr:row>
      <xdr:rowOff>85725</xdr:rowOff>
    </xdr:from>
    <xdr:to>
      <xdr:col>4</xdr:col>
      <xdr:colOff>0</xdr:colOff>
      <xdr:row>43</xdr:row>
      <xdr:rowOff>152400</xdr:rowOff>
    </xdr:to>
    <xdr:sp>
      <xdr:nvSpPr>
        <xdr:cNvPr id="61" name="AutoShape 27"/>
        <xdr:cNvSpPr>
          <a:spLocks/>
        </xdr:cNvSpPr>
      </xdr:nvSpPr>
      <xdr:spPr>
        <a:xfrm>
          <a:off x="2190750" y="8343900"/>
          <a:ext cx="1809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39</xdr:row>
      <xdr:rowOff>104775</xdr:rowOff>
    </xdr:from>
    <xdr:to>
      <xdr:col>3</xdr:col>
      <xdr:colOff>180975</xdr:colOff>
      <xdr:row>40</xdr:row>
      <xdr:rowOff>142875</xdr:rowOff>
    </xdr:to>
    <xdr:sp>
      <xdr:nvSpPr>
        <xdr:cNvPr id="62" name="AutoShape 28"/>
        <xdr:cNvSpPr>
          <a:spLocks/>
        </xdr:cNvSpPr>
      </xdr:nvSpPr>
      <xdr:spPr>
        <a:xfrm>
          <a:off x="2238375" y="7791450"/>
          <a:ext cx="104775"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36</xdr:row>
      <xdr:rowOff>95250</xdr:rowOff>
    </xdr:from>
    <xdr:to>
      <xdr:col>4</xdr:col>
      <xdr:colOff>0</xdr:colOff>
      <xdr:row>37</xdr:row>
      <xdr:rowOff>152400</xdr:rowOff>
    </xdr:to>
    <xdr:sp>
      <xdr:nvSpPr>
        <xdr:cNvPr id="63" name="AutoShape 29"/>
        <xdr:cNvSpPr>
          <a:spLocks/>
        </xdr:cNvSpPr>
      </xdr:nvSpPr>
      <xdr:spPr>
        <a:xfrm>
          <a:off x="2276475" y="7210425"/>
          <a:ext cx="952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48</xdr:row>
      <xdr:rowOff>85725</xdr:rowOff>
    </xdr:from>
    <xdr:to>
      <xdr:col>3</xdr:col>
      <xdr:colOff>190500</xdr:colOff>
      <xdr:row>49</xdr:row>
      <xdr:rowOff>171450</xdr:rowOff>
    </xdr:to>
    <xdr:sp>
      <xdr:nvSpPr>
        <xdr:cNvPr id="64" name="AutoShape 30"/>
        <xdr:cNvSpPr>
          <a:spLocks/>
        </xdr:cNvSpPr>
      </xdr:nvSpPr>
      <xdr:spPr>
        <a:xfrm>
          <a:off x="2266950" y="948690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50</xdr:row>
      <xdr:rowOff>95250</xdr:rowOff>
    </xdr:from>
    <xdr:to>
      <xdr:col>3</xdr:col>
      <xdr:colOff>190500</xdr:colOff>
      <xdr:row>51</xdr:row>
      <xdr:rowOff>171450</xdr:rowOff>
    </xdr:to>
    <xdr:sp>
      <xdr:nvSpPr>
        <xdr:cNvPr id="65" name="AutoShape 31"/>
        <xdr:cNvSpPr>
          <a:spLocks/>
        </xdr:cNvSpPr>
      </xdr:nvSpPr>
      <xdr:spPr>
        <a:xfrm>
          <a:off x="2266950" y="9877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52</xdr:row>
      <xdr:rowOff>95250</xdr:rowOff>
    </xdr:from>
    <xdr:to>
      <xdr:col>4</xdr:col>
      <xdr:colOff>0</xdr:colOff>
      <xdr:row>53</xdr:row>
      <xdr:rowOff>171450</xdr:rowOff>
    </xdr:to>
    <xdr:sp>
      <xdr:nvSpPr>
        <xdr:cNvPr id="66" name="AutoShape 32"/>
        <xdr:cNvSpPr>
          <a:spLocks/>
        </xdr:cNvSpPr>
      </xdr:nvSpPr>
      <xdr:spPr>
        <a:xfrm>
          <a:off x="2276475" y="10258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57</xdr:row>
      <xdr:rowOff>76200</xdr:rowOff>
    </xdr:from>
    <xdr:to>
      <xdr:col>3</xdr:col>
      <xdr:colOff>190500</xdr:colOff>
      <xdr:row>58</xdr:row>
      <xdr:rowOff>152400</xdr:rowOff>
    </xdr:to>
    <xdr:sp>
      <xdr:nvSpPr>
        <xdr:cNvPr id="67" name="AutoShape 33"/>
        <xdr:cNvSpPr>
          <a:spLocks/>
        </xdr:cNvSpPr>
      </xdr:nvSpPr>
      <xdr:spPr>
        <a:xfrm>
          <a:off x="2266950" y="1119187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63</xdr:row>
      <xdr:rowOff>95250</xdr:rowOff>
    </xdr:from>
    <xdr:to>
      <xdr:col>3</xdr:col>
      <xdr:colOff>190500</xdr:colOff>
      <xdr:row>64</xdr:row>
      <xdr:rowOff>142875</xdr:rowOff>
    </xdr:to>
    <xdr:sp>
      <xdr:nvSpPr>
        <xdr:cNvPr id="68" name="AutoShape 34"/>
        <xdr:cNvSpPr>
          <a:spLocks/>
        </xdr:cNvSpPr>
      </xdr:nvSpPr>
      <xdr:spPr>
        <a:xfrm>
          <a:off x="2266950" y="12353925"/>
          <a:ext cx="9525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dk-toukei1\toukei1\&#32113;&#35336;&#20998;&#26512;GP&#20849;&#36890;\&#32113;&#35336;&#26360;\&#32113;&#35336;&#26360;\H30&#24180;&#29256;\H30&#29256;%20&#20316;&#26989;&#29992;&#12487;&#12540;&#12479;\28-21&#65288;%20155_&#27827;&#24029;&#12487;&#12540;&#1247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0200M-55\suishitu%20(F)\suishitu\&#27700;&#36074;_H22&#24180;&#24230;\&#65302;&#65296;&#65294;&#20844;&#20849;&#29992;&#27700;&#22495;&#12539;&#22320;&#19979;&#27700;&#27738;&#26579;\&#65302;&#65301;&#65294;&#22577;&#21578;&#26360;\20101025&#30707;&#24029;&#30476;&#32113;&#35336;&#26360;&#21407;&#31295;&#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ara-tak\AppData\Local\Microsoft\Windows\Temporary%20Internet%20Files\Content.IE5\JV1HJL0J\H22_&#21442;&#32771;&#65298;&#65288;&#29983;&#27963;&#38917;&#30446;&#19981;&#36969;&#21512;&#29366;&#27841;&#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dk-toukei_1\toukei1\&#32113;&#35336;&#20998;&#26512;GP&#20849;&#36890;\&#32113;&#35336;&#26360;\&#32113;&#35336;&#26360;\H29&#24180;&#29256;\H29&#29256;%20&#22238;&#31572;&#12487;&#12540;&#12479;\&#30476;&#65288;&#65298;&#65289;\28-21&#65288;%20155_&#27827;&#24029;&#12487;&#12540;&#12479;&#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dk-toukei_1\toukei1\Users\hara-tak\AppData\Local\Microsoft\Windows\Temporary%20Internet%20Files\Content.IE5\JV1HJL0J\H22_&#21442;&#32771;&#65298;&#65288;&#29983;&#27963;&#38917;&#30446;&#19981;&#36969;&#21512;&#29366;&#2784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2_統計情報室 (テキスト)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ｐＨ"/>
      <sheetName val="ＤＯ"/>
      <sheetName val="ＢＯＤ・ＣＯＤ"/>
      <sheetName val="ＳＳ・n-ﾍｷｻﾝ抽出物質"/>
      <sheetName val="大腸菌群数"/>
      <sheetName val="参考資料２"/>
      <sheetName val="Sheet1"/>
      <sheetName val="check"/>
      <sheetName val="県統計書用"/>
      <sheetName val="25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ｐＨ"/>
      <sheetName val="ＤＯ"/>
      <sheetName val="ＢＯＤ・ＣＯＤ"/>
      <sheetName val="ＳＳ・n-ﾍｷｻﾝ抽出物質"/>
      <sheetName val="大腸菌群数"/>
      <sheetName val="参考資料２"/>
      <sheetName val="252_統計情報室"/>
      <sheetName val="252用集計"/>
      <sheetName val="chec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52_統計情報室 (テキスト)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ｐＨ"/>
      <sheetName val="ＤＯ"/>
      <sheetName val="ＢＯＤ・ＣＯＤ"/>
      <sheetName val="ＳＳ・n-ﾍｷｻﾝ抽出物質"/>
      <sheetName val="大腸菌群数"/>
      <sheetName val="参考資料２"/>
      <sheetName val="252_統計情報室"/>
      <sheetName val="252用集計"/>
      <sheetName val="chec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R50"/>
  <sheetViews>
    <sheetView view="pageBreakPreview" zoomScale="85" zoomScaleNormal="85" zoomScaleSheetLayoutView="85" zoomScalePageLayoutView="0" workbookViewId="0" topLeftCell="A1">
      <pane xSplit="2" ySplit="7" topLeftCell="K30" activePane="bottomRight" state="frozen"/>
      <selection pane="topLeft" activeCell="O14" sqref="O14"/>
      <selection pane="topRight" activeCell="O14" sqref="O14"/>
      <selection pane="bottomLeft" activeCell="O14" sqref="O14"/>
      <selection pane="bottomRight" activeCell="A1" sqref="A1:IV16384"/>
    </sheetView>
  </sheetViews>
  <sheetFormatPr defaultColWidth="10.59765625" defaultRowHeight="15"/>
  <cols>
    <col min="1" max="1" width="2.59765625" style="4" customWidth="1"/>
    <col min="2" max="2" width="12.5" style="4" customWidth="1"/>
    <col min="3" max="9" width="9.59765625" style="4" customWidth="1"/>
    <col min="10" max="10" width="10.59765625" style="4" customWidth="1"/>
    <col min="11" max="22" width="9.59765625" style="4" customWidth="1"/>
    <col min="23" max="16384" width="10.59765625" style="4" customWidth="1"/>
  </cols>
  <sheetData>
    <row r="1" spans="1:21" s="2" customFormat="1" ht="19.5" customHeight="1">
      <c r="A1" s="1" t="s">
        <v>350</v>
      </c>
      <c r="U1" s="38" t="s">
        <v>351</v>
      </c>
    </row>
    <row r="2" spans="1:22" ht="24.75" customHeight="1">
      <c r="A2" s="479" t="s">
        <v>304</v>
      </c>
      <c r="B2" s="479"/>
      <c r="C2" s="479"/>
      <c r="D2" s="479"/>
      <c r="E2" s="479"/>
      <c r="F2" s="479"/>
      <c r="G2" s="479"/>
      <c r="H2" s="479"/>
      <c r="I2" s="479"/>
      <c r="J2" s="479"/>
      <c r="K2" s="479"/>
      <c r="L2" s="479"/>
      <c r="M2" s="479"/>
      <c r="N2" s="479"/>
      <c r="O2" s="479"/>
      <c r="P2" s="479"/>
      <c r="Q2" s="479"/>
      <c r="R2" s="479"/>
      <c r="S2" s="479"/>
      <c r="T2" s="479"/>
      <c r="U2" s="479"/>
      <c r="V2" s="3"/>
    </row>
    <row r="3" spans="1:22" ht="19.5" customHeight="1">
      <c r="A3" s="480" t="s">
        <v>468</v>
      </c>
      <c r="B3" s="480"/>
      <c r="C3" s="480"/>
      <c r="D3" s="480"/>
      <c r="E3" s="480"/>
      <c r="F3" s="480"/>
      <c r="G3" s="480"/>
      <c r="H3" s="480"/>
      <c r="I3" s="480"/>
      <c r="J3" s="480"/>
      <c r="K3" s="480"/>
      <c r="L3" s="480"/>
      <c r="M3" s="480"/>
      <c r="N3" s="480"/>
      <c r="O3" s="480"/>
      <c r="P3" s="480"/>
      <c r="Q3" s="480"/>
      <c r="R3" s="480"/>
      <c r="S3" s="480"/>
      <c r="T3" s="480"/>
      <c r="U3" s="480"/>
      <c r="V3" s="5"/>
    </row>
    <row r="4" spans="2:21" ht="18" customHeight="1" thickBot="1">
      <c r="B4" s="39"/>
      <c r="C4" s="39"/>
      <c r="D4" s="39"/>
      <c r="E4" s="39"/>
      <c r="F4" s="39"/>
      <c r="G4" s="39"/>
      <c r="H4" s="39"/>
      <c r="I4" s="39"/>
      <c r="J4" s="39"/>
      <c r="K4" s="40"/>
      <c r="L4" s="40"/>
      <c r="M4" s="39"/>
      <c r="N4" s="39"/>
      <c r="O4" s="39"/>
      <c r="P4" s="39"/>
      <c r="Q4" s="39"/>
      <c r="R4" s="39"/>
      <c r="S4" s="39"/>
      <c r="T4" s="39"/>
      <c r="U4" s="41" t="s">
        <v>133</v>
      </c>
    </row>
    <row r="5" spans="1:21" ht="15.75" customHeight="1">
      <c r="A5" s="481" t="s">
        <v>76</v>
      </c>
      <c r="B5" s="482"/>
      <c r="C5" s="487" t="s">
        <v>134</v>
      </c>
      <c r="D5" s="488"/>
      <c r="E5" s="488"/>
      <c r="F5" s="488"/>
      <c r="G5" s="488"/>
      <c r="H5" s="488"/>
      <c r="I5" s="488"/>
      <c r="J5" s="488"/>
      <c r="K5" s="489" t="s">
        <v>469</v>
      </c>
      <c r="L5" s="490"/>
      <c r="M5" s="491" t="s">
        <v>135</v>
      </c>
      <c r="N5" s="494" t="s">
        <v>348</v>
      </c>
      <c r="O5" s="494" t="s">
        <v>136</v>
      </c>
      <c r="P5" s="494" t="s">
        <v>137</v>
      </c>
      <c r="Q5" s="494" t="s">
        <v>379</v>
      </c>
      <c r="R5" s="497" t="s">
        <v>138</v>
      </c>
      <c r="S5" s="500" t="s">
        <v>347</v>
      </c>
      <c r="T5" s="497" t="s">
        <v>139</v>
      </c>
      <c r="U5" s="500" t="s">
        <v>140</v>
      </c>
    </row>
    <row r="6" spans="1:21" ht="15.75" customHeight="1">
      <c r="A6" s="483"/>
      <c r="B6" s="484"/>
      <c r="C6" s="503" t="s">
        <v>426</v>
      </c>
      <c r="D6" s="504"/>
      <c r="E6" s="504"/>
      <c r="F6" s="505" t="s">
        <v>50</v>
      </c>
      <c r="G6" s="504"/>
      <c r="H6" s="504"/>
      <c r="I6" s="504"/>
      <c r="J6" s="506"/>
      <c r="K6" s="507" t="s">
        <v>470</v>
      </c>
      <c r="L6" s="509" t="s">
        <v>380</v>
      </c>
      <c r="M6" s="492"/>
      <c r="N6" s="495"/>
      <c r="O6" s="495"/>
      <c r="P6" s="495"/>
      <c r="Q6" s="495"/>
      <c r="R6" s="498"/>
      <c r="S6" s="501"/>
      <c r="T6" s="498"/>
      <c r="U6" s="501"/>
    </row>
    <row r="7" spans="1:21" ht="15.75" customHeight="1">
      <c r="A7" s="485"/>
      <c r="B7" s="486"/>
      <c r="C7" s="6" t="s">
        <v>51</v>
      </c>
      <c r="D7" s="6" t="s">
        <v>52</v>
      </c>
      <c r="E7" s="42" t="s">
        <v>54</v>
      </c>
      <c r="F7" s="43" t="s">
        <v>51</v>
      </c>
      <c r="G7" s="6" t="s">
        <v>52</v>
      </c>
      <c r="H7" s="6" t="s">
        <v>53</v>
      </c>
      <c r="I7" s="6" t="s">
        <v>55</v>
      </c>
      <c r="J7" s="44" t="s">
        <v>56</v>
      </c>
      <c r="K7" s="508"/>
      <c r="L7" s="510"/>
      <c r="M7" s="493"/>
      <c r="N7" s="496"/>
      <c r="O7" s="496"/>
      <c r="P7" s="496"/>
      <c r="Q7" s="496"/>
      <c r="R7" s="499"/>
      <c r="S7" s="502"/>
      <c r="T7" s="499"/>
      <c r="U7" s="502"/>
    </row>
    <row r="8" spans="1:21" ht="15.75" customHeight="1">
      <c r="A8" s="477" t="s">
        <v>365</v>
      </c>
      <c r="B8" s="478"/>
      <c r="C8" s="45">
        <v>94</v>
      </c>
      <c r="D8" s="46">
        <v>13</v>
      </c>
      <c r="E8" s="46">
        <v>81</v>
      </c>
      <c r="F8" s="46">
        <v>17905</v>
      </c>
      <c r="G8" s="46">
        <v>3749</v>
      </c>
      <c r="H8" s="46">
        <v>92</v>
      </c>
      <c r="I8" s="46">
        <v>18</v>
      </c>
      <c r="J8" s="46">
        <v>14046</v>
      </c>
      <c r="K8" s="46">
        <v>876</v>
      </c>
      <c r="L8" s="46">
        <v>907</v>
      </c>
      <c r="M8" s="46">
        <v>482</v>
      </c>
      <c r="N8" s="46">
        <v>526</v>
      </c>
      <c r="O8" s="47" t="s">
        <v>77</v>
      </c>
      <c r="P8" s="48" t="s">
        <v>77</v>
      </c>
      <c r="Q8" s="48" t="s">
        <v>77</v>
      </c>
      <c r="R8" s="48" t="s">
        <v>77</v>
      </c>
      <c r="S8" s="48" t="s">
        <v>77</v>
      </c>
      <c r="T8" s="48" t="s">
        <v>77</v>
      </c>
      <c r="U8" s="48" t="s">
        <v>77</v>
      </c>
    </row>
    <row r="9" spans="1:21" ht="15.75" customHeight="1">
      <c r="A9" s="477" t="s">
        <v>424</v>
      </c>
      <c r="B9" s="478"/>
      <c r="C9" s="45">
        <v>94</v>
      </c>
      <c r="D9" s="46">
        <v>13</v>
      </c>
      <c r="E9" s="46">
        <v>81</v>
      </c>
      <c r="F9" s="46">
        <v>17785</v>
      </c>
      <c r="G9" s="46">
        <v>3726</v>
      </c>
      <c r="H9" s="46">
        <v>82</v>
      </c>
      <c r="I9" s="46">
        <v>18</v>
      </c>
      <c r="J9" s="46">
        <v>13959</v>
      </c>
      <c r="K9" s="46">
        <v>873</v>
      </c>
      <c r="L9" s="46">
        <v>870</v>
      </c>
      <c r="M9" s="46">
        <v>483</v>
      </c>
      <c r="N9" s="46">
        <v>528</v>
      </c>
      <c r="O9" s="47">
        <v>3430</v>
      </c>
      <c r="P9" s="48">
        <v>710</v>
      </c>
      <c r="Q9" s="48">
        <v>2728</v>
      </c>
      <c r="R9" s="48">
        <v>568</v>
      </c>
      <c r="S9" s="48">
        <v>349</v>
      </c>
      <c r="T9" s="48">
        <v>14616</v>
      </c>
      <c r="U9" s="48">
        <v>3001</v>
      </c>
    </row>
    <row r="10" spans="1:21" ht="15.75" customHeight="1">
      <c r="A10" s="477" t="s">
        <v>360</v>
      </c>
      <c r="B10" s="478"/>
      <c r="C10" s="45">
        <v>94</v>
      </c>
      <c r="D10" s="46">
        <v>13</v>
      </c>
      <c r="E10" s="46">
        <v>81</v>
      </c>
      <c r="F10" s="46">
        <v>17410</v>
      </c>
      <c r="G10" s="46">
        <v>3698</v>
      </c>
      <c r="H10" s="46">
        <v>82</v>
      </c>
      <c r="I10" s="46">
        <v>20</v>
      </c>
      <c r="J10" s="46">
        <v>13610</v>
      </c>
      <c r="K10" s="46">
        <v>872</v>
      </c>
      <c r="L10" s="46">
        <v>843</v>
      </c>
      <c r="M10" s="46">
        <v>484</v>
      </c>
      <c r="N10" s="46">
        <v>541</v>
      </c>
      <c r="O10" s="47" t="s">
        <v>77</v>
      </c>
      <c r="P10" s="48" t="s">
        <v>77</v>
      </c>
      <c r="Q10" s="48" t="s">
        <v>77</v>
      </c>
      <c r="R10" s="46" t="s">
        <v>77</v>
      </c>
      <c r="S10" s="46" t="s">
        <v>77</v>
      </c>
      <c r="T10" s="46" t="s">
        <v>77</v>
      </c>
      <c r="U10" s="46" t="s">
        <v>77</v>
      </c>
    </row>
    <row r="11" spans="1:21" ht="15.75" customHeight="1">
      <c r="A11" s="477" t="s">
        <v>376</v>
      </c>
      <c r="B11" s="478"/>
      <c r="C11" s="45">
        <v>91</v>
      </c>
      <c r="D11" s="46">
        <v>13</v>
      </c>
      <c r="E11" s="46">
        <v>78</v>
      </c>
      <c r="F11" s="46">
        <v>16795</v>
      </c>
      <c r="G11" s="46">
        <v>3691</v>
      </c>
      <c r="H11" s="46">
        <v>82</v>
      </c>
      <c r="I11" s="46">
        <v>20</v>
      </c>
      <c r="J11" s="46">
        <v>13002</v>
      </c>
      <c r="K11" s="46">
        <v>869</v>
      </c>
      <c r="L11" s="46">
        <v>827</v>
      </c>
      <c r="M11" s="46">
        <v>481</v>
      </c>
      <c r="N11" s="49">
        <v>555</v>
      </c>
      <c r="O11" s="47">
        <v>3486</v>
      </c>
      <c r="P11" s="47">
        <v>739</v>
      </c>
      <c r="Q11" s="48">
        <v>2829</v>
      </c>
      <c r="R11" s="48">
        <v>564</v>
      </c>
      <c r="S11" s="48">
        <v>354</v>
      </c>
      <c r="T11" s="48">
        <v>15017</v>
      </c>
      <c r="U11" s="48">
        <v>2693</v>
      </c>
    </row>
    <row r="12" spans="1:21" s="7" customFormat="1" ht="15.75" customHeight="1">
      <c r="A12" s="511" t="s">
        <v>377</v>
      </c>
      <c r="B12" s="512"/>
      <c r="C12" s="50">
        <v>91</v>
      </c>
      <c r="D12" s="51">
        <v>13</v>
      </c>
      <c r="E12" s="51">
        <v>78</v>
      </c>
      <c r="F12" s="51">
        <v>16710</v>
      </c>
      <c r="G12" s="51">
        <v>3668</v>
      </c>
      <c r="H12" s="51">
        <v>82</v>
      </c>
      <c r="I12" s="51">
        <v>20</v>
      </c>
      <c r="J12" s="51">
        <v>12940</v>
      </c>
      <c r="K12" s="51">
        <v>884</v>
      </c>
      <c r="L12" s="51">
        <v>838</v>
      </c>
      <c r="M12" s="51">
        <v>479</v>
      </c>
      <c r="N12" s="51">
        <v>564</v>
      </c>
      <c r="O12" s="52" t="s">
        <v>77</v>
      </c>
      <c r="P12" s="52" t="s">
        <v>77</v>
      </c>
      <c r="Q12" s="53" t="s">
        <v>77</v>
      </c>
      <c r="R12" s="53" t="s">
        <v>77</v>
      </c>
      <c r="S12" s="53" t="s">
        <v>77</v>
      </c>
      <c r="T12" s="53" t="s">
        <v>77</v>
      </c>
      <c r="U12" s="53" t="s">
        <v>77</v>
      </c>
    </row>
    <row r="13" spans="1:21" s="8" customFormat="1" ht="15.75" customHeight="1">
      <c r="A13" s="54"/>
      <c r="B13" s="55"/>
      <c r="C13" s="56"/>
      <c r="D13" s="57"/>
      <c r="E13" s="57"/>
      <c r="F13" s="57"/>
      <c r="G13" s="57"/>
      <c r="H13" s="57"/>
      <c r="I13" s="57"/>
      <c r="J13" s="57"/>
      <c r="K13" s="57"/>
      <c r="L13" s="57"/>
      <c r="M13" s="57"/>
      <c r="N13" s="57"/>
      <c r="O13" s="58"/>
      <c r="P13" s="58"/>
      <c r="Q13" s="58"/>
      <c r="R13" s="58"/>
      <c r="S13" s="58"/>
      <c r="T13" s="58"/>
      <c r="U13" s="58"/>
    </row>
    <row r="14" spans="1:21" s="8" customFormat="1" ht="15.75" customHeight="1">
      <c r="A14" s="513" t="s">
        <v>57</v>
      </c>
      <c r="B14" s="514"/>
      <c r="C14" s="51">
        <v>43</v>
      </c>
      <c r="D14" s="59">
        <v>7</v>
      </c>
      <c r="E14" s="59">
        <v>36</v>
      </c>
      <c r="F14" s="51">
        <v>9074</v>
      </c>
      <c r="G14" s="60">
        <v>2119</v>
      </c>
      <c r="H14" s="60">
        <v>25</v>
      </c>
      <c r="I14" s="60">
        <v>8</v>
      </c>
      <c r="J14" s="60">
        <v>6922</v>
      </c>
      <c r="K14" s="60">
        <v>420</v>
      </c>
      <c r="L14" s="60">
        <v>372</v>
      </c>
      <c r="M14" s="61">
        <v>226</v>
      </c>
      <c r="N14" s="61">
        <v>246</v>
      </c>
      <c r="O14" s="52">
        <v>1928</v>
      </c>
      <c r="P14" s="52">
        <v>374</v>
      </c>
      <c r="Q14" s="52">
        <v>1533</v>
      </c>
      <c r="R14" s="51">
        <v>182</v>
      </c>
      <c r="S14" s="51">
        <v>192</v>
      </c>
      <c r="T14" s="51">
        <v>7699</v>
      </c>
      <c r="U14" s="51">
        <v>1060</v>
      </c>
    </row>
    <row r="15" spans="1:21" s="8" customFormat="1" ht="15.75" customHeight="1">
      <c r="A15" s="513" t="s">
        <v>58</v>
      </c>
      <c r="B15" s="514"/>
      <c r="C15" s="51">
        <v>6</v>
      </c>
      <c r="D15" s="59">
        <v>1</v>
      </c>
      <c r="E15" s="59">
        <v>5</v>
      </c>
      <c r="F15" s="51">
        <v>1299</v>
      </c>
      <c r="G15" s="60">
        <v>230</v>
      </c>
      <c r="H15" s="60">
        <v>40</v>
      </c>
      <c r="I15" s="60">
        <v>4</v>
      </c>
      <c r="J15" s="60">
        <v>1025</v>
      </c>
      <c r="K15" s="60">
        <v>39</v>
      </c>
      <c r="L15" s="60">
        <v>88</v>
      </c>
      <c r="M15" s="61">
        <v>29</v>
      </c>
      <c r="N15" s="61">
        <v>30</v>
      </c>
      <c r="O15" s="52">
        <v>185</v>
      </c>
      <c r="P15" s="52">
        <v>37</v>
      </c>
      <c r="Q15" s="52">
        <v>116</v>
      </c>
      <c r="R15" s="51">
        <v>41</v>
      </c>
      <c r="S15" s="51">
        <v>30</v>
      </c>
      <c r="T15" s="51">
        <v>1132</v>
      </c>
      <c r="U15" s="51">
        <v>178</v>
      </c>
    </row>
    <row r="16" spans="1:21" s="8" customFormat="1" ht="15.75" customHeight="1">
      <c r="A16" s="513" t="s">
        <v>59</v>
      </c>
      <c r="B16" s="514"/>
      <c r="C16" s="51">
        <v>9</v>
      </c>
      <c r="D16" s="59">
        <v>1</v>
      </c>
      <c r="E16" s="59">
        <v>8</v>
      </c>
      <c r="F16" s="51">
        <v>1143</v>
      </c>
      <c r="G16" s="60">
        <v>309</v>
      </c>
      <c r="H16" s="60">
        <v>10</v>
      </c>
      <c r="I16" s="60">
        <v>4</v>
      </c>
      <c r="J16" s="60">
        <v>820</v>
      </c>
      <c r="K16" s="60">
        <v>74</v>
      </c>
      <c r="L16" s="60">
        <v>129</v>
      </c>
      <c r="M16" s="61">
        <v>44</v>
      </c>
      <c r="N16" s="61">
        <v>57</v>
      </c>
      <c r="O16" s="52">
        <v>218</v>
      </c>
      <c r="P16" s="52">
        <v>70</v>
      </c>
      <c r="Q16" s="52">
        <v>225</v>
      </c>
      <c r="R16" s="51">
        <v>57</v>
      </c>
      <c r="S16" s="51">
        <v>35</v>
      </c>
      <c r="T16" s="51">
        <v>1132</v>
      </c>
      <c r="U16" s="51">
        <v>412</v>
      </c>
    </row>
    <row r="17" spans="1:21" s="8" customFormat="1" ht="15.75" customHeight="1">
      <c r="A17" s="513" t="s">
        <v>60</v>
      </c>
      <c r="B17" s="514"/>
      <c r="C17" s="51">
        <v>1</v>
      </c>
      <c r="D17" s="51" t="s">
        <v>391</v>
      </c>
      <c r="E17" s="59">
        <v>1</v>
      </c>
      <c r="F17" s="51">
        <v>199</v>
      </c>
      <c r="G17" s="51" t="s">
        <v>391</v>
      </c>
      <c r="H17" s="51" t="s">
        <v>391</v>
      </c>
      <c r="I17" s="60">
        <v>4</v>
      </c>
      <c r="J17" s="60">
        <v>195</v>
      </c>
      <c r="K17" s="60">
        <v>27</v>
      </c>
      <c r="L17" s="60">
        <v>4</v>
      </c>
      <c r="M17" s="61">
        <v>12</v>
      </c>
      <c r="N17" s="61">
        <v>12</v>
      </c>
      <c r="O17" s="52">
        <v>38</v>
      </c>
      <c r="P17" s="52">
        <v>18</v>
      </c>
      <c r="Q17" s="52">
        <v>42</v>
      </c>
      <c r="R17" s="51">
        <v>24</v>
      </c>
      <c r="S17" s="51">
        <v>6</v>
      </c>
      <c r="T17" s="51">
        <v>185</v>
      </c>
      <c r="U17" s="51">
        <v>54</v>
      </c>
    </row>
    <row r="18" spans="1:21" s="8" customFormat="1" ht="15.75" customHeight="1">
      <c r="A18" s="513" t="s">
        <v>61</v>
      </c>
      <c r="B18" s="514"/>
      <c r="C18" s="51">
        <v>1</v>
      </c>
      <c r="D18" s="51" t="s">
        <v>391</v>
      </c>
      <c r="E18" s="59">
        <v>1</v>
      </c>
      <c r="F18" s="51">
        <v>163</v>
      </c>
      <c r="G18" s="51" t="s">
        <v>391</v>
      </c>
      <c r="H18" s="60">
        <v>7</v>
      </c>
      <c r="I18" s="51" t="s">
        <v>391</v>
      </c>
      <c r="J18" s="60">
        <v>156</v>
      </c>
      <c r="K18" s="60">
        <v>10</v>
      </c>
      <c r="L18" s="51" t="s">
        <v>391</v>
      </c>
      <c r="M18" s="61">
        <v>5</v>
      </c>
      <c r="N18" s="61">
        <v>1</v>
      </c>
      <c r="O18" s="52">
        <v>24</v>
      </c>
      <c r="P18" s="52">
        <v>5</v>
      </c>
      <c r="Q18" s="52">
        <v>16</v>
      </c>
      <c r="R18" s="51">
        <v>12</v>
      </c>
      <c r="S18" s="51">
        <v>5</v>
      </c>
      <c r="T18" s="51">
        <v>140</v>
      </c>
      <c r="U18" s="51">
        <v>42</v>
      </c>
    </row>
    <row r="19" spans="1:21" s="8" customFormat="1" ht="15.75" customHeight="1">
      <c r="A19" s="513" t="s">
        <v>62</v>
      </c>
      <c r="B19" s="514"/>
      <c r="C19" s="51">
        <v>6</v>
      </c>
      <c r="D19" s="61">
        <v>2</v>
      </c>
      <c r="E19" s="59">
        <v>4</v>
      </c>
      <c r="F19" s="51">
        <v>1114</v>
      </c>
      <c r="G19" s="60">
        <v>276</v>
      </c>
      <c r="H19" s="51" t="s">
        <v>391</v>
      </c>
      <c r="I19" s="51" t="s">
        <v>391</v>
      </c>
      <c r="J19" s="60">
        <v>838</v>
      </c>
      <c r="K19" s="60">
        <v>46</v>
      </c>
      <c r="L19" s="60">
        <v>57</v>
      </c>
      <c r="M19" s="61">
        <v>26</v>
      </c>
      <c r="N19" s="61">
        <v>35</v>
      </c>
      <c r="O19" s="52">
        <v>134</v>
      </c>
      <c r="P19" s="52">
        <v>38</v>
      </c>
      <c r="Q19" s="52">
        <v>104</v>
      </c>
      <c r="R19" s="51">
        <v>24</v>
      </c>
      <c r="S19" s="51">
        <v>16</v>
      </c>
      <c r="T19" s="51">
        <v>754</v>
      </c>
      <c r="U19" s="51">
        <v>191</v>
      </c>
    </row>
    <row r="20" spans="1:21" s="8" customFormat="1" ht="15.75" customHeight="1">
      <c r="A20" s="513" t="s">
        <v>1</v>
      </c>
      <c r="B20" s="514"/>
      <c r="C20" s="51">
        <v>1</v>
      </c>
      <c r="D20" s="51" t="s">
        <v>391</v>
      </c>
      <c r="E20" s="59">
        <v>1</v>
      </c>
      <c r="F20" s="51">
        <v>174</v>
      </c>
      <c r="G20" s="51" t="s">
        <v>391</v>
      </c>
      <c r="H20" s="51" t="s">
        <v>391</v>
      </c>
      <c r="I20" s="51" t="s">
        <v>391</v>
      </c>
      <c r="J20" s="60">
        <v>174</v>
      </c>
      <c r="K20" s="60">
        <v>19</v>
      </c>
      <c r="L20" s="60">
        <v>18</v>
      </c>
      <c r="M20" s="61">
        <v>15</v>
      </c>
      <c r="N20" s="61">
        <v>9</v>
      </c>
      <c r="O20" s="52">
        <v>39</v>
      </c>
      <c r="P20" s="52">
        <v>19</v>
      </c>
      <c r="Q20" s="52">
        <v>37</v>
      </c>
      <c r="R20" s="51">
        <v>15</v>
      </c>
      <c r="S20" s="51" t="s">
        <v>391</v>
      </c>
      <c r="T20" s="51">
        <v>208</v>
      </c>
      <c r="U20" s="51">
        <v>40</v>
      </c>
    </row>
    <row r="21" spans="1:21" s="8" customFormat="1" ht="15.75" customHeight="1">
      <c r="A21" s="513" t="s">
        <v>305</v>
      </c>
      <c r="B21" s="514"/>
      <c r="C21" s="51">
        <v>3</v>
      </c>
      <c r="D21" s="61">
        <v>1</v>
      </c>
      <c r="E21" s="51">
        <v>2</v>
      </c>
      <c r="F21" s="51">
        <v>591</v>
      </c>
      <c r="G21" s="51">
        <v>400</v>
      </c>
      <c r="H21" s="51" t="s">
        <v>391</v>
      </c>
      <c r="I21" s="51" t="s">
        <v>391</v>
      </c>
      <c r="J21" s="61">
        <v>191</v>
      </c>
      <c r="K21" s="51">
        <v>21</v>
      </c>
      <c r="L21" s="51" t="s">
        <v>391</v>
      </c>
      <c r="M21" s="61">
        <v>7</v>
      </c>
      <c r="N21" s="61">
        <v>17</v>
      </c>
      <c r="O21" s="52">
        <v>47</v>
      </c>
      <c r="P21" s="52">
        <v>17</v>
      </c>
      <c r="Q21" s="52">
        <v>50</v>
      </c>
      <c r="R21" s="51">
        <v>17</v>
      </c>
      <c r="S21" s="51">
        <v>1</v>
      </c>
      <c r="T21" s="51">
        <v>406</v>
      </c>
      <c r="U21" s="51">
        <v>54</v>
      </c>
    </row>
    <row r="22" spans="1:21" s="8" customFormat="1" ht="15.75" customHeight="1">
      <c r="A22" s="513" t="s">
        <v>70</v>
      </c>
      <c r="B22" s="514"/>
      <c r="C22" s="51">
        <v>4</v>
      </c>
      <c r="D22" s="51" t="s">
        <v>391</v>
      </c>
      <c r="E22" s="51">
        <v>4</v>
      </c>
      <c r="F22" s="51">
        <v>539</v>
      </c>
      <c r="G22" s="51">
        <v>30</v>
      </c>
      <c r="H22" s="51" t="s">
        <v>391</v>
      </c>
      <c r="I22" s="51" t="s">
        <v>391</v>
      </c>
      <c r="J22" s="51">
        <v>509</v>
      </c>
      <c r="K22" s="51">
        <v>68</v>
      </c>
      <c r="L22" s="51">
        <v>47</v>
      </c>
      <c r="M22" s="51">
        <v>29</v>
      </c>
      <c r="N22" s="61">
        <v>51</v>
      </c>
      <c r="O22" s="52">
        <v>163</v>
      </c>
      <c r="P22" s="52">
        <v>44</v>
      </c>
      <c r="Q22" s="52">
        <v>241</v>
      </c>
      <c r="R22" s="51">
        <v>57</v>
      </c>
      <c r="S22" s="51">
        <v>25</v>
      </c>
      <c r="T22" s="51">
        <v>913</v>
      </c>
      <c r="U22" s="51">
        <v>170</v>
      </c>
    </row>
    <row r="23" spans="1:21" s="8" customFormat="1" ht="15.75" customHeight="1">
      <c r="A23" s="513" t="s">
        <v>71</v>
      </c>
      <c r="B23" s="514"/>
      <c r="C23" s="51">
        <v>3</v>
      </c>
      <c r="D23" s="51" t="s">
        <v>391</v>
      </c>
      <c r="E23" s="51">
        <v>3</v>
      </c>
      <c r="F23" s="51">
        <v>338</v>
      </c>
      <c r="G23" s="51" t="s">
        <v>391</v>
      </c>
      <c r="H23" s="51" t="s">
        <v>391</v>
      </c>
      <c r="I23" s="51" t="s">
        <v>391</v>
      </c>
      <c r="J23" s="51">
        <v>338</v>
      </c>
      <c r="K23" s="51">
        <v>29</v>
      </c>
      <c r="L23" s="51">
        <v>6</v>
      </c>
      <c r="M23" s="51">
        <v>11</v>
      </c>
      <c r="N23" s="61">
        <v>18</v>
      </c>
      <c r="O23" s="52">
        <v>78</v>
      </c>
      <c r="P23" s="52">
        <v>16</v>
      </c>
      <c r="Q23" s="52">
        <v>82</v>
      </c>
      <c r="R23" s="51">
        <v>34</v>
      </c>
      <c r="S23" s="51">
        <v>1</v>
      </c>
      <c r="T23" s="51">
        <v>401</v>
      </c>
      <c r="U23" s="51">
        <v>82</v>
      </c>
    </row>
    <row r="24" spans="1:21" ht="15.75" customHeight="1">
      <c r="A24" s="513" t="s">
        <v>227</v>
      </c>
      <c r="B24" s="514"/>
      <c r="C24" s="51">
        <v>4</v>
      </c>
      <c r="D24" s="62">
        <v>1</v>
      </c>
      <c r="E24" s="62">
        <v>3</v>
      </c>
      <c r="F24" s="51">
        <v>649</v>
      </c>
      <c r="G24" s="62">
        <v>268</v>
      </c>
      <c r="H24" s="51" t="s">
        <v>391</v>
      </c>
      <c r="I24" s="51" t="s">
        <v>391</v>
      </c>
      <c r="J24" s="59">
        <v>381</v>
      </c>
      <c r="K24" s="59">
        <v>53</v>
      </c>
      <c r="L24" s="59">
        <v>83</v>
      </c>
      <c r="M24" s="61">
        <v>28</v>
      </c>
      <c r="N24" s="61">
        <v>39</v>
      </c>
      <c r="O24" s="52">
        <v>77</v>
      </c>
      <c r="P24" s="52">
        <v>30</v>
      </c>
      <c r="Q24" s="52">
        <v>116</v>
      </c>
      <c r="R24" s="51">
        <v>13</v>
      </c>
      <c r="S24" s="51">
        <v>13</v>
      </c>
      <c r="T24" s="51">
        <v>471</v>
      </c>
      <c r="U24" s="51">
        <v>117</v>
      </c>
    </row>
    <row r="25" spans="1:21" s="8" customFormat="1" ht="15.75" customHeight="1">
      <c r="A25" s="54"/>
      <c r="B25" s="55"/>
      <c r="C25" s="63"/>
      <c r="D25" s="64"/>
      <c r="E25" s="64"/>
      <c r="F25" s="51"/>
      <c r="G25" s="64"/>
      <c r="H25" s="64"/>
      <c r="I25" s="64" t="s">
        <v>224</v>
      </c>
      <c r="J25" s="64"/>
      <c r="K25" s="64"/>
      <c r="L25" s="64"/>
      <c r="M25" s="58"/>
      <c r="N25" s="58"/>
      <c r="O25" s="58"/>
      <c r="P25" s="58"/>
      <c r="Q25" s="58"/>
      <c r="R25" s="58" t="s">
        <v>224</v>
      </c>
      <c r="S25" s="58" t="s">
        <v>224</v>
      </c>
      <c r="T25" s="58" t="s">
        <v>224</v>
      </c>
      <c r="U25" s="58" t="s">
        <v>224</v>
      </c>
    </row>
    <row r="26" spans="1:21" s="8" customFormat="1" ht="15.75" customHeight="1">
      <c r="A26" s="513" t="s">
        <v>2</v>
      </c>
      <c r="B26" s="514"/>
      <c r="C26" s="62" t="s">
        <v>391</v>
      </c>
      <c r="D26" s="62" t="s">
        <v>391</v>
      </c>
      <c r="E26" s="62" t="s">
        <v>391</v>
      </c>
      <c r="F26" s="62" t="s">
        <v>391</v>
      </c>
      <c r="G26" s="62" t="s">
        <v>391</v>
      </c>
      <c r="H26" s="62" t="s">
        <v>391</v>
      </c>
      <c r="I26" s="62" t="s">
        <v>391</v>
      </c>
      <c r="J26" s="62" t="s">
        <v>391</v>
      </c>
      <c r="K26" s="62">
        <v>3</v>
      </c>
      <c r="L26" s="62">
        <v>15</v>
      </c>
      <c r="M26" s="62">
        <v>3</v>
      </c>
      <c r="N26" s="61">
        <v>1</v>
      </c>
      <c r="O26" s="52">
        <v>2</v>
      </c>
      <c r="P26" s="52">
        <v>3</v>
      </c>
      <c r="Q26" s="52">
        <v>6</v>
      </c>
      <c r="R26" s="51">
        <v>3</v>
      </c>
      <c r="S26" s="51">
        <v>6</v>
      </c>
      <c r="T26" s="51">
        <v>14</v>
      </c>
      <c r="U26" s="51">
        <v>11</v>
      </c>
    </row>
    <row r="27" spans="1:21" ht="15.75" customHeight="1">
      <c r="A27" s="65"/>
      <c r="B27" s="66" t="s">
        <v>3</v>
      </c>
      <c r="C27" s="67" t="s">
        <v>391</v>
      </c>
      <c r="D27" s="67" t="s">
        <v>391</v>
      </c>
      <c r="E27" s="67" t="s">
        <v>391</v>
      </c>
      <c r="F27" s="67" t="s">
        <v>391</v>
      </c>
      <c r="G27" s="67" t="s">
        <v>391</v>
      </c>
      <c r="H27" s="67" t="s">
        <v>391</v>
      </c>
      <c r="I27" s="67" t="s">
        <v>391</v>
      </c>
      <c r="J27" s="67" t="s">
        <v>391</v>
      </c>
      <c r="K27" s="67">
        <v>3</v>
      </c>
      <c r="L27" s="67">
        <v>15</v>
      </c>
      <c r="M27" s="67">
        <v>3</v>
      </c>
      <c r="N27" s="12">
        <v>1</v>
      </c>
      <c r="O27" s="47">
        <v>2</v>
      </c>
      <c r="P27" s="47">
        <v>3</v>
      </c>
      <c r="Q27" s="47">
        <v>6</v>
      </c>
      <c r="R27" s="46">
        <v>3</v>
      </c>
      <c r="S27" s="46">
        <v>6</v>
      </c>
      <c r="T27" s="46">
        <v>14</v>
      </c>
      <c r="U27" s="46">
        <v>11</v>
      </c>
    </row>
    <row r="28" spans="1:21" ht="15.75" customHeight="1">
      <c r="A28" s="65"/>
      <c r="B28" s="68"/>
      <c r="C28" s="62"/>
      <c r="D28" s="69"/>
      <c r="E28" s="69"/>
      <c r="F28" s="51"/>
      <c r="G28" s="69"/>
      <c r="H28" s="69"/>
      <c r="I28" s="69"/>
      <c r="J28" s="69"/>
      <c r="K28" s="69"/>
      <c r="L28" s="69"/>
      <c r="M28" s="70"/>
      <c r="N28" s="70"/>
      <c r="O28" s="70"/>
      <c r="P28" s="70"/>
      <c r="Q28" s="70"/>
      <c r="R28" s="70" t="s">
        <v>224</v>
      </c>
      <c r="S28" s="70" t="s">
        <v>224</v>
      </c>
      <c r="T28" s="70" t="s">
        <v>224</v>
      </c>
      <c r="U28" s="70" t="s">
        <v>224</v>
      </c>
    </row>
    <row r="29" spans="1:24" ht="15.75" customHeight="1">
      <c r="A29" s="513" t="s">
        <v>4</v>
      </c>
      <c r="B29" s="514"/>
      <c r="C29" s="62">
        <v>4</v>
      </c>
      <c r="D29" s="51" t="s">
        <v>391</v>
      </c>
      <c r="E29" s="62">
        <v>4</v>
      </c>
      <c r="F29" s="62">
        <v>1036</v>
      </c>
      <c r="G29" s="62">
        <v>36</v>
      </c>
      <c r="H29" s="62" t="s">
        <v>391</v>
      </c>
      <c r="I29" s="62" t="s">
        <v>391</v>
      </c>
      <c r="J29" s="62">
        <v>1000</v>
      </c>
      <c r="K29" s="62">
        <v>35</v>
      </c>
      <c r="L29" s="62" t="s">
        <v>391</v>
      </c>
      <c r="M29" s="62">
        <v>19</v>
      </c>
      <c r="N29" s="61">
        <v>20</v>
      </c>
      <c r="O29" s="52">
        <v>480</v>
      </c>
      <c r="P29" s="52">
        <v>35</v>
      </c>
      <c r="Q29" s="52">
        <v>166</v>
      </c>
      <c r="R29" s="51">
        <v>35</v>
      </c>
      <c r="S29" s="51">
        <v>24</v>
      </c>
      <c r="T29" s="51">
        <v>1129</v>
      </c>
      <c r="U29" s="51">
        <v>68</v>
      </c>
      <c r="W29" s="9"/>
      <c r="X29" s="9"/>
    </row>
    <row r="30" spans="1:24" ht="15.75" customHeight="1">
      <c r="A30" s="71"/>
      <c r="B30" s="66" t="s">
        <v>5</v>
      </c>
      <c r="C30" s="67">
        <v>2</v>
      </c>
      <c r="D30" s="46" t="s">
        <v>391</v>
      </c>
      <c r="E30" s="69">
        <v>2</v>
      </c>
      <c r="F30" s="46">
        <v>139</v>
      </c>
      <c r="G30" s="46" t="s">
        <v>391</v>
      </c>
      <c r="H30" s="46" t="s">
        <v>391</v>
      </c>
      <c r="I30" s="46" t="s">
        <v>391</v>
      </c>
      <c r="J30" s="69">
        <v>139</v>
      </c>
      <c r="K30" s="69">
        <v>21</v>
      </c>
      <c r="L30" s="46" t="s">
        <v>391</v>
      </c>
      <c r="M30" s="12">
        <v>10</v>
      </c>
      <c r="N30" s="12">
        <v>10</v>
      </c>
      <c r="O30" s="47">
        <v>32</v>
      </c>
      <c r="P30" s="47">
        <v>11</v>
      </c>
      <c r="Q30" s="47">
        <v>46</v>
      </c>
      <c r="R30" s="46">
        <v>15</v>
      </c>
      <c r="S30" s="46" t="s">
        <v>391</v>
      </c>
      <c r="T30" s="46">
        <v>172</v>
      </c>
      <c r="U30" s="46">
        <v>42</v>
      </c>
      <c r="W30" s="9"/>
      <c r="X30" s="9"/>
    </row>
    <row r="31" spans="1:21" ht="15.75" customHeight="1">
      <c r="A31" s="71"/>
      <c r="B31" s="66" t="s">
        <v>6</v>
      </c>
      <c r="C31" s="67">
        <v>2</v>
      </c>
      <c r="D31" s="46" t="s">
        <v>391</v>
      </c>
      <c r="E31" s="69">
        <v>2</v>
      </c>
      <c r="F31" s="46">
        <v>897</v>
      </c>
      <c r="G31" s="72">
        <v>36</v>
      </c>
      <c r="H31" s="46" t="s">
        <v>391</v>
      </c>
      <c r="I31" s="46" t="s">
        <v>391</v>
      </c>
      <c r="J31" s="72">
        <v>861</v>
      </c>
      <c r="K31" s="69">
        <v>14</v>
      </c>
      <c r="L31" s="46" t="s">
        <v>391</v>
      </c>
      <c r="M31" s="12">
        <v>9</v>
      </c>
      <c r="N31" s="12">
        <v>10</v>
      </c>
      <c r="O31" s="47">
        <v>448</v>
      </c>
      <c r="P31" s="47">
        <v>24</v>
      </c>
      <c r="Q31" s="47">
        <v>120</v>
      </c>
      <c r="R31" s="46">
        <v>20</v>
      </c>
      <c r="S31" s="46">
        <v>24</v>
      </c>
      <c r="T31" s="46">
        <v>957</v>
      </c>
      <c r="U31" s="46">
        <v>26</v>
      </c>
    </row>
    <row r="32" spans="1:21" ht="15.75" customHeight="1">
      <c r="A32" s="71"/>
      <c r="B32" s="66"/>
      <c r="C32" s="62"/>
      <c r="D32" s="12"/>
      <c r="E32" s="69"/>
      <c r="F32" s="51"/>
      <c r="G32" s="69"/>
      <c r="H32" s="69"/>
      <c r="I32" s="69"/>
      <c r="J32" s="69"/>
      <c r="K32" s="69"/>
      <c r="L32" s="69"/>
      <c r="M32" s="70"/>
      <c r="N32" s="70"/>
      <c r="O32" s="70"/>
      <c r="P32" s="70"/>
      <c r="Q32" s="70"/>
      <c r="R32" s="70" t="s">
        <v>224</v>
      </c>
      <c r="S32" s="70" t="s">
        <v>224</v>
      </c>
      <c r="T32" s="70" t="s">
        <v>224</v>
      </c>
      <c r="U32" s="70" t="s">
        <v>224</v>
      </c>
    </row>
    <row r="33" spans="1:21" ht="15.75" customHeight="1">
      <c r="A33" s="513" t="s">
        <v>7</v>
      </c>
      <c r="B33" s="514"/>
      <c r="C33" s="62">
        <v>3</v>
      </c>
      <c r="D33" s="51" t="s">
        <v>391</v>
      </c>
      <c r="E33" s="62">
        <v>3</v>
      </c>
      <c r="F33" s="62">
        <v>155</v>
      </c>
      <c r="G33" s="62" t="s">
        <v>391</v>
      </c>
      <c r="H33" s="62" t="s">
        <v>391</v>
      </c>
      <c r="I33" s="62" t="s">
        <v>391</v>
      </c>
      <c r="J33" s="62">
        <v>155</v>
      </c>
      <c r="K33" s="62">
        <v>14</v>
      </c>
      <c r="L33" s="62">
        <v>19</v>
      </c>
      <c r="M33" s="62">
        <v>9</v>
      </c>
      <c r="N33" s="61">
        <v>7</v>
      </c>
      <c r="O33" s="52">
        <v>26</v>
      </c>
      <c r="P33" s="52">
        <v>12</v>
      </c>
      <c r="Q33" s="52">
        <v>35</v>
      </c>
      <c r="R33" s="51">
        <v>23</v>
      </c>
      <c r="S33" s="51" t="s">
        <v>391</v>
      </c>
      <c r="T33" s="51">
        <v>170</v>
      </c>
      <c r="U33" s="51">
        <v>74</v>
      </c>
    </row>
    <row r="34" spans="1:21" ht="15.75" customHeight="1">
      <c r="A34" s="73"/>
      <c r="B34" s="66" t="s">
        <v>8</v>
      </c>
      <c r="C34" s="67">
        <v>2</v>
      </c>
      <c r="D34" s="46" t="s">
        <v>391</v>
      </c>
      <c r="E34" s="69">
        <v>2</v>
      </c>
      <c r="F34" s="46">
        <v>85</v>
      </c>
      <c r="G34" s="46" t="s">
        <v>391</v>
      </c>
      <c r="H34" s="46" t="s">
        <v>391</v>
      </c>
      <c r="I34" s="46" t="s">
        <v>391</v>
      </c>
      <c r="J34" s="69">
        <v>85</v>
      </c>
      <c r="K34" s="69">
        <v>10</v>
      </c>
      <c r="L34" s="69">
        <v>19</v>
      </c>
      <c r="M34" s="12">
        <v>6</v>
      </c>
      <c r="N34" s="12">
        <v>4</v>
      </c>
      <c r="O34" s="47">
        <v>18</v>
      </c>
      <c r="P34" s="47">
        <v>7</v>
      </c>
      <c r="Q34" s="47">
        <v>14</v>
      </c>
      <c r="R34" s="46">
        <v>14</v>
      </c>
      <c r="S34" s="46" t="s">
        <v>391</v>
      </c>
      <c r="T34" s="46">
        <v>114</v>
      </c>
      <c r="U34" s="46">
        <v>50</v>
      </c>
    </row>
    <row r="35" spans="1:21" ht="15.75" customHeight="1">
      <c r="A35" s="73"/>
      <c r="B35" s="66" t="s">
        <v>72</v>
      </c>
      <c r="C35" s="67">
        <v>1</v>
      </c>
      <c r="D35" s="46" t="s">
        <v>391</v>
      </c>
      <c r="E35" s="12">
        <v>1</v>
      </c>
      <c r="F35" s="46">
        <v>70</v>
      </c>
      <c r="G35" s="46" t="s">
        <v>391</v>
      </c>
      <c r="H35" s="46" t="s">
        <v>391</v>
      </c>
      <c r="I35" s="46" t="s">
        <v>391</v>
      </c>
      <c r="J35" s="12">
        <v>70</v>
      </c>
      <c r="K35" s="69">
        <v>4</v>
      </c>
      <c r="L35" s="46" t="s">
        <v>391</v>
      </c>
      <c r="M35" s="12">
        <v>3</v>
      </c>
      <c r="N35" s="12">
        <v>3</v>
      </c>
      <c r="O35" s="47">
        <v>8</v>
      </c>
      <c r="P35" s="47">
        <v>5</v>
      </c>
      <c r="Q35" s="47">
        <v>21</v>
      </c>
      <c r="R35" s="46">
        <v>9</v>
      </c>
      <c r="S35" s="46" t="s">
        <v>391</v>
      </c>
      <c r="T35" s="46">
        <v>56</v>
      </c>
      <c r="U35" s="46">
        <v>24</v>
      </c>
    </row>
    <row r="36" spans="1:21" ht="15.75" customHeight="1">
      <c r="A36" s="73"/>
      <c r="B36" s="66"/>
      <c r="C36" s="62" t="s">
        <v>224</v>
      </c>
      <c r="D36" s="69"/>
      <c r="E36" s="69"/>
      <c r="F36" s="51"/>
      <c r="G36" s="69"/>
      <c r="H36" s="69"/>
      <c r="I36" s="69"/>
      <c r="J36" s="69"/>
      <c r="K36" s="69"/>
      <c r="L36" s="12" t="s">
        <v>224</v>
      </c>
      <c r="M36" s="70"/>
      <c r="N36" s="70"/>
      <c r="O36" s="70"/>
      <c r="P36" s="70"/>
      <c r="Q36" s="70"/>
      <c r="R36" s="70" t="s">
        <v>224</v>
      </c>
      <c r="S36" s="70" t="s">
        <v>224</v>
      </c>
      <c r="T36" s="70" t="s">
        <v>224</v>
      </c>
      <c r="U36" s="70" t="s">
        <v>224</v>
      </c>
    </row>
    <row r="37" spans="1:21" s="10" customFormat="1" ht="15.75" customHeight="1">
      <c r="A37" s="513" t="s">
        <v>9</v>
      </c>
      <c r="B37" s="514"/>
      <c r="C37" s="61" t="s">
        <v>391</v>
      </c>
      <c r="D37" s="51" t="s">
        <v>391</v>
      </c>
      <c r="E37" s="51" t="s">
        <v>391</v>
      </c>
      <c r="F37" s="61" t="s">
        <v>391</v>
      </c>
      <c r="G37" s="51" t="s">
        <v>391</v>
      </c>
      <c r="H37" s="61" t="s">
        <v>391</v>
      </c>
      <c r="I37" s="51" t="s">
        <v>391</v>
      </c>
      <c r="J37" s="61" t="s">
        <v>391</v>
      </c>
      <c r="K37" s="51">
        <v>6</v>
      </c>
      <c r="L37" s="61" t="s">
        <v>391</v>
      </c>
      <c r="M37" s="51">
        <v>6</v>
      </c>
      <c r="N37" s="61">
        <v>4</v>
      </c>
      <c r="O37" s="52">
        <v>5</v>
      </c>
      <c r="P37" s="52">
        <v>9</v>
      </c>
      <c r="Q37" s="52">
        <v>10</v>
      </c>
      <c r="R37" s="51">
        <v>11</v>
      </c>
      <c r="S37" s="51" t="s">
        <v>391</v>
      </c>
      <c r="T37" s="51">
        <v>35</v>
      </c>
      <c r="U37" s="51">
        <v>26</v>
      </c>
    </row>
    <row r="38" spans="1:21" ht="15.75" customHeight="1">
      <c r="A38" s="71"/>
      <c r="B38" s="66" t="s">
        <v>74</v>
      </c>
      <c r="C38" s="46" t="s">
        <v>391</v>
      </c>
      <c r="D38" s="46" t="s">
        <v>391</v>
      </c>
      <c r="E38" s="46" t="s">
        <v>391</v>
      </c>
      <c r="F38" s="46" t="s">
        <v>391</v>
      </c>
      <c r="G38" s="46" t="s">
        <v>391</v>
      </c>
      <c r="H38" s="46" t="s">
        <v>391</v>
      </c>
      <c r="I38" s="46" t="s">
        <v>391</v>
      </c>
      <c r="J38" s="46" t="s">
        <v>391</v>
      </c>
      <c r="K38" s="46">
        <v>6</v>
      </c>
      <c r="L38" s="46" t="s">
        <v>391</v>
      </c>
      <c r="M38" s="46">
        <v>6</v>
      </c>
      <c r="N38" s="12">
        <v>4</v>
      </c>
      <c r="O38" s="47">
        <v>5</v>
      </c>
      <c r="P38" s="47">
        <v>9</v>
      </c>
      <c r="Q38" s="47">
        <v>10</v>
      </c>
      <c r="R38" s="46">
        <v>11</v>
      </c>
      <c r="S38" s="46" t="s">
        <v>391</v>
      </c>
      <c r="T38" s="46">
        <v>35</v>
      </c>
      <c r="U38" s="46">
        <v>26</v>
      </c>
    </row>
    <row r="39" spans="1:21" ht="15.75" customHeight="1">
      <c r="A39" s="71"/>
      <c r="B39" s="66"/>
      <c r="C39" s="62"/>
      <c r="D39" s="12"/>
      <c r="E39" s="12"/>
      <c r="F39" s="51"/>
      <c r="G39" s="12" t="s">
        <v>224</v>
      </c>
      <c r="H39" s="12"/>
      <c r="I39" s="12"/>
      <c r="J39" s="12"/>
      <c r="K39" s="12"/>
      <c r="L39" s="12"/>
      <c r="M39" s="12"/>
      <c r="N39" s="12"/>
      <c r="O39" s="12"/>
      <c r="P39" s="12"/>
      <c r="Q39" s="12"/>
      <c r="R39" s="12" t="s">
        <v>224</v>
      </c>
      <c r="S39" s="12" t="s">
        <v>224</v>
      </c>
      <c r="T39" s="12" t="s">
        <v>224</v>
      </c>
      <c r="U39" s="12" t="s">
        <v>224</v>
      </c>
    </row>
    <row r="40" spans="1:21" ht="15.75" customHeight="1">
      <c r="A40" s="513" t="s">
        <v>75</v>
      </c>
      <c r="B40" s="514"/>
      <c r="C40" s="62">
        <v>3</v>
      </c>
      <c r="D40" s="61" t="s">
        <v>391</v>
      </c>
      <c r="E40" s="62">
        <v>3</v>
      </c>
      <c r="F40" s="62">
        <v>236</v>
      </c>
      <c r="G40" s="61" t="s">
        <v>391</v>
      </c>
      <c r="H40" s="61" t="s">
        <v>391</v>
      </c>
      <c r="I40" s="61" t="s">
        <v>391</v>
      </c>
      <c r="J40" s="62">
        <v>236</v>
      </c>
      <c r="K40" s="62">
        <v>21</v>
      </c>
      <c r="L40" s="62" t="s">
        <v>391</v>
      </c>
      <c r="M40" s="62">
        <v>10</v>
      </c>
      <c r="N40" s="61">
        <v>17</v>
      </c>
      <c r="O40" s="52">
        <v>42</v>
      </c>
      <c r="P40" s="52">
        <v>12</v>
      </c>
      <c r="Q40" s="52">
        <v>50</v>
      </c>
      <c r="R40" s="51">
        <v>16</v>
      </c>
      <c r="S40" s="51" t="s">
        <v>391</v>
      </c>
      <c r="T40" s="51">
        <v>228</v>
      </c>
      <c r="U40" s="51">
        <v>114</v>
      </c>
    </row>
    <row r="41" spans="1:21" ht="15.75" customHeight="1">
      <c r="A41" s="71"/>
      <c r="B41" s="66" t="s">
        <v>10</v>
      </c>
      <c r="C41" s="67">
        <v>1</v>
      </c>
      <c r="D41" s="70" t="s">
        <v>391</v>
      </c>
      <c r="E41" s="12">
        <v>1</v>
      </c>
      <c r="F41" s="46">
        <v>100</v>
      </c>
      <c r="G41" s="46" t="s">
        <v>391</v>
      </c>
      <c r="H41" s="46" t="s">
        <v>391</v>
      </c>
      <c r="I41" s="46" t="s">
        <v>391</v>
      </c>
      <c r="J41" s="12">
        <v>100</v>
      </c>
      <c r="K41" s="12">
        <v>11</v>
      </c>
      <c r="L41" s="46" t="s">
        <v>391</v>
      </c>
      <c r="M41" s="12">
        <v>4</v>
      </c>
      <c r="N41" s="12">
        <v>7</v>
      </c>
      <c r="O41" s="47">
        <v>19</v>
      </c>
      <c r="P41" s="47">
        <v>4</v>
      </c>
      <c r="Q41" s="47">
        <v>21</v>
      </c>
      <c r="R41" s="46">
        <v>7</v>
      </c>
      <c r="S41" s="46" t="s">
        <v>391</v>
      </c>
      <c r="T41" s="46">
        <v>114</v>
      </c>
      <c r="U41" s="46">
        <v>33</v>
      </c>
    </row>
    <row r="42" spans="1:21" ht="15.75" customHeight="1">
      <c r="A42" s="71"/>
      <c r="B42" s="66" t="s">
        <v>73</v>
      </c>
      <c r="C42" s="67">
        <v>2</v>
      </c>
      <c r="D42" s="70" t="s">
        <v>391</v>
      </c>
      <c r="E42" s="12">
        <v>2</v>
      </c>
      <c r="F42" s="46">
        <v>136</v>
      </c>
      <c r="G42" s="46" t="s">
        <v>391</v>
      </c>
      <c r="H42" s="46" t="s">
        <v>391</v>
      </c>
      <c r="I42" s="46" t="s">
        <v>391</v>
      </c>
      <c r="J42" s="12">
        <v>136</v>
      </c>
      <c r="K42" s="12">
        <v>10</v>
      </c>
      <c r="L42" s="46" t="s">
        <v>391</v>
      </c>
      <c r="M42" s="12">
        <v>6</v>
      </c>
      <c r="N42" s="12">
        <v>10</v>
      </c>
      <c r="O42" s="47">
        <v>23</v>
      </c>
      <c r="P42" s="47">
        <v>8</v>
      </c>
      <c r="Q42" s="47">
        <v>29</v>
      </c>
      <c r="R42" s="46">
        <v>9</v>
      </c>
      <c r="S42" s="46" t="s">
        <v>391</v>
      </c>
      <c r="T42" s="46">
        <v>114</v>
      </c>
      <c r="U42" s="46">
        <v>81</v>
      </c>
    </row>
    <row r="43" spans="1:21" ht="15.75" customHeight="1">
      <c r="A43" s="74"/>
      <c r="B43" s="75"/>
      <c r="C43" s="76"/>
      <c r="D43" s="76"/>
      <c r="E43" s="76"/>
      <c r="F43" s="76"/>
      <c r="G43" s="76"/>
      <c r="H43" s="76"/>
      <c r="I43" s="76"/>
      <c r="J43" s="76"/>
      <c r="K43" s="76"/>
      <c r="L43" s="76"/>
      <c r="M43" s="76"/>
      <c r="N43" s="76"/>
      <c r="O43" s="76" t="s">
        <v>43</v>
      </c>
      <c r="P43" s="76"/>
      <c r="Q43" s="76"/>
      <c r="R43" s="76"/>
      <c r="S43" s="76"/>
      <c r="T43" s="76"/>
      <c r="U43" s="76"/>
    </row>
    <row r="44" spans="1:21" ht="13.5" customHeight="1">
      <c r="A44" s="13" t="s">
        <v>471</v>
      </c>
      <c r="B44" s="13"/>
      <c r="C44" s="13"/>
      <c r="D44" s="13"/>
      <c r="E44" s="13"/>
      <c r="F44" s="13"/>
      <c r="G44" s="13"/>
      <c r="H44" s="13"/>
      <c r="I44" s="13"/>
      <c r="J44" s="13"/>
      <c r="K44" s="13"/>
      <c r="L44" s="13"/>
      <c r="M44" s="70"/>
      <c r="N44" s="70"/>
      <c r="O44" s="70"/>
      <c r="P44" s="70"/>
      <c r="Q44" s="70"/>
      <c r="R44" s="70"/>
      <c r="S44" s="70"/>
      <c r="T44" s="70"/>
      <c r="U44" s="70"/>
    </row>
    <row r="45" spans="1:21" ht="13.5" customHeight="1">
      <c r="A45" s="13" t="s">
        <v>425</v>
      </c>
      <c r="B45" s="13"/>
      <c r="C45" s="13"/>
      <c r="D45" s="13"/>
      <c r="E45" s="13"/>
      <c r="F45" s="13"/>
      <c r="G45" s="13"/>
      <c r="H45" s="13"/>
      <c r="I45" s="13"/>
      <c r="J45" s="13"/>
      <c r="K45" s="13"/>
      <c r="L45" s="13"/>
      <c r="M45" s="70"/>
      <c r="N45" s="70"/>
      <c r="O45" s="70"/>
      <c r="P45" s="70"/>
      <c r="Q45" s="70"/>
      <c r="R45" s="70"/>
      <c r="S45" s="70"/>
      <c r="T45" s="70"/>
      <c r="U45" s="70"/>
    </row>
    <row r="46" spans="1:21" ht="13.5" customHeight="1">
      <c r="A46" s="11" t="s">
        <v>472</v>
      </c>
      <c r="B46" s="11"/>
      <c r="C46" s="11"/>
      <c r="D46" s="11"/>
      <c r="E46" s="11"/>
      <c r="F46" s="11"/>
      <c r="G46" s="11"/>
      <c r="H46" s="11"/>
      <c r="I46" s="11"/>
      <c r="J46" s="11"/>
      <c r="K46" s="11"/>
      <c r="L46" s="11"/>
      <c r="M46" s="58"/>
      <c r="N46" s="61"/>
      <c r="O46" s="61"/>
      <c r="P46" s="61"/>
      <c r="Q46" s="61"/>
      <c r="R46" s="61"/>
      <c r="S46" s="61"/>
      <c r="T46" s="61"/>
      <c r="U46" s="61"/>
    </row>
    <row r="47" spans="1:21" ht="13.5" customHeight="1">
      <c r="A47" s="11" t="s">
        <v>473</v>
      </c>
      <c r="B47" s="11"/>
      <c r="C47" s="11"/>
      <c r="D47" s="11"/>
      <c r="E47" s="11"/>
      <c r="F47" s="11"/>
      <c r="G47" s="11"/>
      <c r="H47" s="11"/>
      <c r="I47" s="11"/>
      <c r="J47" s="11"/>
      <c r="K47" s="11"/>
      <c r="L47" s="11"/>
      <c r="M47" s="12"/>
      <c r="N47" s="12"/>
      <c r="O47" s="12"/>
      <c r="P47" s="12"/>
      <c r="Q47" s="12"/>
      <c r="R47" s="12"/>
      <c r="S47" s="12"/>
      <c r="T47" s="12"/>
      <c r="U47" s="12"/>
    </row>
    <row r="48" spans="1:44" ht="13.5" customHeight="1">
      <c r="A48" s="13"/>
      <c r="B48" s="13"/>
      <c r="C48" s="13"/>
      <c r="D48" s="13"/>
      <c r="E48" s="13"/>
      <c r="F48" s="13"/>
      <c r="G48" s="13"/>
      <c r="H48" s="13"/>
      <c r="I48" s="13"/>
      <c r="J48" s="13"/>
      <c r="K48" s="13"/>
      <c r="L48" s="13"/>
      <c r="M48" s="13"/>
      <c r="N48" s="13"/>
      <c r="O48" s="13"/>
      <c r="P48" s="13"/>
      <c r="Q48" s="13"/>
      <c r="R48" s="13"/>
      <c r="S48" s="13"/>
      <c r="T48" s="13"/>
      <c r="U48" s="13"/>
      <c r="V48" s="13"/>
      <c r="W48" s="14"/>
      <c r="X48" s="14"/>
      <c r="Y48" s="14"/>
      <c r="Z48" s="14"/>
      <c r="AA48" s="14"/>
      <c r="AB48" s="14"/>
      <c r="AC48" s="14"/>
      <c r="AD48" s="14"/>
      <c r="AE48" s="14"/>
      <c r="AF48" s="14"/>
      <c r="AG48" s="14"/>
      <c r="AH48" s="14"/>
      <c r="AI48" s="14"/>
      <c r="AJ48" s="14"/>
      <c r="AK48" s="14"/>
      <c r="AL48" s="14"/>
      <c r="AM48" s="14"/>
      <c r="AN48" s="14"/>
      <c r="AO48" s="14"/>
      <c r="AP48" s="14"/>
      <c r="AQ48" s="14"/>
      <c r="AR48" s="14"/>
    </row>
    <row r="49" spans="1:22" ht="13.5" customHeight="1">
      <c r="A49" s="11"/>
      <c r="B49" s="11"/>
      <c r="C49" s="11"/>
      <c r="D49" s="11"/>
      <c r="E49" s="11"/>
      <c r="F49" s="11"/>
      <c r="G49" s="11"/>
      <c r="H49" s="11"/>
      <c r="I49" s="11"/>
      <c r="J49" s="11"/>
      <c r="K49" s="11"/>
      <c r="L49" s="11"/>
      <c r="M49" s="11"/>
      <c r="N49" s="11"/>
      <c r="O49" s="11"/>
      <c r="P49" s="11"/>
      <c r="Q49" s="11"/>
      <c r="R49" s="11"/>
      <c r="S49" s="11"/>
      <c r="T49" s="11"/>
      <c r="U49" s="11"/>
      <c r="V49" s="11"/>
    </row>
    <row r="50" spans="1:22" ht="13.5" customHeight="1">
      <c r="A50" s="11"/>
      <c r="B50" s="11"/>
      <c r="C50" s="11"/>
      <c r="D50" s="11"/>
      <c r="E50" s="11"/>
      <c r="F50" s="11"/>
      <c r="G50" s="11"/>
      <c r="H50" s="11"/>
      <c r="I50" s="11"/>
      <c r="J50" s="11"/>
      <c r="K50" s="11"/>
      <c r="L50" s="11"/>
      <c r="M50" s="11"/>
      <c r="N50" s="11"/>
      <c r="O50" s="11"/>
      <c r="P50" s="11"/>
      <c r="Q50" s="11"/>
      <c r="R50" s="11"/>
      <c r="S50" s="11"/>
      <c r="T50" s="11"/>
      <c r="U50" s="11"/>
      <c r="V50" s="11"/>
    </row>
  </sheetData>
  <sheetProtection/>
  <mergeCells count="39">
    <mergeCell ref="A37:B37"/>
    <mergeCell ref="A40:B40"/>
    <mergeCell ref="A21:B21"/>
    <mergeCell ref="A22:B22"/>
    <mergeCell ref="A23:B23"/>
    <mergeCell ref="A24:B24"/>
    <mergeCell ref="A26:B26"/>
    <mergeCell ref="A29:B29"/>
    <mergeCell ref="A16:B16"/>
    <mergeCell ref="A17:B17"/>
    <mergeCell ref="A18:B18"/>
    <mergeCell ref="A19:B19"/>
    <mergeCell ref="A20:B20"/>
    <mergeCell ref="A33:B33"/>
    <mergeCell ref="A9:B9"/>
    <mergeCell ref="A10:B10"/>
    <mergeCell ref="A11:B11"/>
    <mergeCell ref="A12:B12"/>
    <mergeCell ref="A14:B14"/>
    <mergeCell ref="A15:B15"/>
    <mergeCell ref="Q5:Q7"/>
    <mergeCell ref="R5:R7"/>
    <mergeCell ref="S5:S7"/>
    <mergeCell ref="T5:T7"/>
    <mergeCell ref="U5:U7"/>
    <mergeCell ref="C6:E6"/>
    <mergeCell ref="F6:J6"/>
    <mergeCell ref="K6:K7"/>
    <mergeCell ref="L6:L7"/>
    <mergeCell ref="A8:B8"/>
    <mergeCell ref="A2:U2"/>
    <mergeCell ref="A3:U3"/>
    <mergeCell ref="A5:B7"/>
    <mergeCell ref="C5:J5"/>
    <mergeCell ref="K5:L5"/>
    <mergeCell ref="M5:M7"/>
    <mergeCell ref="N5:N7"/>
    <mergeCell ref="O5:O7"/>
    <mergeCell ref="P5:P7"/>
  </mergeCells>
  <printOptions horizontalCentered="1" verticalCentered="1"/>
  <pageMargins left="0.49" right="0" top="0.984251968503937" bottom="0.984251968503937" header="0.5118110236220472" footer="0.5118110236220472"/>
  <pageSetup blackAndWhite="1" fitToHeight="1" fitToWidth="1" horizontalDpi="300" verticalDpi="300" orientation="landscape" paperSize="8" scale="95" r:id="rId1"/>
</worksheet>
</file>

<file path=xl/worksheets/sheet2.xml><?xml version="1.0" encoding="utf-8"?>
<worksheet xmlns="http://schemas.openxmlformats.org/spreadsheetml/2006/main" xmlns:r="http://schemas.openxmlformats.org/officeDocument/2006/relationships">
  <sheetPr>
    <pageSetUpPr fitToPage="1"/>
  </sheetPr>
  <dimension ref="A1:P64"/>
  <sheetViews>
    <sheetView view="pageBreakPreview" zoomScale="89" zoomScaleNormal="75" zoomScaleSheetLayoutView="89" zoomScalePageLayoutView="0" workbookViewId="0" topLeftCell="D46">
      <selection activeCell="D46" sqref="A1:IV16384"/>
    </sheetView>
  </sheetViews>
  <sheetFormatPr defaultColWidth="10.59765625" defaultRowHeight="15"/>
  <cols>
    <col min="1" max="1" width="40.59765625" style="11" customWidth="1"/>
    <col min="2" max="2" width="12.59765625" style="11" hidden="1" customWidth="1"/>
    <col min="3" max="7" width="12.59765625" style="11" customWidth="1"/>
    <col min="8" max="8" width="10.59765625" style="11" customWidth="1"/>
    <col min="9" max="9" width="40.59765625" style="11" customWidth="1"/>
    <col min="10" max="10" width="12.59765625" style="11" hidden="1" customWidth="1"/>
    <col min="11" max="15" width="12.59765625" style="11" customWidth="1"/>
    <col min="16" max="16384" width="10.59765625" style="11" customWidth="1"/>
  </cols>
  <sheetData>
    <row r="1" spans="1:15" s="2" customFormat="1" ht="19.5" customHeight="1">
      <c r="A1" s="1" t="s">
        <v>306</v>
      </c>
      <c r="L1" s="38"/>
      <c r="M1" s="38"/>
      <c r="N1" s="38"/>
      <c r="O1" s="38" t="s">
        <v>307</v>
      </c>
    </row>
    <row r="2" spans="1:15" ht="19.5" customHeight="1">
      <c r="A2" s="519" t="s">
        <v>474</v>
      </c>
      <c r="B2" s="519"/>
      <c r="C2" s="519"/>
      <c r="D2" s="519"/>
      <c r="E2" s="519"/>
      <c r="F2" s="519"/>
      <c r="G2" s="519"/>
      <c r="H2" s="519"/>
      <c r="I2" s="519"/>
      <c r="J2" s="519"/>
      <c r="K2" s="519"/>
      <c r="L2" s="519"/>
      <c r="M2" s="519"/>
      <c r="N2" s="519"/>
      <c r="O2" s="519"/>
    </row>
    <row r="3" ht="18" customHeight="1" thickBot="1">
      <c r="L3" s="77"/>
    </row>
    <row r="4" spans="1:15" ht="15.75" customHeight="1">
      <c r="A4" s="482" t="s">
        <v>308</v>
      </c>
      <c r="B4" s="517" t="s">
        <v>100</v>
      </c>
      <c r="C4" s="481"/>
      <c r="D4" s="481"/>
      <c r="E4" s="481"/>
      <c r="F4" s="481"/>
      <c r="G4" s="481"/>
      <c r="I4" s="482" t="s">
        <v>308</v>
      </c>
      <c r="J4" s="517" t="s">
        <v>309</v>
      </c>
      <c r="K4" s="481"/>
      <c r="L4" s="481"/>
      <c r="M4" s="481"/>
      <c r="N4" s="481"/>
      <c r="O4" s="481"/>
    </row>
    <row r="5" spans="1:15" ht="15.75" customHeight="1">
      <c r="A5" s="515"/>
      <c r="B5" s="518"/>
      <c r="C5" s="485"/>
      <c r="D5" s="485"/>
      <c r="E5" s="485"/>
      <c r="F5" s="485"/>
      <c r="G5" s="485"/>
      <c r="I5" s="515"/>
      <c r="J5" s="518"/>
      <c r="K5" s="485"/>
      <c r="L5" s="485"/>
      <c r="M5" s="485"/>
      <c r="N5" s="485"/>
      <c r="O5" s="485"/>
    </row>
    <row r="6" spans="1:15" ht="15.75" customHeight="1">
      <c r="A6" s="516"/>
      <c r="B6" s="78" t="s">
        <v>310</v>
      </c>
      <c r="C6" s="79" t="s">
        <v>392</v>
      </c>
      <c r="D6" s="79" t="s">
        <v>373</v>
      </c>
      <c r="E6" s="79" t="s">
        <v>363</v>
      </c>
      <c r="F6" s="79" t="s">
        <v>374</v>
      </c>
      <c r="G6" s="79" t="s">
        <v>393</v>
      </c>
      <c r="I6" s="516"/>
      <c r="J6" s="78" t="s">
        <v>310</v>
      </c>
      <c r="K6" s="79" t="s">
        <v>392</v>
      </c>
      <c r="L6" s="79" t="s">
        <v>373</v>
      </c>
      <c r="M6" s="79" t="s">
        <v>363</v>
      </c>
      <c r="N6" s="79" t="s">
        <v>374</v>
      </c>
      <c r="O6" s="79" t="s">
        <v>393</v>
      </c>
    </row>
    <row r="7" spans="1:16" ht="15.75" customHeight="1">
      <c r="A7" s="80" t="s">
        <v>78</v>
      </c>
      <c r="B7" s="81">
        <v>11962</v>
      </c>
      <c r="C7" s="82">
        <v>12727</v>
      </c>
      <c r="D7" s="82">
        <v>12723</v>
      </c>
      <c r="E7" s="82">
        <v>12900</v>
      </c>
      <c r="F7" s="82">
        <v>12721</v>
      </c>
      <c r="G7" s="82">
        <v>13214</v>
      </c>
      <c r="I7" s="80" t="s">
        <v>78</v>
      </c>
      <c r="J7" s="83">
        <v>1033.9</v>
      </c>
      <c r="K7" s="84">
        <v>1120.3</v>
      </c>
      <c r="L7" s="84">
        <v>1125.9</v>
      </c>
      <c r="M7" s="84">
        <v>1148.7</v>
      </c>
      <c r="N7" s="84">
        <v>1138.5</v>
      </c>
      <c r="O7" s="84">
        <v>1189.4</v>
      </c>
      <c r="P7" s="15"/>
    </row>
    <row r="8" spans="1:16" ht="15.75" customHeight="1">
      <c r="A8" s="66"/>
      <c r="B8" s="85"/>
      <c r="C8" s="26"/>
      <c r="D8" s="26"/>
      <c r="E8" s="26"/>
      <c r="F8" s="26"/>
      <c r="G8" s="26"/>
      <c r="I8" s="66"/>
      <c r="J8" s="86"/>
      <c r="K8" s="87"/>
      <c r="L8" s="87"/>
      <c r="M8" s="87"/>
      <c r="N8" s="87"/>
      <c r="O8" s="87"/>
      <c r="P8" s="15"/>
    </row>
    <row r="9" spans="1:15" ht="15.75" customHeight="1">
      <c r="A9" s="88" t="s">
        <v>381</v>
      </c>
      <c r="B9" s="67">
        <v>3454</v>
      </c>
      <c r="C9" s="89">
        <v>3577</v>
      </c>
      <c r="D9" s="89">
        <v>3530</v>
      </c>
      <c r="E9" s="89">
        <v>3525</v>
      </c>
      <c r="F9" s="89">
        <v>3625</v>
      </c>
      <c r="G9" s="89">
        <v>3509</v>
      </c>
      <c r="I9" s="88" t="s">
        <v>381</v>
      </c>
      <c r="J9" s="90">
        <v>298.5</v>
      </c>
      <c r="K9" s="91">
        <v>314.9</v>
      </c>
      <c r="L9" s="91">
        <v>312.4</v>
      </c>
      <c r="M9" s="91">
        <v>313.9</v>
      </c>
      <c r="N9" s="91">
        <v>324.4</v>
      </c>
      <c r="O9" s="91">
        <v>315.8</v>
      </c>
    </row>
    <row r="10" spans="1:15" ht="15.75" customHeight="1">
      <c r="A10" s="88" t="s">
        <v>396</v>
      </c>
      <c r="B10" s="67">
        <v>1918</v>
      </c>
      <c r="C10" s="89">
        <v>1994</v>
      </c>
      <c r="D10" s="89">
        <v>2039</v>
      </c>
      <c r="E10" s="89">
        <v>1995</v>
      </c>
      <c r="F10" s="89">
        <v>1894</v>
      </c>
      <c r="G10" s="89">
        <v>1968</v>
      </c>
      <c r="I10" s="88" t="s">
        <v>396</v>
      </c>
      <c r="J10" s="90">
        <v>165.8</v>
      </c>
      <c r="K10" s="91">
        <v>175.5</v>
      </c>
      <c r="L10" s="91">
        <v>180.4</v>
      </c>
      <c r="M10" s="91">
        <v>177.6</v>
      </c>
      <c r="N10" s="91">
        <v>169.5</v>
      </c>
      <c r="O10" s="91">
        <v>177.1</v>
      </c>
    </row>
    <row r="11" spans="1:15" ht="15.75" customHeight="1">
      <c r="A11" s="88" t="s">
        <v>79</v>
      </c>
      <c r="B11" s="67">
        <v>1229</v>
      </c>
      <c r="C11" s="89">
        <v>1108</v>
      </c>
      <c r="D11" s="89">
        <v>1135</v>
      </c>
      <c r="E11" s="89">
        <v>1046</v>
      </c>
      <c r="F11" s="89">
        <v>1013</v>
      </c>
      <c r="G11" s="89">
        <v>1117</v>
      </c>
      <c r="I11" s="88" t="s">
        <v>79</v>
      </c>
      <c r="J11" s="90">
        <v>106.2</v>
      </c>
      <c r="K11" s="91">
        <v>97.5</v>
      </c>
      <c r="L11" s="91">
        <v>100.4</v>
      </c>
      <c r="M11" s="91">
        <v>93.1</v>
      </c>
      <c r="N11" s="91">
        <v>90.7</v>
      </c>
      <c r="O11" s="91">
        <v>100.5</v>
      </c>
    </row>
    <row r="12" spans="1:15" ht="15.75" customHeight="1">
      <c r="A12" s="88" t="s">
        <v>80</v>
      </c>
      <c r="B12" s="67">
        <v>1324</v>
      </c>
      <c r="C12" s="89">
        <v>929</v>
      </c>
      <c r="D12" s="89">
        <v>772</v>
      </c>
      <c r="E12" s="89">
        <v>837</v>
      </c>
      <c r="F12" s="89">
        <v>691</v>
      </c>
      <c r="G12" s="89">
        <v>655</v>
      </c>
      <c r="I12" s="88" t="s">
        <v>80</v>
      </c>
      <c r="J12" s="90">
        <v>114.4</v>
      </c>
      <c r="K12" s="91">
        <v>81.8</v>
      </c>
      <c r="L12" s="91">
        <v>68.3</v>
      </c>
      <c r="M12" s="91">
        <v>74.5</v>
      </c>
      <c r="N12" s="91">
        <v>61.8</v>
      </c>
      <c r="O12" s="91">
        <v>59</v>
      </c>
    </row>
    <row r="13" spans="1:15" ht="15.75" customHeight="1">
      <c r="A13" s="88" t="s">
        <v>81</v>
      </c>
      <c r="B13" s="67">
        <v>465</v>
      </c>
      <c r="C13" s="89">
        <v>404</v>
      </c>
      <c r="D13" s="89">
        <v>410</v>
      </c>
      <c r="E13" s="89">
        <v>381</v>
      </c>
      <c r="F13" s="89">
        <v>369</v>
      </c>
      <c r="G13" s="89">
        <v>389</v>
      </c>
      <c r="I13" s="88" t="s">
        <v>81</v>
      </c>
      <c r="J13" s="90">
        <v>40.2</v>
      </c>
      <c r="K13" s="91">
        <v>35.6</v>
      </c>
      <c r="L13" s="91">
        <v>36.3</v>
      </c>
      <c r="M13" s="91">
        <v>33.9</v>
      </c>
      <c r="N13" s="91">
        <v>33</v>
      </c>
      <c r="O13" s="91">
        <v>35</v>
      </c>
    </row>
    <row r="14" spans="1:15" ht="15.75" customHeight="1">
      <c r="A14" s="66"/>
      <c r="B14" s="92"/>
      <c r="C14" s="89"/>
      <c r="D14" s="89"/>
      <c r="E14" s="89"/>
      <c r="F14" s="89"/>
      <c r="G14" s="89"/>
      <c r="I14" s="66"/>
      <c r="J14" s="93"/>
      <c r="K14" s="91"/>
      <c r="L14" s="91"/>
      <c r="M14" s="91"/>
      <c r="N14" s="91"/>
      <c r="O14" s="91"/>
    </row>
    <row r="15" spans="1:15" ht="15.75" customHeight="1">
      <c r="A15" s="66" t="s">
        <v>82</v>
      </c>
      <c r="B15" s="67">
        <v>261</v>
      </c>
      <c r="C15" s="89">
        <v>189</v>
      </c>
      <c r="D15" s="89">
        <v>146</v>
      </c>
      <c r="E15" s="89">
        <v>160</v>
      </c>
      <c r="F15" s="89">
        <v>168</v>
      </c>
      <c r="G15" s="89">
        <v>152</v>
      </c>
      <c r="I15" s="66" t="s">
        <v>82</v>
      </c>
      <c r="J15" s="90">
        <v>22.6</v>
      </c>
      <c r="K15" s="91">
        <v>16.6</v>
      </c>
      <c r="L15" s="91">
        <v>12.9</v>
      </c>
      <c r="M15" s="91">
        <v>14.2</v>
      </c>
      <c r="N15" s="91">
        <v>15</v>
      </c>
      <c r="O15" s="91">
        <v>13.7</v>
      </c>
    </row>
    <row r="16" spans="1:15" ht="15.75" customHeight="1">
      <c r="A16" s="66" t="s">
        <v>83</v>
      </c>
      <c r="B16" s="67">
        <v>530</v>
      </c>
      <c r="C16" s="89">
        <v>963</v>
      </c>
      <c r="D16" s="89">
        <v>1049</v>
      </c>
      <c r="E16" s="89">
        <v>1056</v>
      </c>
      <c r="F16" s="89">
        <v>1130</v>
      </c>
      <c r="G16" s="89">
        <v>1253</v>
      </c>
      <c r="I16" s="66" t="s">
        <v>83</v>
      </c>
      <c r="J16" s="90">
        <v>45.8</v>
      </c>
      <c r="K16" s="91">
        <v>84.8</v>
      </c>
      <c r="L16" s="91">
        <v>92.8</v>
      </c>
      <c r="M16" s="91">
        <v>94</v>
      </c>
      <c r="N16" s="91">
        <v>101.1</v>
      </c>
      <c r="O16" s="91">
        <v>112.8</v>
      </c>
    </row>
    <row r="17" spans="1:15" ht="15.75" customHeight="1">
      <c r="A17" s="66" t="s">
        <v>84</v>
      </c>
      <c r="B17" s="67">
        <v>228</v>
      </c>
      <c r="C17" s="89">
        <v>218</v>
      </c>
      <c r="D17" s="89">
        <v>243</v>
      </c>
      <c r="E17" s="89">
        <v>234</v>
      </c>
      <c r="F17" s="89">
        <v>215</v>
      </c>
      <c r="G17" s="89">
        <v>222</v>
      </c>
      <c r="I17" s="66" t="s">
        <v>84</v>
      </c>
      <c r="J17" s="90">
        <v>19.7</v>
      </c>
      <c r="K17" s="91">
        <v>19.2</v>
      </c>
      <c r="L17" s="91">
        <v>21.5</v>
      </c>
      <c r="M17" s="91">
        <v>20.8</v>
      </c>
      <c r="N17" s="91">
        <v>19.2</v>
      </c>
      <c r="O17" s="91">
        <v>20</v>
      </c>
    </row>
    <row r="18" spans="1:15" ht="15.75" customHeight="1">
      <c r="A18" s="66" t="s">
        <v>85</v>
      </c>
      <c r="B18" s="67">
        <v>145</v>
      </c>
      <c r="C18" s="89">
        <v>187</v>
      </c>
      <c r="D18" s="89">
        <v>169</v>
      </c>
      <c r="E18" s="89">
        <v>132</v>
      </c>
      <c r="F18" s="89">
        <v>131</v>
      </c>
      <c r="G18" s="89">
        <v>142</v>
      </c>
      <c r="I18" s="66" t="s">
        <v>85</v>
      </c>
      <c r="J18" s="90">
        <v>12.5</v>
      </c>
      <c r="K18" s="91">
        <v>16.5</v>
      </c>
      <c r="L18" s="91">
        <v>15</v>
      </c>
      <c r="M18" s="91">
        <v>11.8</v>
      </c>
      <c r="N18" s="91">
        <v>11.7</v>
      </c>
      <c r="O18" s="91">
        <v>12.8</v>
      </c>
    </row>
    <row r="19" spans="1:15" ht="15.75" customHeight="1">
      <c r="A19" s="66" t="s">
        <v>86</v>
      </c>
      <c r="B19" s="67">
        <v>125</v>
      </c>
      <c r="C19" s="89">
        <v>161</v>
      </c>
      <c r="D19" s="89">
        <v>139</v>
      </c>
      <c r="E19" s="89">
        <v>138</v>
      </c>
      <c r="F19" s="89">
        <v>134</v>
      </c>
      <c r="G19" s="89">
        <v>155</v>
      </c>
      <c r="I19" s="66" t="s">
        <v>86</v>
      </c>
      <c r="J19" s="90">
        <v>10.8</v>
      </c>
      <c r="K19" s="91">
        <v>14.2</v>
      </c>
      <c r="L19" s="91">
        <v>12.3</v>
      </c>
      <c r="M19" s="91">
        <v>12.3</v>
      </c>
      <c r="N19" s="91">
        <v>12</v>
      </c>
      <c r="O19" s="91">
        <v>14</v>
      </c>
    </row>
    <row r="20" spans="1:10" ht="15.75" customHeight="1">
      <c r="A20" s="66"/>
      <c r="B20" s="92"/>
      <c r="C20" s="89"/>
      <c r="D20" s="89"/>
      <c r="E20" s="89"/>
      <c r="F20" s="89"/>
      <c r="G20" s="89"/>
      <c r="I20" s="66"/>
      <c r="J20" s="93"/>
    </row>
    <row r="21" spans="1:15" ht="15.75" customHeight="1">
      <c r="A21" s="94" t="s">
        <v>87</v>
      </c>
      <c r="B21" s="67">
        <v>133</v>
      </c>
      <c r="C21" s="89">
        <v>111</v>
      </c>
      <c r="D21" s="89">
        <v>134</v>
      </c>
      <c r="E21" s="89">
        <v>126</v>
      </c>
      <c r="F21" s="89">
        <v>125</v>
      </c>
      <c r="G21" s="89">
        <v>142</v>
      </c>
      <c r="I21" s="94" t="s">
        <v>87</v>
      </c>
      <c r="J21" s="90">
        <v>11.5</v>
      </c>
      <c r="K21" s="91">
        <v>9.8</v>
      </c>
      <c r="L21" s="91">
        <v>11.9</v>
      </c>
      <c r="M21" s="91">
        <v>11.2</v>
      </c>
      <c r="N21" s="91">
        <v>11.2</v>
      </c>
      <c r="O21" s="91">
        <v>12.8</v>
      </c>
    </row>
    <row r="22" spans="1:15" ht="15.75" customHeight="1">
      <c r="A22" s="66" t="s">
        <v>88</v>
      </c>
      <c r="B22" s="67">
        <v>157</v>
      </c>
      <c r="C22" s="89">
        <v>166</v>
      </c>
      <c r="D22" s="89">
        <v>172</v>
      </c>
      <c r="E22" s="89">
        <v>161</v>
      </c>
      <c r="F22" s="89">
        <v>182</v>
      </c>
      <c r="G22" s="89">
        <v>178</v>
      </c>
      <c r="I22" s="66" t="s">
        <v>88</v>
      </c>
      <c r="J22" s="90">
        <v>13.6</v>
      </c>
      <c r="K22" s="91">
        <v>14.6</v>
      </c>
      <c r="L22" s="91">
        <v>15.2</v>
      </c>
      <c r="M22" s="91">
        <v>14.3</v>
      </c>
      <c r="N22" s="91">
        <v>16.3</v>
      </c>
      <c r="O22" s="91">
        <v>16</v>
      </c>
    </row>
    <row r="23" spans="1:15" ht="15.75" customHeight="1">
      <c r="A23" s="66" t="s">
        <v>349</v>
      </c>
      <c r="B23" s="67">
        <v>124</v>
      </c>
      <c r="C23" s="89">
        <v>89</v>
      </c>
      <c r="D23" s="89">
        <v>109</v>
      </c>
      <c r="E23" s="89">
        <v>98</v>
      </c>
      <c r="F23" s="89">
        <v>99</v>
      </c>
      <c r="G23" s="89">
        <v>92</v>
      </c>
      <c r="I23" s="66" t="s">
        <v>349</v>
      </c>
      <c r="J23" s="90">
        <v>10.7</v>
      </c>
      <c r="K23" s="91">
        <v>7.8</v>
      </c>
      <c r="L23" s="91">
        <v>9.6</v>
      </c>
      <c r="M23" s="91">
        <v>8.7</v>
      </c>
      <c r="N23" s="91">
        <v>8.9</v>
      </c>
      <c r="O23" s="91">
        <v>8.3</v>
      </c>
    </row>
    <row r="24" spans="1:15" ht="15.75" customHeight="1">
      <c r="A24" s="66" t="s">
        <v>161</v>
      </c>
      <c r="B24" s="67">
        <v>80</v>
      </c>
      <c r="C24" s="89">
        <v>111</v>
      </c>
      <c r="D24" s="89">
        <v>110</v>
      </c>
      <c r="E24" s="89">
        <v>110</v>
      </c>
      <c r="F24" s="89">
        <v>113</v>
      </c>
      <c r="G24" s="89">
        <v>136</v>
      </c>
      <c r="I24" s="66" t="s">
        <v>161</v>
      </c>
      <c r="J24" s="90">
        <v>6.9</v>
      </c>
      <c r="K24" s="91">
        <v>9.8</v>
      </c>
      <c r="L24" s="91">
        <v>9.7</v>
      </c>
      <c r="M24" s="91">
        <v>9.8</v>
      </c>
      <c r="N24" s="91">
        <v>10.1</v>
      </c>
      <c r="O24" s="91">
        <v>12.2</v>
      </c>
    </row>
    <row r="25" spans="1:15" ht="15.75" customHeight="1">
      <c r="A25" s="66" t="s">
        <v>162</v>
      </c>
      <c r="B25" s="67">
        <v>48</v>
      </c>
      <c r="C25" s="89">
        <v>96</v>
      </c>
      <c r="D25" s="89">
        <v>56</v>
      </c>
      <c r="E25" s="89">
        <v>86</v>
      </c>
      <c r="F25" s="89">
        <v>86</v>
      </c>
      <c r="G25" s="89">
        <v>86</v>
      </c>
      <c r="I25" s="66" t="s">
        <v>162</v>
      </c>
      <c r="J25" s="90">
        <v>4.1</v>
      </c>
      <c r="K25" s="91">
        <v>8.5</v>
      </c>
      <c r="L25" s="91">
        <v>5</v>
      </c>
      <c r="M25" s="91">
        <v>7.7</v>
      </c>
      <c r="N25" s="91">
        <v>7.7</v>
      </c>
      <c r="O25" s="91">
        <v>7.7</v>
      </c>
    </row>
    <row r="26" spans="1:10" ht="15.75" customHeight="1">
      <c r="A26" s="66"/>
      <c r="B26" s="92"/>
      <c r="C26" s="89"/>
      <c r="D26" s="89"/>
      <c r="E26" s="89"/>
      <c r="F26" s="89"/>
      <c r="G26" s="89"/>
      <c r="I26" s="66"/>
      <c r="J26" s="93"/>
    </row>
    <row r="27" spans="1:15" ht="15.75" customHeight="1">
      <c r="A27" s="66" t="s">
        <v>163</v>
      </c>
      <c r="B27" s="67">
        <v>52</v>
      </c>
      <c r="C27" s="89">
        <v>47</v>
      </c>
      <c r="D27" s="89">
        <v>34</v>
      </c>
      <c r="E27" s="89">
        <v>25</v>
      </c>
      <c r="F27" s="89">
        <v>27</v>
      </c>
      <c r="G27" s="89">
        <v>16</v>
      </c>
      <c r="I27" s="66" t="s">
        <v>163</v>
      </c>
      <c r="J27" s="90">
        <v>4.5</v>
      </c>
      <c r="K27" s="91">
        <v>4.1</v>
      </c>
      <c r="L27" s="91">
        <v>3</v>
      </c>
      <c r="M27" s="91">
        <v>2.2</v>
      </c>
      <c r="N27" s="91">
        <v>2.4</v>
      </c>
      <c r="O27" s="91">
        <v>1.4</v>
      </c>
    </row>
    <row r="28" spans="1:15" ht="15.75" customHeight="1">
      <c r="A28" s="66" t="s">
        <v>164</v>
      </c>
      <c r="B28" s="67">
        <v>52</v>
      </c>
      <c r="C28" s="89">
        <v>89</v>
      </c>
      <c r="D28" s="89">
        <v>93</v>
      </c>
      <c r="E28" s="89">
        <v>98</v>
      </c>
      <c r="F28" s="89">
        <v>86</v>
      </c>
      <c r="G28" s="89">
        <v>95</v>
      </c>
      <c r="I28" s="66" t="s">
        <v>164</v>
      </c>
      <c r="J28" s="90">
        <v>4.5</v>
      </c>
      <c r="K28" s="91">
        <v>7.8</v>
      </c>
      <c r="L28" s="91">
        <v>8.2</v>
      </c>
      <c r="M28" s="91">
        <v>8.7</v>
      </c>
      <c r="N28" s="91">
        <v>7.7</v>
      </c>
      <c r="O28" s="91">
        <v>8.6</v>
      </c>
    </row>
    <row r="29" spans="1:15" ht="15.75" customHeight="1">
      <c r="A29" s="66" t="s">
        <v>165</v>
      </c>
      <c r="B29" s="67">
        <v>11</v>
      </c>
      <c r="C29" s="89">
        <v>21</v>
      </c>
      <c r="D29" s="89">
        <v>16</v>
      </c>
      <c r="E29" s="89">
        <v>16</v>
      </c>
      <c r="F29" s="89">
        <v>13</v>
      </c>
      <c r="G29" s="89">
        <v>8</v>
      </c>
      <c r="I29" s="66" t="s">
        <v>165</v>
      </c>
      <c r="J29" s="90">
        <v>1</v>
      </c>
      <c r="K29" s="91">
        <v>1.8</v>
      </c>
      <c r="L29" s="91">
        <v>1.4</v>
      </c>
      <c r="M29" s="91">
        <v>1.4</v>
      </c>
      <c r="N29" s="91">
        <v>1.2</v>
      </c>
      <c r="O29" s="91">
        <v>0.7</v>
      </c>
    </row>
    <row r="30" spans="1:15" ht="15.75" customHeight="1">
      <c r="A30" s="66" t="s">
        <v>101</v>
      </c>
      <c r="B30" s="67">
        <v>58</v>
      </c>
      <c r="C30" s="89">
        <v>70</v>
      </c>
      <c r="D30" s="89">
        <v>78</v>
      </c>
      <c r="E30" s="89">
        <v>85</v>
      </c>
      <c r="F30" s="89">
        <v>73</v>
      </c>
      <c r="G30" s="89">
        <v>74</v>
      </c>
      <c r="I30" s="66" t="s">
        <v>101</v>
      </c>
      <c r="J30" s="90">
        <v>5</v>
      </c>
      <c r="K30" s="91">
        <v>6.2</v>
      </c>
      <c r="L30" s="91">
        <v>6.9</v>
      </c>
      <c r="M30" s="91">
        <v>7.6</v>
      </c>
      <c r="N30" s="91">
        <v>6.5</v>
      </c>
      <c r="O30" s="91">
        <v>6.7</v>
      </c>
    </row>
    <row r="31" spans="1:15" ht="15.75" customHeight="1">
      <c r="A31" s="66" t="s">
        <v>166</v>
      </c>
      <c r="B31" s="67">
        <v>50</v>
      </c>
      <c r="C31" s="89">
        <v>41</v>
      </c>
      <c r="D31" s="89">
        <v>61</v>
      </c>
      <c r="E31" s="89">
        <v>65</v>
      </c>
      <c r="F31" s="89">
        <v>56</v>
      </c>
      <c r="G31" s="89">
        <v>72</v>
      </c>
      <c r="I31" s="66" t="s">
        <v>166</v>
      </c>
      <c r="J31" s="90">
        <v>4.3</v>
      </c>
      <c r="K31" s="91">
        <v>3.6</v>
      </c>
      <c r="L31" s="91">
        <v>5.4</v>
      </c>
      <c r="M31" s="91">
        <v>5.8</v>
      </c>
      <c r="N31" s="91">
        <v>5</v>
      </c>
      <c r="O31" s="91">
        <v>6.5</v>
      </c>
    </row>
    <row r="32" spans="1:10" ht="15.75" customHeight="1">
      <c r="A32" s="66"/>
      <c r="B32" s="92"/>
      <c r="C32" s="89"/>
      <c r="D32" s="89"/>
      <c r="E32" s="89"/>
      <c r="F32" s="89"/>
      <c r="G32" s="89"/>
      <c r="I32" s="66"/>
      <c r="J32" s="93"/>
    </row>
    <row r="33" spans="1:15" ht="15.75" customHeight="1">
      <c r="A33" s="66" t="s">
        <v>102</v>
      </c>
      <c r="B33" s="67">
        <v>90</v>
      </c>
      <c r="C33" s="89">
        <v>201</v>
      </c>
      <c r="D33" s="89">
        <v>197</v>
      </c>
      <c r="E33" s="89">
        <v>228</v>
      </c>
      <c r="F33" s="89">
        <v>210</v>
      </c>
      <c r="G33" s="89">
        <v>233</v>
      </c>
      <c r="I33" s="66" t="s">
        <v>102</v>
      </c>
      <c r="J33" s="90">
        <v>7.8</v>
      </c>
      <c r="K33" s="91">
        <v>17.7</v>
      </c>
      <c r="L33" s="91">
        <v>17.4</v>
      </c>
      <c r="M33" s="91">
        <v>20.3</v>
      </c>
      <c r="N33" s="91">
        <v>18.8</v>
      </c>
      <c r="O33" s="91">
        <v>21</v>
      </c>
    </row>
    <row r="34" spans="1:15" ht="15.75" customHeight="1">
      <c r="A34" s="66" t="s">
        <v>167</v>
      </c>
      <c r="B34" s="67">
        <v>34</v>
      </c>
      <c r="C34" s="89">
        <v>16</v>
      </c>
      <c r="D34" s="89">
        <v>11</v>
      </c>
      <c r="E34" s="89">
        <v>21</v>
      </c>
      <c r="F34" s="89">
        <v>15</v>
      </c>
      <c r="G34" s="89">
        <v>9</v>
      </c>
      <c r="I34" s="66" t="s">
        <v>167</v>
      </c>
      <c r="J34" s="90">
        <v>2.9</v>
      </c>
      <c r="K34" s="91">
        <v>1.4</v>
      </c>
      <c r="L34" s="91">
        <v>1</v>
      </c>
      <c r="M34" s="91">
        <v>1.9</v>
      </c>
      <c r="N34" s="91">
        <v>1.3</v>
      </c>
      <c r="O34" s="91">
        <v>0.8</v>
      </c>
    </row>
    <row r="35" spans="1:15" ht="15.75" customHeight="1">
      <c r="A35" s="66" t="s">
        <v>168</v>
      </c>
      <c r="B35" s="67">
        <v>10</v>
      </c>
      <c r="C35" s="89">
        <v>14</v>
      </c>
      <c r="D35" s="89">
        <v>19</v>
      </c>
      <c r="E35" s="89">
        <v>14</v>
      </c>
      <c r="F35" s="89">
        <v>17</v>
      </c>
      <c r="G35" s="89">
        <v>20</v>
      </c>
      <c r="I35" s="66" t="s">
        <v>168</v>
      </c>
      <c r="J35" s="90">
        <v>0.9</v>
      </c>
      <c r="K35" s="91">
        <v>1.2</v>
      </c>
      <c r="L35" s="91">
        <v>1.7</v>
      </c>
      <c r="M35" s="91">
        <v>1.2</v>
      </c>
      <c r="N35" s="91">
        <v>1.5</v>
      </c>
      <c r="O35" s="91">
        <v>1.8</v>
      </c>
    </row>
    <row r="36" spans="1:15" ht="15.75" customHeight="1">
      <c r="A36" s="66" t="s">
        <v>169</v>
      </c>
      <c r="B36" s="67">
        <v>39</v>
      </c>
      <c r="C36" s="89">
        <v>79</v>
      </c>
      <c r="D36" s="89">
        <v>81</v>
      </c>
      <c r="E36" s="89">
        <v>109</v>
      </c>
      <c r="F36" s="89">
        <v>84</v>
      </c>
      <c r="G36" s="89">
        <v>118</v>
      </c>
      <c r="I36" s="66" t="s">
        <v>169</v>
      </c>
      <c r="J36" s="90">
        <v>3.4</v>
      </c>
      <c r="K36" s="91">
        <v>7</v>
      </c>
      <c r="L36" s="91">
        <v>7.2</v>
      </c>
      <c r="M36" s="91">
        <v>9.7</v>
      </c>
      <c r="N36" s="91">
        <v>7.5</v>
      </c>
      <c r="O36" s="91">
        <v>10.6</v>
      </c>
    </row>
    <row r="37" spans="1:15" ht="15.75" customHeight="1">
      <c r="A37" s="66" t="s">
        <v>170</v>
      </c>
      <c r="B37" s="67">
        <v>21</v>
      </c>
      <c r="C37" s="89">
        <v>20</v>
      </c>
      <c r="D37" s="89">
        <v>18</v>
      </c>
      <c r="E37" s="89">
        <v>21</v>
      </c>
      <c r="F37" s="89">
        <v>27</v>
      </c>
      <c r="G37" s="89">
        <v>18</v>
      </c>
      <c r="I37" s="66" t="s">
        <v>170</v>
      </c>
      <c r="J37" s="90">
        <v>1.8</v>
      </c>
      <c r="K37" s="91">
        <v>1.8</v>
      </c>
      <c r="L37" s="91">
        <v>1.6</v>
      </c>
      <c r="M37" s="91">
        <v>1.9</v>
      </c>
      <c r="N37" s="91">
        <v>2.4</v>
      </c>
      <c r="O37" s="91">
        <v>1.6</v>
      </c>
    </row>
    <row r="38" spans="1:10" ht="15.75" customHeight="1">
      <c r="A38" s="66"/>
      <c r="B38" s="92"/>
      <c r="C38" s="89"/>
      <c r="D38" s="89"/>
      <c r="E38" s="89"/>
      <c r="F38" s="89"/>
      <c r="G38" s="89"/>
      <c r="I38" s="66"/>
      <c r="J38" s="93"/>
    </row>
    <row r="39" spans="1:15" ht="15.75" customHeight="1">
      <c r="A39" s="66" t="s">
        <v>171</v>
      </c>
      <c r="B39" s="67">
        <v>15</v>
      </c>
      <c r="C39" s="89">
        <v>29</v>
      </c>
      <c r="D39" s="89">
        <v>20</v>
      </c>
      <c r="E39" s="89">
        <v>32</v>
      </c>
      <c r="F39" s="89">
        <v>29</v>
      </c>
      <c r="G39" s="89">
        <v>21</v>
      </c>
      <c r="I39" s="66" t="s">
        <v>171</v>
      </c>
      <c r="J39" s="90">
        <v>1.3</v>
      </c>
      <c r="K39" s="91">
        <v>2.6</v>
      </c>
      <c r="L39" s="91">
        <v>1.8</v>
      </c>
      <c r="M39" s="91">
        <v>2.8</v>
      </c>
      <c r="N39" s="91">
        <v>2.6</v>
      </c>
      <c r="O39" s="91">
        <v>1.9</v>
      </c>
    </row>
    <row r="40" spans="1:15" ht="15.75" customHeight="1">
      <c r="A40" s="66" t="s">
        <v>172</v>
      </c>
      <c r="B40" s="67">
        <v>59</v>
      </c>
      <c r="C40" s="89">
        <v>201</v>
      </c>
      <c r="D40" s="89">
        <v>238</v>
      </c>
      <c r="E40" s="89">
        <v>268</v>
      </c>
      <c r="F40" s="89">
        <v>236</v>
      </c>
      <c r="G40" s="89">
        <v>241</v>
      </c>
      <c r="I40" s="66" t="s">
        <v>172</v>
      </c>
      <c r="J40" s="90">
        <v>5.1</v>
      </c>
      <c r="K40" s="91">
        <v>17.7</v>
      </c>
      <c r="L40" s="91">
        <v>21.1</v>
      </c>
      <c r="M40" s="91">
        <v>23.9</v>
      </c>
      <c r="N40" s="91">
        <v>21.1</v>
      </c>
      <c r="O40" s="91">
        <v>21.7</v>
      </c>
    </row>
    <row r="41" spans="1:15" ht="15.75" customHeight="1">
      <c r="A41" s="66" t="s">
        <v>173</v>
      </c>
      <c r="B41" s="67">
        <v>15</v>
      </c>
      <c r="C41" s="89">
        <v>13</v>
      </c>
      <c r="D41" s="89">
        <v>15</v>
      </c>
      <c r="E41" s="89">
        <v>8</v>
      </c>
      <c r="F41" s="89">
        <v>15</v>
      </c>
      <c r="G41" s="89">
        <v>16</v>
      </c>
      <c r="I41" s="66" t="s">
        <v>173</v>
      </c>
      <c r="J41" s="90">
        <v>1.3</v>
      </c>
      <c r="K41" s="91">
        <v>1.1</v>
      </c>
      <c r="L41" s="91">
        <v>1.3</v>
      </c>
      <c r="M41" s="91">
        <v>0.7</v>
      </c>
      <c r="N41" s="91">
        <v>1.3</v>
      </c>
      <c r="O41" s="91">
        <v>1.4</v>
      </c>
    </row>
    <row r="42" spans="1:15" ht="15.75" customHeight="1">
      <c r="A42" s="66" t="s">
        <v>174</v>
      </c>
      <c r="B42" s="67">
        <v>14</v>
      </c>
      <c r="C42" s="89">
        <v>15</v>
      </c>
      <c r="D42" s="89">
        <v>18</v>
      </c>
      <c r="E42" s="89">
        <v>14</v>
      </c>
      <c r="F42" s="89">
        <v>20</v>
      </c>
      <c r="G42" s="89">
        <v>16</v>
      </c>
      <c r="I42" s="66" t="s">
        <v>174</v>
      </c>
      <c r="J42" s="90">
        <v>1.2</v>
      </c>
      <c r="K42" s="91">
        <v>1.3</v>
      </c>
      <c r="L42" s="91">
        <v>1.6</v>
      </c>
      <c r="M42" s="91">
        <v>1.2</v>
      </c>
      <c r="N42" s="91">
        <v>1.8</v>
      </c>
      <c r="O42" s="91">
        <v>1.4</v>
      </c>
    </row>
    <row r="43" spans="1:15" ht="15.75" customHeight="1">
      <c r="A43" s="66" t="s">
        <v>89</v>
      </c>
      <c r="B43" s="67">
        <v>29</v>
      </c>
      <c r="C43" s="89">
        <v>29</v>
      </c>
      <c r="D43" s="89">
        <v>17</v>
      </c>
      <c r="E43" s="89">
        <v>18</v>
      </c>
      <c r="F43" s="89">
        <v>19</v>
      </c>
      <c r="G43" s="89">
        <v>20</v>
      </c>
      <c r="I43" s="66" t="s">
        <v>89</v>
      </c>
      <c r="J43" s="90">
        <v>2.5</v>
      </c>
      <c r="K43" s="91">
        <v>2.6</v>
      </c>
      <c r="L43" s="91">
        <v>1.5</v>
      </c>
      <c r="M43" s="91">
        <v>1.6</v>
      </c>
      <c r="N43" s="91">
        <v>1.7</v>
      </c>
      <c r="O43" s="91">
        <v>1.8</v>
      </c>
    </row>
    <row r="44" spans="1:10" ht="15.75" customHeight="1">
      <c r="A44" s="66"/>
      <c r="B44" s="92"/>
      <c r="C44" s="89"/>
      <c r="D44" s="89"/>
      <c r="E44" s="89"/>
      <c r="F44" s="89"/>
      <c r="G44" s="89"/>
      <c r="I44" s="66"/>
      <c r="J44" s="93"/>
    </row>
    <row r="45" spans="1:15" ht="15.75" customHeight="1">
      <c r="A45" s="66" t="s">
        <v>90</v>
      </c>
      <c r="B45" s="67">
        <v>6</v>
      </c>
      <c r="C45" s="89">
        <v>3</v>
      </c>
      <c r="D45" s="89">
        <v>4</v>
      </c>
      <c r="E45" s="89">
        <v>6</v>
      </c>
      <c r="F45" s="89">
        <v>1</v>
      </c>
      <c r="G45" s="89">
        <v>2</v>
      </c>
      <c r="I45" s="66" t="s">
        <v>90</v>
      </c>
      <c r="J45" s="90">
        <v>0.5</v>
      </c>
      <c r="K45" s="91">
        <v>0.3</v>
      </c>
      <c r="L45" s="91">
        <v>0.4</v>
      </c>
      <c r="M45" s="91">
        <v>0.5</v>
      </c>
      <c r="N45" s="91">
        <v>0.1</v>
      </c>
      <c r="O45" s="91">
        <v>0.2</v>
      </c>
    </row>
    <row r="46" spans="1:15" ht="15.75" customHeight="1">
      <c r="A46" s="66" t="s">
        <v>91</v>
      </c>
      <c r="B46" s="67">
        <v>1</v>
      </c>
      <c r="C46" s="67">
        <v>1</v>
      </c>
      <c r="D46" s="67">
        <v>4</v>
      </c>
      <c r="E46" s="67">
        <v>1</v>
      </c>
      <c r="F46" s="67">
        <v>6</v>
      </c>
      <c r="G46" s="67">
        <v>3</v>
      </c>
      <c r="I46" s="66" t="s">
        <v>91</v>
      </c>
      <c r="J46" s="90">
        <v>0.1</v>
      </c>
      <c r="K46" s="91">
        <v>0.1</v>
      </c>
      <c r="L46" s="90">
        <v>0.4</v>
      </c>
      <c r="M46" s="90">
        <v>0.1</v>
      </c>
      <c r="N46" s="90">
        <v>0.5</v>
      </c>
      <c r="O46" s="90">
        <v>0.3</v>
      </c>
    </row>
    <row r="47" spans="1:15" ht="15.75" customHeight="1">
      <c r="A47" s="66" t="s">
        <v>92</v>
      </c>
      <c r="B47" s="67">
        <v>3</v>
      </c>
      <c r="C47" s="89">
        <v>4</v>
      </c>
      <c r="D47" s="89">
        <v>3</v>
      </c>
      <c r="E47" s="89">
        <v>3</v>
      </c>
      <c r="F47" s="89">
        <v>1</v>
      </c>
      <c r="G47" s="89">
        <v>1</v>
      </c>
      <c r="I47" s="66" t="s">
        <v>92</v>
      </c>
      <c r="J47" s="90">
        <v>0.3</v>
      </c>
      <c r="K47" s="91">
        <v>0.4</v>
      </c>
      <c r="L47" s="91">
        <v>0.3</v>
      </c>
      <c r="M47" s="91">
        <v>0.3</v>
      </c>
      <c r="N47" s="91">
        <v>0.1</v>
      </c>
      <c r="O47" s="91">
        <v>0.1</v>
      </c>
    </row>
    <row r="48" spans="1:15" ht="15.75" customHeight="1">
      <c r="A48" s="66" t="s">
        <v>93</v>
      </c>
      <c r="B48" s="67">
        <v>5</v>
      </c>
      <c r="C48" s="67">
        <v>20</v>
      </c>
      <c r="D48" s="67">
        <v>20</v>
      </c>
      <c r="E48" s="67">
        <v>20</v>
      </c>
      <c r="F48" s="67">
        <v>5</v>
      </c>
      <c r="G48" s="67" t="s">
        <v>394</v>
      </c>
      <c r="I48" s="66" t="s">
        <v>93</v>
      </c>
      <c r="J48" s="90">
        <v>0.4</v>
      </c>
      <c r="K48" s="91">
        <v>1.8</v>
      </c>
      <c r="L48" s="91">
        <v>1.8</v>
      </c>
      <c r="M48" s="91">
        <v>1.8</v>
      </c>
      <c r="N48" s="91">
        <v>0.4</v>
      </c>
      <c r="O48" s="91" t="s">
        <v>394</v>
      </c>
    </row>
    <row r="49" spans="1:15" ht="15.75" customHeight="1">
      <c r="A49" s="66" t="s">
        <v>94</v>
      </c>
      <c r="B49" s="67">
        <v>4</v>
      </c>
      <c r="C49" s="47">
        <v>3</v>
      </c>
      <c r="D49" s="89">
        <v>3</v>
      </c>
      <c r="E49" s="89">
        <v>2</v>
      </c>
      <c r="F49" s="89">
        <v>2</v>
      </c>
      <c r="G49" s="89">
        <v>2</v>
      </c>
      <c r="I49" s="66" t="s">
        <v>94</v>
      </c>
      <c r="J49" s="90">
        <v>0.3</v>
      </c>
      <c r="K49" s="91">
        <v>0.3</v>
      </c>
      <c r="L49" s="91">
        <v>0.3</v>
      </c>
      <c r="M49" s="91">
        <v>0.2</v>
      </c>
      <c r="N49" s="91">
        <v>0.2</v>
      </c>
      <c r="O49" s="91">
        <v>0.2</v>
      </c>
    </row>
    <row r="50" spans="1:15" ht="15.75" customHeight="1">
      <c r="A50" s="66"/>
      <c r="B50" s="92"/>
      <c r="C50" s="89"/>
      <c r="D50" s="89"/>
      <c r="E50" s="89"/>
      <c r="F50" s="89"/>
      <c r="G50" s="89"/>
      <c r="I50" s="66"/>
      <c r="J50" s="93"/>
      <c r="K50" s="95"/>
      <c r="L50" s="95"/>
      <c r="M50" s="95"/>
      <c r="N50" s="95"/>
      <c r="O50" s="95"/>
    </row>
    <row r="51" spans="1:15" ht="15.75" customHeight="1">
      <c r="A51" s="66" t="s">
        <v>95</v>
      </c>
      <c r="B51" s="67">
        <v>1</v>
      </c>
      <c r="C51" s="67">
        <v>2</v>
      </c>
      <c r="D51" s="67">
        <v>1</v>
      </c>
      <c r="E51" s="67" t="s">
        <v>391</v>
      </c>
      <c r="F51" s="67" t="s">
        <v>391</v>
      </c>
      <c r="G51" s="67">
        <v>1</v>
      </c>
      <c r="I51" s="66" t="s">
        <v>95</v>
      </c>
      <c r="J51" s="90">
        <v>0.1</v>
      </c>
      <c r="K51" s="90">
        <v>0.2</v>
      </c>
      <c r="L51" s="90">
        <v>0.1</v>
      </c>
      <c r="M51" s="90" t="s">
        <v>391</v>
      </c>
      <c r="N51" s="90" t="s">
        <v>391</v>
      </c>
      <c r="O51" s="90">
        <v>0.1</v>
      </c>
    </row>
    <row r="52" spans="1:15" ht="15.75" customHeight="1">
      <c r="A52" s="88" t="s">
        <v>96</v>
      </c>
      <c r="B52" s="67" t="s">
        <v>391</v>
      </c>
      <c r="C52" s="67" t="s">
        <v>391</v>
      </c>
      <c r="D52" s="67" t="s">
        <v>391</v>
      </c>
      <c r="E52" s="67">
        <v>1</v>
      </c>
      <c r="F52" s="67" t="s">
        <v>391</v>
      </c>
      <c r="G52" s="67" t="s">
        <v>391</v>
      </c>
      <c r="I52" s="88" t="s">
        <v>96</v>
      </c>
      <c r="J52" s="90" t="s">
        <v>391</v>
      </c>
      <c r="K52" s="90" t="s">
        <v>391</v>
      </c>
      <c r="L52" s="90" t="s">
        <v>391</v>
      </c>
      <c r="M52" s="90">
        <v>0.1</v>
      </c>
      <c r="N52" s="90" t="s">
        <v>394</v>
      </c>
      <c r="O52" s="90" t="s">
        <v>391</v>
      </c>
    </row>
    <row r="53" spans="1:15" ht="15.75" customHeight="1">
      <c r="A53" s="88" t="s">
        <v>238</v>
      </c>
      <c r="B53" s="67" t="s">
        <v>391</v>
      </c>
      <c r="C53" s="67" t="s">
        <v>391</v>
      </c>
      <c r="D53" s="67" t="s">
        <v>391</v>
      </c>
      <c r="E53" s="67" t="s">
        <v>391</v>
      </c>
      <c r="F53" s="67" t="s">
        <v>391</v>
      </c>
      <c r="G53" s="67" t="s">
        <v>391</v>
      </c>
      <c r="I53" s="88" t="s">
        <v>238</v>
      </c>
      <c r="J53" s="90" t="s">
        <v>391</v>
      </c>
      <c r="K53" s="90" t="s">
        <v>391</v>
      </c>
      <c r="L53" s="90" t="s">
        <v>391</v>
      </c>
      <c r="M53" s="90" t="s">
        <v>391</v>
      </c>
      <c r="N53" s="90" t="s">
        <v>391</v>
      </c>
      <c r="O53" s="90" t="s">
        <v>391</v>
      </c>
    </row>
    <row r="54" spans="1:15" ht="15.75" customHeight="1">
      <c r="A54" s="66" t="s">
        <v>103</v>
      </c>
      <c r="B54" s="67" t="s">
        <v>391</v>
      </c>
      <c r="C54" s="67" t="s">
        <v>391</v>
      </c>
      <c r="D54" s="67" t="s">
        <v>391</v>
      </c>
      <c r="E54" s="67" t="s">
        <v>391</v>
      </c>
      <c r="F54" s="67">
        <v>2</v>
      </c>
      <c r="G54" s="67">
        <v>1</v>
      </c>
      <c r="I54" s="66" t="s">
        <v>103</v>
      </c>
      <c r="J54" s="90" t="s">
        <v>391</v>
      </c>
      <c r="K54" s="90" t="s">
        <v>391</v>
      </c>
      <c r="L54" s="90" t="s">
        <v>391</v>
      </c>
      <c r="M54" s="90" t="s">
        <v>391</v>
      </c>
      <c r="N54" s="90">
        <v>0.2</v>
      </c>
      <c r="O54" s="90">
        <v>0.1</v>
      </c>
    </row>
    <row r="55" spans="1:15" ht="15.75" customHeight="1">
      <c r="A55" s="66" t="s">
        <v>97</v>
      </c>
      <c r="B55" s="67" t="s">
        <v>391</v>
      </c>
      <c r="C55" s="67" t="s">
        <v>391</v>
      </c>
      <c r="D55" s="67">
        <v>1</v>
      </c>
      <c r="E55" s="67" t="s">
        <v>391</v>
      </c>
      <c r="F55" s="67" t="s">
        <v>391</v>
      </c>
      <c r="G55" s="67" t="s">
        <v>391</v>
      </c>
      <c r="I55" s="66" t="s">
        <v>97</v>
      </c>
      <c r="J55" s="90" t="s">
        <v>391</v>
      </c>
      <c r="K55" s="90" t="s">
        <v>391</v>
      </c>
      <c r="L55" s="90">
        <v>0.2</v>
      </c>
      <c r="M55" s="90" t="s">
        <v>391</v>
      </c>
      <c r="N55" s="90" t="s">
        <v>391</v>
      </c>
      <c r="O55" s="90" t="s">
        <v>391</v>
      </c>
    </row>
    <row r="56" spans="1:15" ht="15.75" customHeight="1">
      <c r="A56" s="66"/>
      <c r="B56" s="96"/>
      <c r="C56" s="89"/>
      <c r="D56" s="89"/>
      <c r="E56" s="89"/>
      <c r="F56" s="89"/>
      <c r="G56" s="89"/>
      <c r="I56" s="66"/>
      <c r="J56" s="86"/>
      <c r="K56" s="97"/>
      <c r="L56" s="97"/>
      <c r="M56" s="97"/>
      <c r="N56" s="97"/>
      <c r="O56" s="97"/>
    </row>
    <row r="57" spans="1:15" ht="15.75" customHeight="1">
      <c r="A57" s="98"/>
      <c r="B57" s="13"/>
      <c r="C57" s="89"/>
      <c r="D57" s="89"/>
      <c r="E57" s="89"/>
      <c r="F57" s="89"/>
      <c r="G57" s="89"/>
      <c r="I57" s="98"/>
      <c r="J57" s="99"/>
      <c r="K57" s="97"/>
      <c r="L57" s="97"/>
      <c r="M57" s="97"/>
      <c r="N57" s="97"/>
      <c r="O57" s="97"/>
    </row>
    <row r="58" spans="1:15" ht="15.75" customHeight="1">
      <c r="A58" s="100" t="s">
        <v>311</v>
      </c>
      <c r="B58" s="96"/>
      <c r="C58" s="89"/>
      <c r="D58" s="89"/>
      <c r="E58" s="89"/>
      <c r="F58" s="89"/>
      <c r="G58" s="89"/>
      <c r="I58" s="100" t="s">
        <v>312</v>
      </c>
      <c r="J58" s="86"/>
      <c r="K58" s="97"/>
      <c r="L58" s="97"/>
      <c r="M58" s="97"/>
      <c r="N58" s="97"/>
      <c r="O58" s="97"/>
    </row>
    <row r="59" spans="1:15" ht="15.75" customHeight="1">
      <c r="A59" s="66" t="s">
        <v>98</v>
      </c>
      <c r="B59" s="67">
        <v>13</v>
      </c>
      <c r="C59" s="89">
        <v>10</v>
      </c>
      <c r="D59" s="89">
        <v>9</v>
      </c>
      <c r="E59" s="89">
        <v>7</v>
      </c>
      <c r="F59" s="89">
        <v>14</v>
      </c>
      <c r="G59" s="89">
        <v>12</v>
      </c>
      <c r="I59" s="66" t="s">
        <v>98</v>
      </c>
      <c r="J59" s="90">
        <v>1.1</v>
      </c>
      <c r="K59" s="97">
        <v>0.9</v>
      </c>
      <c r="L59" s="97">
        <v>0.8</v>
      </c>
      <c r="M59" s="97">
        <v>0.6</v>
      </c>
      <c r="N59" s="97">
        <v>1.3</v>
      </c>
      <c r="O59" s="97">
        <v>1.1</v>
      </c>
    </row>
    <row r="60" spans="1:15" ht="15.75" customHeight="1">
      <c r="A60" s="66" t="s">
        <v>475</v>
      </c>
      <c r="B60" s="67">
        <v>504</v>
      </c>
      <c r="C60" s="89">
        <v>436</v>
      </c>
      <c r="D60" s="89">
        <v>461</v>
      </c>
      <c r="E60" s="89">
        <v>435</v>
      </c>
      <c r="F60" s="89">
        <v>416</v>
      </c>
      <c r="G60" s="89">
        <v>402</v>
      </c>
      <c r="I60" s="66" t="s">
        <v>475</v>
      </c>
      <c r="J60" s="90">
        <v>43.6</v>
      </c>
      <c r="K60" s="97">
        <v>38.4</v>
      </c>
      <c r="L60" s="97">
        <v>40.8</v>
      </c>
      <c r="M60" s="97">
        <v>38.7</v>
      </c>
      <c r="N60" s="97">
        <v>37.2</v>
      </c>
      <c r="O60" s="97">
        <v>36.2</v>
      </c>
    </row>
    <row r="61" spans="1:15" ht="15.75" customHeight="1">
      <c r="A61" s="101" t="s">
        <v>476</v>
      </c>
      <c r="B61" s="67">
        <v>659</v>
      </c>
      <c r="C61" s="89">
        <v>721</v>
      </c>
      <c r="D61" s="89">
        <v>709</v>
      </c>
      <c r="E61" s="89">
        <v>707</v>
      </c>
      <c r="F61" s="89">
        <v>729</v>
      </c>
      <c r="G61" s="89">
        <v>703</v>
      </c>
      <c r="I61" s="101" t="s">
        <v>476</v>
      </c>
      <c r="J61" s="90">
        <v>57</v>
      </c>
      <c r="K61" s="97">
        <v>63.5</v>
      </c>
      <c r="L61" s="97">
        <v>62.7</v>
      </c>
      <c r="M61" s="97">
        <v>63</v>
      </c>
      <c r="N61" s="97">
        <v>65.2</v>
      </c>
      <c r="O61" s="97">
        <v>63.3</v>
      </c>
    </row>
    <row r="62" spans="1:15" ht="15.75" customHeight="1">
      <c r="A62" s="66" t="s">
        <v>80</v>
      </c>
      <c r="B62" s="67">
        <v>1324</v>
      </c>
      <c r="C62" s="89">
        <v>929</v>
      </c>
      <c r="D62" s="89">
        <v>772</v>
      </c>
      <c r="E62" s="89">
        <v>837</v>
      </c>
      <c r="F62" s="89">
        <v>691</v>
      </c>
      <c r="G62" s="89">
        <v>655</v>
      </c>
      <c r="I62" s="66" t="s">
        <v>80</v>
      </c>
      <c r="J62" s="90">
        <v>114.4</v>
      </c>
      <c r="K62" s="97">
        <v>81.8</v>
      </c>
      <c r="L62" s="97">
        <v>68.3</v>
      </c>
      <c r="M62" s="97">
        <v>74.5</v>
      </c>
      <c r="N62" s="97">
        <v>61.8</v>
      </c>
      <c r="O62" s="97">
        <v>59</v>
      </c>
    </row>
    <row r="63" spans="1:15" ht="15.75" customHeight="1">
      <c r="A63" s="102" t="s">
        <v>99</v>
      </c>
      <c r="B63" s="67">
        <v>69</v>
      </c>
      <c r="C63" s="103">
        <v>44</v>
      </c>
      <c r="D63" s="103">
        <v>38</v>
      </c>
      <c r="E63" s="103">
        <v>37</v>
      </c>
      <c r="F63" s="103">
        <v>43</v>
      </c>
      <c r="G63" s="103">
        <v>33</v>
      </c>
      <c r="H63" s="13"/>
      <c r="I63" s="75" t="s">
        <v>99</v>
      </c>
      <c r="J63" s="90">
        <v>6</v>
      </c>
      <c r="K63" s="104">
        <v>3.9</v>
      </c>
      <c r="L63" s="104">
        <v>3.4</v>
      </c>
      <c r="M63" s="104">
        <v>3.3</v>
      </c>
      <c r="N63" s="104">
        <v>3.8</v>
      </c>
      <c r="O63" s="104">
        <v>3</v>
      </c>
    </row>
    <row r="64" spans="1:15" ht="15" customHeight="1">
      <c r="A64" s="11" t="s">
        <v>16</v>
      </c>
      <c r="B64" s="13"/>
      <c r="C64" s="13"/>
      <c r="D64" s="13"/>
      <c r="E64" s="13"/>
      <c r="F64" s="13"/>
      <c r="G64" s="13"/>
      <c r="H64" s="13"/>
      <c r="I64" s="13"/>
      <c r="J64" s="13"/>
      <c r="K64" s="13"/>
      <c r="L64" s="13"/>
      <c r="M64" s="13"/>
      <c r="N64" s="13"/>
      <c r="O64" s="13"/>
    </row>
  </sheetData>
  <sheetProtection/>
  <mergeCells count="5">
    <mergeCell ref="A4:A6"/>
    <mergeCell ref="B4:G5"/>
    <mergeCell ref="I4:I6"/>
    <mergeCell ref="J4:O5"/>
    <mergeCell ref="A2:O2"/>
  </mergeCells>
  <printOptions horizontalCentered="1" verticalCentered="1"/>
  <pageMargins left="0.5905511811023623" right="0.3937007874015748" top="0.5118110236220472" bottom="0.1968503937007874" header="0" footer="0"/>
  <pageSetup fitToHeight="1" fitToWidth="1" horizontalDpi="600" verticalDpi="600" orientation="landscape" paperSize="8" scale="81" r:id="rId1"/>
</worksheet>
</file>

<file path=xl/worksheets/sheet3.xml><?xml version="1.0" encoding="utf-8"?>
<worksheet xmlns="http://schemas.openxmlformats.org/spreadsheetml/2006/main" xmlns:r="http://schemas.openxmlformats.org/officeDocument/2006/relationships">
  <sheetPr>
    <pageSetUpPr fitToPage="1"/>
  </sheetPr>
  <dimension ref="A1:AK78"/>
  <sheetViews>
    <sheetView view="pageBreakPreview" zoomScale="60" zoomScaleNormal="85" zoomScalePageLayoutView="0" workbookViewId="0" topLeftCell="A1">
      <selection activeCell="A26" sqref="A1:IV16384"/>
    </sheetView>
  </sheetViews>
  <sheetFormatPr defaultColWidth="10.59765625" defaultRowHeight="15"/>
  <cols>
    <col min="1" max="1" width="12.09765625" style="11" customWidth="1"/>
    <col min="2" max="2" width="10.59765625" style="11" customWidth="1"/>
    <col min="3" max="3" width="9.09765625" style="11" customWidth="1"/>
    <col min="4" max="5" width="8.59765625" style="11" customWidth="1"/>
    <col min="6" max="6" width="9.09765625" style="11" customWidth="1"/>
    <col min="7" max="15" width="8.59765625" style="11" customWidth="1"/>
    <col min="16" max="16" width="10.09765625" style="11" customWidth="1"/>
    <col min="17" max="19" width="8.59765625" style="11" customWidth="1"/>
    <col min="20" max="20" width="9.5" style="11" customWidth="1"/>
    <col min="21" max="22" width="10.59765625" style="11" customWidth="1"/>
    <col min="23" max="33" width="9.09765625" style="11" customWidth="1"/>
    <col min="34" max="34" width="10.09765625" style="11" customWidth="1"/>
    <col min="35" max="16384" width="10.59765625" style="11" customWidth="1"/>
  </cols>
  <sheetData>
    <row r="1" spans="1:37" s="2" customFormat="1" ht="19.5" customHeight="1">
      <c r="A1" s="1" t="s">
        <v>333</v>
      </c>
      <c r="T1" s="11"/>
      <c r="U1" s="21"/>
      <c r="V1" s="13"/>
      <c r="W1" s="13"/>
      <c r="X1" s="13"/>
      <c r="Y1" s="13"/>
      <c r="Z1" s="13"/>
      <c r="AA1" s="13"/>
      <c r="AB1" s="13"/>
      <c r="AC1" s="13"/>
      <c r="AD1" s="13"/>
      <c r="AE1" s="13"/>
      <c r="AF1" s="13"/>
      <c r="AG1" s="13"/>
      <c r="AH1" s="13"/>
      <c r="AI1" s="13"/>
      <c r="AJ1" s="38" t="s">
        <v>104</v>
      </c>
      <c r="AK1" s="13"/>
    </row>
    <row r="2" spans="1:36" ht="19.5" customHeight="1">
      <c r="A2" s="480" t="s">
        <v>477</v>
      </c>
      <c r="B2" s="480"/>
      <c r="C2" s="480"/>
      <c r="D2" s="480"/>
      <c r="E2" s="480"/>
      <c r="F2" s="480"/>
      <c r="G2" s="480"/>
      <c r="H2" s="480"/>
      <c r="I2" s="480"/>
      <c r="J2" s="480"/>
      <c r="K2" s="480"/>
      <c r="L2" s="480"/>
      <c r="M2" s="480"/>
      <c r="N2" s="480"/>
      <c r="O2" s="480"/>
      <c r="P2" s="480"/>
      <c r="Q2" s="105"/>
      <c r="R2" s="5"/>
      <c r="S2" s="5"/>
      <c r="U2" s="480" t="s">
        <v>478</v>
      </c>
      <c r="V2" s="480"/>
      <c r="W2" s="480"/>
      <c r="X2" s="480"/>
      <c r="Y2" s="480"/>
      <c r="Z2" s="480"/>
      <c r="AA2" s="480"/>
      <c r="AB2" s="480"/>
      <c r="AC2" s="480"/>
      <c r="AD2" s="480"/>
      <c r="AE2" s="480"/>
      <c r="AF2" s="480"/>
      <c r="AG2" s="480"/>
      <c r="AH2" s="480"/>
      <c r="AI2" s="480"/>
      <c r="AJ2" s="480"/>
    </row>
    <row r="3" spans="2:36" ht="18" customHeight="1" thickBot="1">
      <c r="B3" s="106"/>
      <c r="C3" s="106"/>
      <c r="D3" s="106"/>
      <c r="E3" s="106"/>
      <c r="F3" s="106"/>
      <c r="G3" s="106"/>
      <c r="H3" s="106"/>
      <c r="I3" s="106"/>
      <c r="J3" s="106"/>
      <c r="K3" s="106"/>
      <c r="L3" s="106"/>
      <c r="M3" s="106"/>
      <c r="N3" s="106"/>
      <c r="O3" s="106"/>
      <c r="P3" s="107" t="s">
        <v>17</v>
      </c>
      <c r="T3" s="69"/>
      <c r="V3" s="96"/>
      <c r="X3" s="96"/>
      <c r="Z3" s="96"/>
      <c r="AB3" s="96"/>
      <c r="AD3" s="96"/>
      <c r="AE3" s="96"/>
      <c r="AF3" s="96"/>
      <c r="AJ3" s="69" t="s">
        <v>133</v>
      </c>
    </row>
    <row r="4" spans="1:36" ht="19.5" customHeight="1">
      <c r="A4" s="578" t="s">
        <v>210</v>
      </c>
      <c r="B4" s="491"/>
      <c r="C4" s="494" t="s">
        <v>18</v>
      </c>
      <c r="D4" s="494" t="s">
        <v>19</v>
      </c>
      <c r="E4" s="494" t="s">
        <v>20</v>
      </c>
      <c r="F4" s="494" t="s">
        <v>21</v>
      </c>
      <c r="G4" s="581" t="s">
        <v>337</v>
      </c>
      <c r="H4" s="581" t="s">
        <v>335</v>
      </c>
      <c r="I4" s="581" t="s">
        <v>336</v>
      </c>
      <c r="J4" s="522" t="s">
        <v>28</v>
      </c>
      <c r="K4" s="494" t="s">
        <v>29</v>
      </c>
      <c r="L4" s="494" t="s">
        <v>30</v>
      </c>
      <c r="M4" s="494" t="s">
        <v>22</v>
      </c>
      <c r="N4" s="522" t="s">
        <v>31</v>
      </c>
      <c r="O4" s="522" t="s">
        <v>32</v>
      </c>
      <c r="P4" s="560" t="s">
        <v>33</v>
      </c>
      <c r="S4" s="96"/>
      <c r="T4" s="69"/>
      <c r="U4" s="481" t="s">
        <v>241</v>
      </c>
      <c r="V4" s="482"/>
      <c r="W4" s="487" t="s">
        <v>201</v>
      </c>
      <c r="X4" s="488"/>
      <c r="Y4" s="488"/>
      <c r="Z4" s="587"/>
      <c r="AA4" s="560" t="s">
        <v>435</v>
      </c>
      <c r="AB4" s="491"/>
      <c r="AC4" s="560" t="s">
        <v>479</v>
      </c>
      <c r="AD4" s="491"/>
      <c r="AE4" s="560" t="s">
        <v>480</v>
      </c>
      <c r="AF4" s="491"/>
      <c r="AG4" s="560" t="s">
        <v>422</v>
      </c>
      <c r="AH4" s="578"/>
      <c r="AI4" s="584" t="s">
        <v>423</v>
      </c>
      <c r="AJ4" s="585"/>
    </row>
    <row r="5" spans="1:36" ht="19.5" customHeight="1">
      <c r="A5" s="579"/>
      <c r="B5" s="492"/>
      <c r="C5" s="495"/>
      <c r="D5" s="495"/>
      <c r="E5" s="495"/>
      <c r="F5" s="495"/>
      <c r="G5" s="582"/>
      <c r="H5" s="582"/>
      <c r="I5" s="582"/>
      <c r="J5" s="523"/>
      <c r="K5" s="495"/>
      <c r="L5" s="495"/>
      <c r="M5" s="495"/>
      <c r="N5" s="523"/>
      <c r="O5" s="523"/>
      <c r="P5" s="561"/>
      <c r="S5" s="96"/>
      <c r="T5" s="69"/>
      <c r="U5" s="485"/>
      <c r="V5" s="486"/>
      <c r="W5" s="503" t="s">
        <v>23</v>
      </c>
      <c r="X5" s="551"/>
      <c r="Y5" s="503" t="s">
        <v>481</v>
      </c>
      <c r="Z5" s="551"/>
      <c r="AA5" s="588"/>
      <c r="AB5" s="589"/>
      <c r="AC5" s="588"/>
      <c r="AD5" s="589"/>
      <c r="AE5" s="588"/>
      <c r="AF5" s="589"/>
      <c r="AG5" s="588"/>
      <c r="AH5" s="590"/>
      <c r="AI5" s="586"/>
      <c r="AJ5" s="534"/>
    </row>
    <row r="6" spans="1:36" ht="19.5" customHeight="1">
      <c r="A6" s="580"/>
      <c r="B6" s="493"/>
      <c r="C6" s="496"/>
      <c r="D6" s="496"/>
      <c r="E6" s="496"/>
      <c r="F6" s="496"/>
      <c r="G6" s="583"/>
      <c r="H6" s="583"/>
      <c r="I6" s="583"/>
      <c r="J6" s="565"/>
      <c r="K6" s="496"/>
      <c r="L6" s="496"/>
      <c r="M6" s="496"/>
      <c r="N6" s="565"/>
      <c r="O6" s="565"/>
      <c r="P6" s="562"/>
      <c r="S6" s="96"/>
      <c r="T6" s="69"/>
      <c r="U6" s="576" t="s">
        <v>365</v>
      </c>
      <c r="V6" s="577"/>
      <c r="W6" s="108"/>
      <c r="X6" s="109">
        <v>24</v>
      </c>
      <c r="Y6" s="89"/>
      <c r="Z6" s="109">
        <v>4</v>
      </c>
      <c r="AA6" s="89"/>
      <c r="AB6" s="109">
        <v>8562</v>
      </c>
      <c r="AC6" s="89"/>
      <c r="AD6" s="109">
        <v>73123</v>
      </c>
      <c r="AE6" s="89"/>
      <c r="AF6" s="109">
        <v>115167</v>
      </c>
      <c r="AG6" s="109"/>
      <c r="AH6" s="109">
        <v>5</v>
      </c>
      <c r="AI6" s="109"/>
      <c r="AJ6" s="109">
        <v>40</v>
      </c>
    </row>
    <row r="7" spans="1:36" ht="19.5" customHeight="1">
      <c r="A7" s="477" t="s">
        <v>433</v>
      </c>
      <c r="B7" s="478"/>
      <c r="C7" s="110">
        <v>154</v>
      </c>
      <c r="D7" s="69">
        <v>7</v>
      </c>
      <c r="E7" s="69">
        <v>33</v>
      </c>
      <c r="F7" s="69">
        <v>28</v>
      </c>
      <c r="G7" s="69">
        <v>4</v>
      </c>
      <c r="H7" s="69">
        <v>6</v>
      </c>
      <c r="I7" s="69" t="s">
        <v>391</v>
      </c>
      <c r="J7" s="69">
        <v>12</v>
      </c>
      <c r="K7" s="69">
        <v>51</v>
      </c>
      <c r="L7" s="69">
        <v>1</v>
      </c>
      <c r="M7" s="69">
        <v>12</v>
      </c>
      <c r="N7" s="69" t="s">
        <v>391</v>
      </c>
      <c r="O7" s="69" t="s">
        <v>391</v>
      </c>
      <c r="P7" s="69" t="s">
        <v>391</v>
      </c>
      <c r="S7" s="96"/>
      <c r="T7" s="69"/>
      <c r="U7" s="477" t="s">
        <v>367</v>
      </c>
      <c r="V7" s="478"/>
      <c r="W7" s="108"/>
      <c r="X7" s="109">
        <v>12</v>
      </c>
      <c r="Y7" s="89"/>
      <c r="Z7" s="109">
        <v>1</v>
      </c>
      <c r="AA7" s="89"/>
      <c r="AB7" s="109">
        <v>8363</v>
      </c>
      <c r="AC7" s="89"/>
      <c r="AD7" s="109">
        <v>54955</v>
      </c>
      <c r="AE7" s="89"/>
      <c r="AF7" s="109">
        <v>116838</v>
      </c>
      <c r="AG7" s="109"/>
      <c r="AH7" s="109">
        <v>7</v>
      </c>
      <c r="AI7" s="109"/>
      <c r="AJ7" s="109">
        <v>58</v>
      </c>
    </row>
    <row r="8" spans="1:36" ht="19.5" customHeight="1">
      <c r="A8" s="477" t="s">
        <v>361</v>
      </c>
      <c r="B8" s="478"/>
      <c r="C8" s="111">
        <v>159</v>
      </c>
      <c r="D8" s="69">
        <v>7</v>
      </c>
      <c r="E8" s="69">
        <v>34</v>
      </c>
      <c r="F8" s="69">
        <v>27</v>
      </c>
      <c r="G8" s="69">
        <v>2</v>
      </c>
      <c r="H8" s="69">
        <v>7</v>
      </c>
      <c r="I8" s="69" t="s">
        <v>391</v>
      </c>
      <c r="J8" s="69">
        <v>14</v>
      </c>
      <c r="K8" s="69">
        <v>51</v>
      </c>
      <c r="L8" s="69">
        <v>2</v>
      </c>
      <c r="M8" s="69">
        <v>15</v>
      </c>
      <c r="N8" s="69" t="s">
        <v>391</v>
      </c>
      <c r="O8" s="69" t="s">
        <v>391</v>
      </c>
      <c r="P8" s="69" t="s">
        <v>391</v>
      </c>
      <c r="S8" s="69"/>
      <c r="T8" s="69"/>
      <c r="U8" s="477" t="s">
        <v>364</v>
      </c>
      <c r="V8" s="478"/>
      <c r="W8" s="112"/>
      <c r="X8" s="109">
        <v>14</v>
      </c>
      <c r="Y8" s="89"/>
      <c r="Z8" s="109">
        <v>1</v>
      </c>
      <c r="AA8" s="89"/>
      <c r="AB8" s="109">
        <v>7986</v>
      </c>
      <c r="AC8" s="89"/>
      <c r="AD8" s="109">
        <v>56629</v>
      </c>
      <c r="AE8" s="89"/>
      <c r="AF8" s="113">
        <v>115711</v>
      </c>
      <c r="AG8" s="109"/>
      <c r="AH8" s="109">
        <v>3</v>
      </c>
      <c r="AI8" s="109"/>
      <c r="AJ8" s="109">
        <v>65</v>
      </c>
    </row>
    <row r="9" spans="1:36" ht="19.5" customHeight="1">
      <c r="A9" s="572" t="s">
        <v>362</v>
      </c>
      <c r="B9" s="573"/>
      <c r="C9" s="111">
        <v>159</v>
      </c>
      <c r="D9" s="69">
        <v>7</v>
      </c>
      <c r="E9" s="69">
        <v>34</v>
      </c>
      <c r="F9" s="69">
        <v>27</v>
      </c>
      <c r="G9" s="69">
        <v>2</v>
      </c>
      <c r="H9" s="69">
        <v>7</v>
      </c>
      <c r="I9" s="69" t="s">
        <v>391</v>
      </c>
      <c r="J9" s="69">
        <v>14</v>
      </c>
      <c r="K9" s="69">
        <v>51</v>
      </c>
      <c r="L9" s="69">
        <v>2</v>
      </c>
      <c r="M9" s="69">
        <v>15</v>
      </c>
      <c r="N9" s="69" t="s">
        <v>391</v>
      </c>
      <c r="O9" s="69" t="s">
        <v>391</v>
      </c>
      <c r="P9" s="69" t="s">
        <v>391</v>
      </c>
      <c r="S9" s="69"/>
      <c r="T9" s="69"/>
      <c r="U9" s="477" t="s">
        <v>402</v>
      </c>
      <c r="V9" s="478"/>
      <c r="W9" s="114"/>
      <c r="X9" s="109">
        <v>11</v>
      </c>
      <c r="Y9" s="89"/>
      <c r="Z9" s="46" t="s">
        <v>391</v>
      </c>
      <c r="AA9" s="89"/>
      <c r="AB9" s="109">
        <v>7830</v>
      </c>
      <c r="AC9" s="89"/>
      <c r="AD9" s="113">
        <v>42778</v>
      </c>
      <c r="AE9" s="115"/>
      <c r="AF9" s="113">
        <v>110964</v>
      </c>
      <c r="AG9" s="109"/>
      <c r="AH9" s="109">
        <v>3</v>
      </c>
      <c r="AI9" s="109"/>
      <c r="AJ9" s="109">
        <v>51</v>
      </c>
    </row>
    <row r="10" spans="1:36" ht="19.5" customHeight="1">
      <c r="A10" s="572" t="s">
        <v>368</v>
      </c>
      <c r="B10" s="573"/>
      <c r="C10" s="116">
        <v>167</v>
      </c>
      <c r="D10" s="111">
        <v>7</v>
      </c>
      <c r="E10" s="111">
        <v>32</v>
      </c>
      <c r="F10" s="111">
        <v>24</v>
      </c>
      <c r="G10" s="111">
        <v>2</v>
      </c>
      <c r="H10" s="111">
        <v>8</v>
      </c>
      <c r="I10" s="69" t="s">
        <v>391</v>
      </c>
      <c r="J10" s="111">
        <v>15</v>
      </c>
      <c r="K10" s="111">
        <v>61</v>
      </c>
      <c r="L10" s="69">
        <v>2</v>
      </c>
      <c r="M10" s="111">
        <v>16</v>
      </c>
      <c r="N10" s="69" t="s">
        <v>391</v>
      </c>
      <c r="O10" s="69" t="s">
        <v>391</v>
      </c>
      <c r="P10" s="69" t="s">
        <v>391</v>
      </c>
      <c r="S10" s="69"/>
      <c r="T10" s="21"/>
      <c r="U10" s="511" t="s">
        <v>403</v>
      </c>
      <c r="V10" s="512"/>
      <c r="W10" s="114"/>
      <c r="X10" s="117">
        <v>9</v>
      </c>
      <c r="Y10" s="117"/>
      <c r="Z10" s="51">
        <v>3</v>
      </c>
      <c r="AA10" s="117"/>
      <c r="AB10" s="117">
        <v>7272</v>
      </c>
      <c r="AC10" s="117"/>
      <c r="AD10" s="118">
        <v>34391</v>
      </c>
      <c r="AE10" s="118"/>
      <c r="AF10" s="118">
        <v>129762</v>
      </c>
      <c r="AG10" s="117"/>
      <c r="AH10" s="117">
        <v>6</v>
      </c>
      <c r="AI10" s="117"/>
      <c r="AJ10" s="117">
        <v>48</v>
      </c>
    </row>
    <row r="11" spans="1:36" ht="19.5" customHeight="1">
      <c r="A11" s="574" t="s">
        <v>434</v>
      </c>
      <c r="B11" s="575"/>
      <c r="C11" s="119">
        <v>170</v>
      </c>
      <c r="D11" s="120">
        <v>7</v>
      </c>
      <c r="E11" s="120">
        <v>30</v>
      </c>
      <c r="F11" s="120">
        <v>25</v>
      </c>
      <c r="G11" s="120">
        <v>2</v>
      </c>
      <c r="H11" s="120">
        <v>7</v>
      </c>
      <c r="I11" s="69" t="s">
        <v>391</v>
      </c>
      <c r="J11" s="120">
        <v>15</v>
      </c>
      <c r="K11" s="120">
        <v>65</v>
      </c>
      <c r="L11" s="120">
        <v>2</v>
      </c>
      <c r="M11" s="120">
        <v>17</v>
      </c>
      <c r="N11" s="69" t="s">
        <v>391</v>
      </c>
      <c r="O11" s="69" t="s">
        <v>391</v>
      </c>
      <c r="P11" s="69" t="s">
        <v>391</v>
      </c>
      <c r="Q11" s="121"/>
      <c r="R11" s="59" t="s">
        <v>141</v>
      </c>
      <c r="S11" s="69"/>
      <c r="T11" s="21"/>
      <c r="U11" s="511"/>
      <c r="V11" s="512"/>
      <c r="W11" s="114"/>
      <c r="X11" s="117"/>
      <c r="Y11" s="82"/>
      <c r="Z11" s="117"/>
      <c r="AA11" s="82"/>
      <c r="AB11" s="117"/>
      <c r="AC11" s="82"/>
      <c r="AD11" s="117"/>
      <c r="AE11" s="82"/>
      <c r="AF11" s="118"/>
      <c r="AG11" s="117"/>
      <c r="AH11" s="117"/>
      <c r="AI11" s="117"/>
      <c r="AJ11" s="117"/>
    </row>
    <row r="12" spans="1:36" ht="19.5" customHeight="1">
      <c r="A12" s="111"/>
      <c r="B12" s="122"/>
      <c r="C12" s="123"/>
      <c r="D12" s="96"/>
      <c r="E12" s="96"/>
      <c r="F12" s="96"/>
      <c r="G12" s="96"/>
      <c r="H12" s="96"/>
      <c r="I12" s="96"/>
      <c r="J12" s="96"/>
      <c r="K12" s="96"/>
      <c r="L12" s="96"/>
      <c r="M12" s="96"/>
      <c r="N12" s="96"/>
      <c r="O12" s="96"/>
      <c r="P12" s="96"/>
      <c r="S12" s="124"/>
      <c r="T12" s="21"/>
      <c r="U12" s="483" t="s">
        <v>300</v>
      </c>
      <c r="V12" s="515"/>
      <c r="W12" s="108"/>
      <c r="X12" s="46">
        <v>3</v>
      </c>
      <c r="Y12" s="47"/>
      <c r="Z12" s="46">
        <v>3</v>
      </c>
      <c r="AA12" s="89"/>
      <c r="AB12" s="109">
        <v>3036</v>
      </c>
      <c r="AC12" s="89"/>
      <c r="AD12" s="109">
        <v>15996</v>
      </c>
      <c r="AE12" s="89"/>
      <c r="AF12" s="109">
        <v>63870</v>
      </c>
      <c r="AG12" s="46"/>
      <c r="AH12" s="46" t="s">
        <v>394</v>
      </c>
      <c r="AI12" s="46"/>
      <c r="AJ12" s="46">
        <v>2</v>
      </c>
    </row>
    <row r="13" spans="1:36" ht="19.5" customHeight="1">
      <c r="A13" s="566" t="s">
        <v>382</v>
      </c>
      <c r="B13" s="567"/>
      <c r="C13" s="116">
        <v>28</v>
      </c>
      <c r="D13" s="111">
        <v>1</v>
      </c>
      <c r="E13" s="111">
        <v>6</v>
      </c>
      <c r="F13" s="111">
        <v>3</v>
      </c>
      <c r="G13" s="69" t="s">
        <v>391</v>
      </c>
      <c r="H13" s="111">
        <v>1</v>
      </c>
      <c r="I13" s="69" t="s">
        <v>391</v>
      </c>
      <c r="J13" s="69">
        <v>3</v>
      </c>
      <c r="K13" s="111">
        <v>11</v>
      </c>
      <c r="L13" s="69">
        <v>1</v>
      </c>
      <c r="M13" s="69">
        <v>2</v>
      </c>
      <c r="N13" s="69" t="s">
        <v>391</v>
      </c>
      <c r="O13" s="69" t="s">
        <v>391</v>
      </c>
      <c r="P13" s="69" t="s">
        <v>391</v>
      </c>
      <c r="S13" s="96"/>
      <c r="T13" s="21"/>
      <c r="U13" s="483" t="s">
        <v>404</v>
      </c>
      <c r="V13" s="484"/>
      <c r="W13" s="108"/>
      <c r="X13" s="46">
        <v>4</v>
      </c>
      <c r="Y13" s="89"/>
      <c r="Z13" s="46" t="s">
        <v>391</v>
      </c>
      <c r="AA13" s="89"/>
      <c r="AB13" s="109">
        <v>1479</v>
      </c>
      <c r="AC13" s="89"/>
      <c r="AD13" s="46" t="s">
        <v>391</v>
      </c>
      <c r="AE13" s="89"/>
      <c r="AF13" s="109">
        <v>28403</v>
      </c>
      <c r="AG13" s="46"/>
      <c r="AH13" s="46">
        <v>1</v>
      </c>
      <c r="AI13" s="46"/>
      <c r="AJ13" s="109">
        <v>1</v>
      </c>
    </row>
    <row r="14" spans="1:36" ht="19.5" customHeight="1">
      <c r="A14" s="566" t="s">
        <v>11</v>
      </c>
      <c r="B14" s="567"/>
      <c r="C14" s="116">
        <v>34</v>
      </c>
      <c r="D14" s="111">
        <v>1</v>
      </c>
      <c r="E14" s="111">
        <v>6</v>
      </c>
      <c r="F14" s="111">
        <v>3</v>
      </c>
      <c r="G14" s="69" t="s">
        <v>391</v>
      </c>
      <c r="H14" s="69">
        <v>1</v>
      </c>
      <c r="I14" s="69" t="s">
        <v>391</v>
      </c>
      <c r="J14" s="69">
        <v>1</v>
      </c>
      <c r="K14" s="111">
        <v>20</v>
      </c>
      <c r="L14" s="69" t="s">
        <v>391</v>
      </c>
      <c r="M14" s="69">
        <v>2</v>
      </c>
      <c r="N14" s="69" t="s">
        <v>391</v>
      </c>
      <c r="O14" s="69" t="s">
        <v>391</v>
      </c>
      <c r="P14" s="69" t="s">
        <v>391</v>
      </c>
      <c r="S14" s="69"/>
      <c r="T14" s="111"/>
      <c r="U14" s="483" t="s">
        <v>11</v>
      </c>
      <c r="V14" s="484"/>
      <c r="W14" s="108"/>
      <c r="X14" s="109">
        <v>2</v>
      </c>
      <c r="Y14" s="89"/>
      <c r="Z14" s="46" t="s">
        <v>391</v>
      </c>
      <c r="AA14" s="89"/>
      <c r="AB14" s="109">
        <v>2018</v>
      </c>
      <c r="AC14" s="89"/>
      <c r="AD14" s="109">
        <v>5489</v>
      </c>
      <c r="AE14" s="89"/>
      <c r="AF14" s="109">
        <v>27410</v>
      </c>
      <c r="AG14" s="46"/>
      <c r="AH14" s="46">
        <v>6</v>
      </c>
      <c r="AI14" s="109"/>
      <c r="AJ14" s="46" t="s">
        <v>394</v>
      </c>
    </row>
    <row r="15" spans="1:36" ht="19.5" customHeight="1">
      <c r="A15" s="566" t="s">
        <v>12</v>
      </c>
      <c r="B15" s="567"/>
      <c r="C15" s="116">
        <v>26</v>
      </c>
      <c r="D15" s="111">
        <v>1</v>
      </c>
      <c r="E15" s="111">
        <v>5</v>
      </c>
      <c r="F15" s="111">
        <v>2</v>
      </c>
      <c r="G15" s="69" t="s">
        <v>391</v>
      </c>
      <c r="H15" s="111">
        <v>1</v>
      </c>
      <c r="I15" s="69" t="s">
        <v>391</v>
      </c>
      <c r="J15" s="69">
        <v>2</v>
      </c>
      <c r="K15" s="111">
        <v>12</v>
      </c>
      <c r="L15" s="69">
        <v>1</v>
      </c>
      <c r="M15" s="69">
        <v>2</v>
      </c>
      <c r="N15" s="69" t="s">
        <v>391</v>
      </c>
      <c r="O15" s="69" t="s">
        <v>391</v>
      </c>
      <c r="P15" s="69" t="s">
        <v>391</v>
      </c>
      <c r="S15" s="69"/>
      <c r="T15" s="21"/>
      <c r="U15" s="483" t="s">
        <v>12</v>
      </c>
      <c r="V15" s="484"/>
      <c r="W15" s="108"/>
      <c r="X15" s="46" t="s">
        <v>391</v>
      </c>
      <c r="Y15" s="89"/>
      <c r="Z15" s="46" t="s">
        <v>391</v>
      </c>
      <c r="AA15" s="89"/>
      <c r="AB15" s="109">
        <v>487</v>
      </c>
      <c r="AC15" s="89"/>
      <c r="AD15" s="109">
        <v>7931</v>
      </c>
      <c r="AE15" s="89"/>
      <c r="AF15" s="109">
        <v>6725</v>
      </c>
      <c r="AG15" s="46"/>
      <c r="AH15" s="46">
        <v>4</v>
      </c>
      <c r="AI15" s="46"/>
      <c r="AJ15" s="46">
        <v>10</v>
      </c>
    </row>
    <row r="16" spans="1:36" ht="19.5" customHeight="1">
      <c r="A16" s="566" t="s">
        <v>13</v>
      </c>
      <c r="B16" s="567"/>
      <c r="C16" s="116">
        <v>20</v>
      </c>
      <c r="D16" s="12">
        <v>1</v>
      </c>
      <c r="E16" s="111">
        <v>4</v>
      </c>
      <c r="F16" s="111">
        <v>1</v>
      </c>
      <c r="G16" s="69" t="s">
        <v>391</v>
      </c>
      <c r="H16" s="111">
        <v>1</v>
      </c>
      <c r="I16" s="69" t="s">
        <v>391</v>
      </c>
      <c r="J16" s="69">
        <v>1</v>
      </c>
      <c r="K16" s="111">
        <v>10</v>
      </c>
      <c r="L16" s="69" t="s">
        <v>391</v>
      </c>
      <c r="M16" s="69">
        <v>2</v>
      </c>
      <c r="N16" s="69" t="s">
        <v>391</v>
      </c>
      <c r="O16" s="69" t="s">
        <v>391</v>
      </c>
      <c r="P16" s="69" t="s">
        <v>391</v>
      </c>
      <c r="S16" s="69"/>
      <c r="T16" s="21"/>
      <c r="U16" s="568" t="s">
        <v>13</v>
      </c>
      <c r="V16" s="569"/>
      <c r="W16" s="125"/>
      <c r="X16" s="126" t="s">
        <v>391</v>
      </c>
      <c r="Y16" s="103"/>
      <c r="Z16" s="126" t="s">
        <v>391</v>
      </c>
      <c r="AA16" s="103"/>
      <c r="AB16" s="127">
        <v>252</v>
      </c>
      <c r="AC16" s="103"/>
      <c r="AD16" s="127">
        <v>4975</v>
      </c>
      <c r="AE16" s="103"/>
      <c r="AF16" s="127">
        <v>3354</v>
      </c>
      <c r="AG16" s="126"/>
      <c r="AH16" s="126" t="s">
        <v>394</v>
      </c>
      <c r="AI16" s="126"/>
      <c r="AJ16" s="126">
        <v>35</v>
      </c>
    </row>
    <row r="17" spans="1:33" ht="19.5" customHeight="1">
      <c r="A17" s="570" t="s">
        <v>142</v>
      </c>
      <c r="B17" s="571"/>
      <c r="C17" s="128">
        <f>SUM(D17:P17)</f>
        <v>62</v>
      </c>
      <c r="D17" s="129">
        <v>3</v>
      </c>
      <c r="E17" s="129">
        <v>9</v>
      </c>
      <c r="F17" s="129">
        <v>16</v>
      </c>
      <c r="G17" s="129">
        <v>2</v>
      </c>
      <c r="H17" s="129">
        <v>3</v>
      </c>
      <c r="I17" s="130" t="s">
        <v>391</v>
      </c>
      <c r="J17" s="129">
        <v>8</v>
      </c>
      <c r="K17" s="129">
        <v>12</v>
      </c>
      <c r="L17" s="130" t="s">
        <v>391</v>
      </c>
      <c r="M17" s="130">
        <v>9</v>
      </c>
      <c r="N17" s="130" t="s">
        <v>391</v>
      </c>
      <c r="O17" s="130" t="s">
        <v>391</v>
      </c>
      <c r="P17" s="130" t="s">
        <v>391</v>
      </c>
      <c r="S17" s="69"/>
      <c r="T17" s="21"/>
      <c r="U17" s="11" t="s">
        <v>482</v>
      </c>
      <c r="V17" s="13"/>
      <c r="W17" s="92"/>
      <c r="X17" s="13"/>
      <c r="Y17" s="92"/>
      <c r="Z17" s="13"/>
      <c r="AA17" s="92"/>
      <c r="AB17" s="13"/>
      <c r="AC17" s="92"/>
      <c r="AD17" s="13"/>
      <c r="AE17" s="92"/>
      <c r="AF17" s="92"/>
      <c r="AG17" s="92"/>
    </row>
    <row r="18" spans="1:20" ht="15" customHeight="1">
      <c r="A18" s="11" t="s">
        <v>34</v>
      </c>
      <c r="B18" s="13"/>
      <c r="C18" s="111"/>
      <c r="D18" s="111"/>
      <c r="E18" s="111"/>
      <c r="F18" s="111"/>
      <c r="G18" s="69"/>
      <c r="H18" s="111"/>
      <c r="I18" s="69"/>
      <c r="J18" s="111"/>
      <c r="K18" s="69"/>
      <c r="L18" s="111"/>
      <c r="M18" s="69"/>
      <c r="N18" s="69"/>
      <c r="O18" s="69"/>
      <c r="P18" s="69"/>
      <c r="Q18" s="69"/>
      <c r="R18" s="69"/>
      <c r="S18" s="69"/>
      <c r="T18" s="21"/>
    </row>
    <row r="19" spans="1:20" ht="15" customHeight="1">
      <c r="A19" s="11" t="s">
        <v>378</v>
      </c>
      <c r="B19" s="13"/>
      <c r="C19" s="111"/>
      <c r="D19" s="111"/>
      <c r="E19" s="111"/>
      <c r="F19" s="111"/>
      <c r="G19" s="69"/>
      <c r="H19" s="111"/>
      <c r="I19" s="69"/>
      <c r="J19" s="111"/>
      <c r="K19" s="69"/>
      <c r="L19" s="111"/>
      <c r="M19" s="69"/>
      <c r="N19" s="69"/>
      <c r="O19" s="69"/>
      <c r="P19" s="69"/>
      <c r="Q19" s="69"/>
      <c r="R19" s="69"/>
      <c r="S19" s="69"/>
      <c r="T19" s="21"/>
    </row>
    <row r="20" spans="1:20" ht="15" customHeight="1">
      <c r="A20" s="11" t="s">
        <v>41</v>
      </c>
      <c r="B20" s="13"/>
      <c r="C20" s="111"/>
      <c r="D20" s="111"/>
      <c r="E20" s="69"/>
      <c r="F20" s="69"/>
      <c r="G20" s="69"/>
      <c r="H20" s="69"/>
      <c r="I20" s="69"/>
      <c r="J20" s="69"/>
      <c r="K20" s="69"/>
      <c r="L20" s="69"/>
      <c r="M20" s="69"/>
      <c r="N20" s="69"/>
      <c r="O20" s="69"/>
      <c r="P20" s="69"/>
      <c r="Q20" s="69"/>
      <c r="R20" s="69"/>
      <c r="S20" s="69"/>
      <c r="T20" s="21"/>
    </row>
    <row r="21" spans="2:34" ht="15" customHeight="1">
      <c r="B21" s="13"/>
      <c r="C21" s="111"/>
      <c r="D21" s="111"/>
      <c r="E21" s="69"/>
      <c r="F21" s="69"/>
      <c r="G21" s="69"/>
      <c r="H21" s="69"/>
      <c r="I21" s="69"/>
      <c r="J21" s="69"/>
      <c r="K21" s="69"/>
      <c r="L21" s="69"/>
      <c r="M21" s="69"/>
      <c r="N21" s="69"/>
      <c r="O21" s="69"/>
      <c r="P21" s="69"/>
      <c r="Q21" s="69"/>
      <c r="R21" s="69"/>
      <c r="S21" s="69"/>
      <c r="T21" s="21"/>
      <c r="U21" s="480" t="s">
        <v>483</v>
      </c>
      <c r="V21" s="480"/>
      <c r="W21" s="480"/>
      <c r="X21" s="480"/>
      <c r="Y21" s="480"/>
      <c r="Z21" s="480"/>
      <c r="AA21" s="480"/>
      <c r="AB21" s="480"/>
      <c r="AC21" s="480"/>
      <c r="AD21" s="480"/>
      <c r="AE21" s="480"/>
      <c r="AF21" s="480"/>
      <c r="AG21" s="480"/>
      <c r="AH21" s="480"/>
    </row>
    <row r="22" spans="20:34" ht="15" customHeight="1" thickBot="1">
      <c r="T22" s="96"/>
      <c r="U22" s="13"/>
      <c r="V22" s="106"/>
      <c r="W22" s="106"/>
      <c r="X22" s="106"/>
      <c r="Y22" s="106"/>
      <c r="Z22" s="106"/>
      <c r="AA22" s="106"/>
      <c r="AB22" s="106"/>
      <c r="AC22" s="106"/>
      <c r="AD22" s="106"/>
      <c r="AE22" s="106"/>
      <c r="AF22" s="106"/>
      <c r="AG22" s="106"/>
      <c r="AH22" s="69" t="s">
        <v>15</v>
      </c>
    </row>
    <row r="23" spans="20:37" ht="19.5" customHeight="1">
      <c r="T23" s="21"/>
      <c r="U23" s="481" t="s">
        <v>288</v>
      </c>
      <c r="V23" s="546"/>
      <c r="W23" s="487" t="s">
        <v>289</v>
      </c>
      <c r="X23" s="488"/>
      <c r="Y23" s="488"/>
      <c r="Z23" s="488"/>
      <c r="AA23" s="488"/>
      <c r="AB23" s="488"/>
      <c r="AC23" s="488"/>
      <c r="AD23" s="488"/>
      <c r="AE23" s="488"/>
      <c r="AF23" s="488"/>
      <c r="AG23" s="488"/>
      <c r="AH23" s="488"/>
      <c r="AI23" s="13"/>
      <c r="AJ23" s="13"/>
      <c r="AK23" s="13"/>
    </row>
    <row r="24" spans="1:34" ht="18" customHeight="1">
      <c r="A24" s="480" t="s">
        <v>484</v>
      </c>
      <c r="B24" s="480"/>
      <c r="C24" s="480"/>
      <c r="D24" s="480"/>
      <c r="E24" s="480"/>
      <c r="F24" s="480"/>
      <c r="G24" s="480"/>
      <c r="H24" s="480"/>
      <c r="I24" s="480"/>
      <c r="J24" s="480"/>
      <c r="K24" s="480"/>
      <c r="L24" s="480"/>
      <c r="M24" s="480"/>
      <c r="N24" s="480"/>
      <c r="O24" s="480"/>
      <c r="P24" s="5"/>
      <c r="T24" s="21"/>
      <c r="U24" s="547"/>
      <c r="V24" s="515"/>
      <c r="W24" s="503" t="s">
        <v>156</v>
      </c>
      <c r="X24" s="551"/>
      <c r="Y24" s="503" t="s">
        <v>157</v>
      </c>
      <c r="Z24" s="551"/>
      <c r="AA24" s="503" t="s">
        <v>158</v>
      </c>
      <c r="AB24" s="551"/>
      <c r="AC24" s="503" t="s">
        <v>159</v>
      </c>
      <c r="AD24" s="551"/>
      <c r="AE24" s="503" t="s">
        <v>290</v>
      </c>
      <c r="AF24" s="551"/>
      <c r="AG24" s="503" t="s">
        <v>291</v>
      </c>
      <c r="AH24" s="504"/>
    </row>
    <row r="25" spans="20:34" ht="18" customHeight="1" thickBot="1">
      <c r="T25" s="21"/>
      <c r="U25" s="548"/>
      <c r="V25" s="516"/>
      <c r="W25" s="6" t="s">
        <v>160</v>
      </c>
      <c r="X25" s="6" t="s">
        <v>208</v>
      </c>
      <c r="Y25" s="6" t="s">
        <v>160</v>
      </c>
      <c r="Z25" s="6" t="s">
        <v>208</v>
      </c>
      <c r="AA25" s="6" t="s">
        <v>160</v>
      </c>
      <c r="AB25" s="6" t="s">
        <v>208</v>
      </c>
      <c r="AC25" s="6" t="s">
        <v>160</v>
      </c>
      <c r="AD25" s="6" t="s">
        <v>208</v>
      </c>
      <c r="AE25" s="6" t="s">
        <v>160</v>
      </c>
      <c r="AF25" s="6" t="s">
        <v>208</v>
      </c>
      <c r="AG25" s="6" t="s">
        <v>160</v>
      </c>
      <c r="AH25" s="42" t="s">
        <v>208</v>
      </c>
    </row>
    <row r="26" spans="1:34" ht="18" customHeight="1">
      <c r="A26" s="482" t="s">
        <v>42</v>
      </c>
      <c r="B26" s="494" t="s">
        <v>25</v>
      </c>
      <c r="C26" s="494" t="s">
        <v>26</v>
      </c>
      <c r="D26" s="494" t="s">
        <v>27</v>
      </c>
      <c r="E26" s="522" t="s">
        <v>427</v>
      </c>
      <c r="F26" s="522" t="s">
        <v>428</v>
      </c>
      <c r="G26" s="522" t="s">
        <v>429</v>
      </c>
      <c r="H26" s="522" t="s">
        <v>397</v>
      </c>
      <c r="I26" s="522" t="s">
        <v>430</v>
      </c>
      <c r="J26" s="494" t="s">
        <v>153</v>
      </c>
      <c r="K26" s="522" t="s">
        <v>431</v>
      </c>
      <c r="L26" s="494" t="s">
        <v>154</v>
      </c>
      <c r="M26" s="494" t="s">
        <v>155</v>
      </c>
      <c r="N26" s="560" t="s">
        <v>432</v>
      </c>
      <c r="O26" s="563"/>
      <c r="P26" s="131"/>
      <c r="Q26" s="21"/>
      <c r="R26" s="21"/>
      <c r="S26" s="21"/>
      <c r="T26" s="21"/>
      <c r="U26" s="541" t="s">
        <v>118</v>
      </c>
      <c r="V26" s="132" t="s">
        <v>395</v>
      </c>
      <c r="W26" s="133">
        <v>116.6</v>
      </c>
      <c r="X26" s="134">
        <v>116.1</v>
      </c>
      <c r="Y26" s="135">
        <v>123.14</v>
      </c>
      <c r="Z26" s="134">
        <v>121.9</v>
      </c>
      <c r="AA26" s="135">
        <v>128.2</v>
      </c>
      <c r="AB26" s="134">
        <v>128.2</v>
      </c>
      <c r="AC26" s="135">
        <v>134.3</v>
      </c>
      <c r="AD26" s="134">
        <v>133.6</v>
      </c>
      <c r="AE26" s="135">
        <v>139.5</v>
      </c>
      <c r="AF26" s="134">
        <v>141</v>
      </c>
      <c r="AG26" s="135">
        <v>145.2</v>
      </c>
      <c r="AH26" s="134">
        <v>147.6</v>
      </c>
    </row>
    <row r="27" spans="1:34" ht="18" customHeight="1">
      <c r="A27" s="515"/>
      <c r="B27" s="495"/>
      <c r="C27" s="495"/>
      <c r="D27" s="495"/>
      <c r="E27" s="523"/>
      <c r="F27" s="523"/>
      <c r="G27" s="523"/>
      <c r="H27" s="495"/>
      <c r="I27" s="556"/>
      <c r="J27" s="558"/>
      <c r="K27" s="556"/>
      <c r="L27" s="558"/>
      <c r="M27" s="558"/>
      <c r="N27" s="561"/>
      <c r="O27" s="564"/>
      <c r="P27" s="136"/>
      <c r="Q27" s="21"/>
      <c r="R27" s="21"/>
      <c r="S27" s="21"/>
      <c r="T27" s="96"/>
      <c r="U27" s="542"/>
      <c r="V27" s="132">
        <v>29</v>
      </c>
      <c r="W27" s="134">
        <v>116.8</v>
      </c>
      <c r="X27" s="134">
        <v>116.1</v>
      </c>
      <c r="Y27" s="134">
        <v>123.2</v>
      </c>
      <c r="Z27" s="134">
        <v>122</v>
      </c>
      <c r="AA27" s="134">
        <v>128.4</v>
      </c>
      <c r="AB27" s="134">
        <v>128.3</v>
      </c>
      <c r="AC27" s="134">
        <v>134.1</v>
      </c>
      <c r="AD27" s="134">
        <v>133.9</v>
      </c>
      <c r="AE27" s="134">
        <v>139.3</v>
      </c>
      <c r="AF27" s="134">
        <v>140.4</v>
      </c>
      <c r="AG27" s="134">
        <v>145.4</v>
      </c>
      <c r="AH27" s="134">
        <v>146.8</v>
      </c>
    </row>
    <row r="28" spans="1:34" ht="18" customHeight="1">
      <c r="A28" s="516"/>
      <c r="B28" s="496"/>
      <c r="C28" s="496"/>
      <c r="D28" s="496"/>
      <c r="E28" s="565"/>
      <c r="F28" s="565"/>
      <c r="G28" s="565"/>
      <c r="H28" s="496"/>
      <c r="I28" s="557"/>
      <c r="J28" s="559"/>
      <c r="K28" s="557"/>
      <c r="L28" s="559"/>
      <c r="M28" s="559"/>
      <c r="N28" s="562"/>
      <c r="O28" s="564"/>
      <c r="P28" s="136"/>
      <c r="Q28" s="106"/>
      <c r="R28" s="106"/>
      <c r="T28" s="21"/>
      <c r="U28" s="543"/>
      <c r="V28" s="137" t="s">
        <v>444</v>
      </c>
      <c r="W28" s="138">
        <v>118</v>
      </c>
      <c r="X28" s="139">
        <v>115.9</v>
      </c>
      <c r="Y28" s="139">
        <v>123.2</v>
      </c>
      <c r="Z28" s="139">
        <v>122.2</v>
      </c>
      <c r="AA28" s="139">
        <v>128.6</v>
      </c>
      <c r="AB28" s="139">
        <v>128.1</v>
      </c>
      <c r="AC28" s="139">
        <v>134.2</v>
      </c>
      <c r="AD28" s="139">
        <v>135.2</v>
      </c>
      <c r="AE28" s="139">
        <v>139.7</v>
      </c>
      <c r="AF28" s="139">
        <v>141.3</v>
      </c>
      <c r="AG28" s="139">
        <v>146.4</v>
      </c>
      <c r="AH28" s="139">
        <v>148.2</v>
      </c>
    </row>
    <row r="29" spans="1:34" ht="18" customHeight="1">
      <c r="A29" s="37" t="s">
        <v>366</v>
      </c>
      <c r="B29" s="140">
        <v>9746</v>
      </c>
      <c r="C29" s="140">
        <v>324</v>
      </c>
      <c r="D29" s="140">
        <v>96</v>
      </c>
      <c r="E29" s="140" t="s">
        <v>391</v>
      </c>
      <c r="F29" s="140">
        <v>12694</v>
      </c>
      <c r="G29" s="140">
        <v>43</v>
      </c>
      <c r="H29" s="140">
        <v>760</v>
      </c>
      <c r="I29" s="140">
        <v>455</v>
      </c>
      <c r="J29" s="140" t="s">
        <v>391</v>
      </c>
      <c r="K29" s="140">
        <v>350</v>
      </c>
      <c r="L29" s="140">
        <v>1363</v>
      </c>
      <c r="M29" s="140">
        <v>2696</v>
      </c>
      <c r="N29" s="140">
        <v>1009</v>
      </c>
      <c r="O29" s="140"/>
      <c r="P29" s="141"/>
      <c r="S29" s="21"/>
      <c r="T29" s="96"/>
      <c r="U29" s="541" t="s">
        <v>119</v>
      </c>
      <c r="V29" s="132" t="s">
        <v>395</v>
      </c>
      <c r="W29" s="133">
        <v>21.2</v>
      </c>
      <c r="X29" s="134">
        <v>21.1</v>
      </c>
      <c r="Y29" s="135">
        <v>24.3</v>
      </c>
      <c r="Z29" s="134">
        <v>23.5</v>
      </c>
      <c r="AA29" s="135">
        <v>27.3</v>
      </c>
      <c r="AB29" s="134">
        <v>26.9</v>
      </c>
      <c r="AC29" s="135">
        <v>30.8</v>
      </c>
      <c r="AD29" s="134">
        <v>29.9</v>
      </c>
      <c r="AE29" s="135">
        <v>34.1</v>
      </c>
      <c r="AF29" s="134">
        <v>34.2</v>
      </c>
      <c r="AG29" s="135">
        <v>38.8</v>
      </c>
      <c r="AH29" s="134">
        <v>39.6</v>
      </c>
    </row>
    <row r="30" spans="1:37" s="13" customFormat="1" ht="18" customHeight="1">
      <c r="A30" s="37" t="s">
        <v>359</v>
      </c>
      <c r="B30" s="142">
        <v>9752</v>
      </c>
      <c r="C30" s="140">
        <v>323</v>
      </c>
      <c r="D30" s="140">
        <v>96</v>
      </c>
      <c r="E30" s="140" t="s">
        <v>391</v>
      </c>
      <c r="F30" s="140">
        <v>12994</v>
      </c>
      <c r="G30" s="140">
        <v>43</v>
      </c>
      <c r="H30" s="140">
        <v>753</v>
      </c>
      <c r="I30" s="140">
        <v>526</v>
      </c>
      <c r="J30" s="140" t="s">
        <v>391</v>
      </c>
      <c r="K30" s="140">
        <v>355</v>
      </c>
      <c r="L30" s="140">
        <v>1314</v>
      </c>
      <c r="M30" s="140">
        <v>2762</v>
      </c>
      <c r="N30" s="140">
        <v>937</v>
      </c>
      <c r="O30" s="140"/>
      <c r="P30" s="141"/>
      <c r="Q30" s="11"/>
      <c r="R30" s="11"/>
      <c r="S30" s="21"/>
      <c r="T30" s="96"/>
      <c r="U30" s="542"/>
      <c r="V30" s="132">
        <v>29</v>
      </c>
      <c r="W30" s="134">
        <v>21.6</v>
      </c>
      <c r="X30" s="134">
        <v>21</v>
      </c>
      <c r="Y30" s="134">
        <v>24.3</v>
      </c>
      <c r="Z30" s="134">
        <v>23.5</v>
      </c>
      <c r="AA30" s="134">
        <v>27.6</v>
      </c>
      <c r="AB30" s="134">
        <v>26.8</v>
      </c>
      <c r="AC30" s="134">
        <v>31.1</v>
      </c>
      <c r="AD30" s="134">
        <v>30.1</v>
      </c>
      <c r="AE30" s="134">
        <v>34.3</v>
      </c>
      <c r="AF30" s="134">
        <v>33.9</v>
      </c>
      <c r="AG30" s="134">
        <v>38.9</v>
      </c>
      <c r="AH30" s="134">
        <v>39</v>
      </c>
      <c r="AI30" s="11"/>
      <c r="AJ30" s="11"/>
      <c r="AK30" s="11"/>
    </row>
    <row r="31" spans="1:34" ht="18" customHeight="1">
      <c r="A31" s="37" t="s">
        <v>375</v>
      </c>
      <c r="B31" s="108">
        <v>9752</v>
      </c>
      <c r="C31" s="13">
        <v>324</v>
      </c>
      <c r="D31" s="13">
        <v>93</v>
      </c>
      <c r="E31" s="140" t="s">
        <v>394</v>
      </c>
      <c r="F31" s="89">
        <v>13357</v>
      </c>
      <c r="G31" s="89">
        <v>43</v>
      </c>
      <c r="H31" s="89">
        <v>743</v>
      </c>
      <c r="I31" s="89">
        <v>605</v>
      </c>
      <c r="J31" s="47" t="s">
        <v>391</v>
      </c>
      <c r="K31" s="89">
        <v>350</v>
      </c>
      <c r="L31" s="89">
        <v>1300</v>
      </c>
      <c r="M31" s="89">
        <v>2697</v>
      </c>
      <c r="N31" s="89">
        <v>892</v>
      </c>
      <c r="O31" s="89"/>
      <c r="P31" s="141"/>
      <c r="Q31" s="13"/>
      <c r="R31" s="13"/>
      <c r="S31" s="111"/>
      <c r="T31" s="96"/>
      <c r="U31" s="543"/>
      <c r="V31" s="137" t="s">
        <v>444</v>
      </c>
      <c r="W31" s="138">
        <v>22</v>
      </c>
      <c r="X31" s="139">
        <v>21.2</v>
      </c>
      <c r="Y31" s="139">
        <v>24.7</v>
      </c>
      <c r="Z31" s="139">
        <v>24.1</v>
      </c>
      <c r="AA31" s="139">
        <v>27.9</v>
      </c>
      <c r="AB31" s="139">
        <v>27.2</v>
      </c>
      <c r="AC31" s="139">
        <v>31.5</v>
      </c>
      <c r="AD31" s="139">
        <v>31.5</v>
      </c>
      <c r="AE31" s="139">
        <v>35.1</v>
      </c>
      <c r="AF31" s="139">
        <v>35.2</v>
      </c>
      <c r="AG31" s="139">
        <v>39.9</v>
      </c>
      <c r="AH31" s="139">
        <v>40.7</v>
      </c>
    </row>
    <row r="32" spans="1:34" ht="18" customHeight="1">
      <c r="A32" s="37" t="s">
        <v>371</v>
      </c>
      <c r="B32" s="108">
        <v>10469</v>
      </c>
      <c r="C32" s="13">
        <v>440</v>
      </c>
      <c r="D32" s="13">
        <v>99</v>
      </c>
      <c r="E32" s="140" t="s">
        <v>391</v>
      </c>
      <c r="F32" s="89">
        <v>12803</v>
      </c>
      <c r="G32" s="89">
        <v>41</v>
      </c>
      <c r="H32" s="89">
        <v>738</v>
      </c>
      <c r="I32" s="89">
        <v>661</v>
      </c>
      <c r="J32" s="47" t="s">
        <v>391</v>
      </c>
      <c r="K32" s="89">
        <v>343</v>
      </c>
      <c r="L32" s="89">
        <v>1300</v>
      </c>
      <c r="M32" s="89">
        <v>2739</v>
      </c>
      <c r="N32" s="89">
        <v>774</v>
      </c>
      <c r="O32" s="89"/>
      <c r="P32" s="143"/>
      <c r="S32" s="21"/>
      <c r="T32" s="92"/>
      <c r="U32" s="13"/>
      <c r="V32" s="144"/>
      <c r="W32" s="145"/>
      <c r="X32" s="145"/>
      <c r="Y32" s="145"/>
      <c r="Z32" s="145"/>
      <c r="AA32" s="145"/>
      <c r="AB32" s="145"/>
      <c r="AC32" s="145"/>
      <c r="AD32" s="145"/>
      <c r="AE32" s="145"/>
      <c r="AF32" s="145"/>
      <c r="AG32" s="145"/>
      <c r="AH32" s="145"/>
    </row>
    <row r="33" spans="1:34" ht="18" customHeight="1" thickBot="1">
      <c r="A33" s="146" t="s">
        <v>372</v>
      </c>
      <c r="B33" s="147">
        <v>10474</v>
      </c>
      <c r="C33" s="148">
        <v>441</v>
      </c>
      <c r="D33" s="148">
        <v>102</v>
      </c>
      <c r="E33" s="149" t="s">
        <v>391</v>
      </c>
      <c r="F33" s="150">
        <v>13683</v>
      </c>
      <c r="G33" s="150">
        <v>43</v>
      </c>
      <c r="H33" s="150">
        <v>741</v>
      </c>
      <c r="I33" s="150">
        <v>687</v>
      </c>
      <c r="J33" s="149" t="s">
        <v>391</v>
      </c>
      <c r="K33" s="150">
        <v>343</v>
      </c>
      <c r="L33" s="150">
        <v>1298</v>
      </c>
      <c r="M33" s="150">
        <v>2807</v>
      </c>
      <c r="N33" s="150">
        <v>766</v>
      </c>
      <c r="O33" s="82"/>
      <c r="S33" s="21"/>
      <c r="T33" s="92"/>
      <c r="U33" s="111"/>
      <c r="V33" s="111"/>
      <c r="W33" s="134"/>
      <c r="X33" s="134"/>
      <c r="Y33" s="134"/>
      <c r="Z33" s="134"/>
      <c r="AA33" s="134"/>
      <c r="AB33" s="134"/>
      <c r="AC33" s="134"/>
      <c r="AD33" s="134"/>
      <c r="AE33" s="134"/>
      <c r="AF33" s="134"/>
      <c r="AG33" s="134"/>
      <c r="AH33" s="134"/>
    </row>
    <row r="34" spans="1:34" ht="18" customHeight="1">
      <c r="A34" s="11" t="s">
        <v>485</v>
      </c>
      <c r="S34" s="21"/>
      <c r="T34" s="92"/>
      <c r="U34" s="481" t="s">
        <v>288</v>
      </c>
      <c r="V34" s="546"/>
      <c r="W34" s="535" t="s">
        <v>292</v>
      </c>
      <c r="X34" s="536"/>
      <c r="Y34" s="536"/>
      <c r="Z34" s="536"/>
      <c r="AA34" s="536"/>
      <c r="AB34" s="550"/>
      <c r="AC34" s="535" t="s">
        <v>293</v>
      </c>
      <c r="AD34" s="536"/>
      <c r="AE34" s="536"/>
      <c r="AF34" s="536"/>
      <c r="AG34" s="536"/>
      <c r="AH34" s="536"/>
    </row>
    <row r="35" spans="19:34" ht="18" customHeight="1">
      <c r="S35" s="21"/>
      <c r="T35" s="89"/>
      <c r="U35" s="547"/>
      <c r="V35" s="515"/>
      <c r="W35" s="537" t="s">
        <v>294</v>
      </c>
      <c r="X35" s="538"/>
      <c r="Y35" s="537" t="s">
        <v>295</v>
      </c>
      <c r="Z35" s="538"/>
      <c r="AA35" s="537" t="s">
        <v>296</v>
      </c>
      <c r="AB35" s="538"/>
      <c r="AC35" s="537" t="s">
        <v>297</v>
      </c>
      <c r="AD35" s="538"/>
      <c r="AE35" s="537" t="s">
        <v>298</v>
      </c>
      <c r="AF35" s="538"/>
      <c r="AG35" s="537" t="s">
        <v>299</v>
      </c>
      <c r="AH35" s="552"/>
    </row>
    <row r="36" spans="19:37" ht="18" customHeight="1">
      <c r="S36" s="21"/>
      <c r="T36" s="92"/>
      <c r="U36" s="548"/>
      <c r="V36" s="516"/>
      <c r="W36" s="151" t="s">
        <v>160</v>
      </c>
      <c r="X36" s="151" t="s">
        <v>208</v>
      </c>
      <c r="Y36" s="151" t="s">
        <v>160</v>
      </c>
      <c r="Z36" s="151" t="s">
        <v>208</v>
      </c>
      <c r="AA36" s="151" t="s">
        <v>160</v>
      </c>
      <c r="AB36" s="151" t="s">
        <v>208</v>
      </c>
      <c r="AC36" s="151" t="s">
        <v>160</v>
      </c>
      <c r="AD36" s="151" t="s">
        <v>208</v>
      </c>
      <c r="AE36" s="151" t="s">
        <v>160</v>
      </c>
      <c r="AF36" s="151" t="s">
        <v>208</v>
      </c>
      <c r="AG36" s="151" t="s">
        <v>160</v>
      </c>
      <c r="AH36" s="152" t="s">
        <v>208</v>
      </c>
      <c r="AI36" s="13"/>
      <c r="AJ36" s="13"/>
      <c r="AK36" s="13"/>
    </row>
    <row r="37" spans="16:34" ht="18" customHeight="1">
      <c r="P37" s="153"/>
      <c r="Q37" s="153"/>
      <c r="R37" s="105"/>
      <c r="S37" s="153"/>
      <c r="T37" s="154"/>
      <c r="U37" s="541" t="s">
        <v>118</v>
      </c>
      <c r="V37" s="132" t="s">
        <v>395</v>
      </c>
      <c r="W37" s="133">
        <v>152.8</v>
      </c>
      <c r="X37" s="134">
        <v>152.3</v>
      </c>
      <c r="Y37" s="135">
        <v>160</v>
      </c>
      <c r="Z37" s="134">
        <v>155.2</v>
      </c>
      <c r="AA37" s="135">
        <v>166.1</v>
      </c>
      <c r="AB37" s="134">
        <v>156.7</v>
      </c>
      <c r="AC37" s="135">
        <v>168.6</v>
      </c>
      <c r="AD37" s="134">
        <v>157.4</v>
      </c>
      <c r="AE37" s="135">
        <v>170.9</v>
      </c>
      <c r="AF37" s="134">
        <v>157.9</v>
      </c>
      <c r="AG37" s="135">
        <v>170.9</v>
      </c>
      <c r="AH37" s="134">
        <v>158.4</v>
      </c>
    </row>
    <row r="38" spans="1:34" ht="18" customHeight="1">
      <c r="A38" s="155" t="s">
        <v>486</v>
      </c>
      <c r="B38" s="155"/>
      <c r="C38" s="155"/>
      <c r="D38" s="155"/>
      <c r="E38" s="155"/>
      <c r="F38" s="155"/>
      <c r="G38" s="155"/>
      <c r="H38" s="155"/>
      <c r="I38" s="155"/>
      <c r="J38" s="155"/>
      <c r="K38" s="155"/>
      <c r="L38" s="155"/>
      <c r="M38" s="155"/>
      <c r="N38" s="155"/>
      <c r="O38" s="155"/>
      <c r="P38" s="155"/>
      <c r="Q38" s="155"/>
      <c r="S38" s="21"/>
      <c r="T38" s="96"/>
      <c r="U38" s="542"/>
      <c r="V38" s="132">
        <v>29</v>
      </c>
      <c r="W38" s="134">
        <v>153</v>
      </c>
      <c r="X38" s="134">
        <v>152.5</v>
      </c>
      <c r="Y38" s="134">
        <v>160.6</v>
      </c>
      <c r="Z38" s="134">
        <v>155.2</v>
      </c>
      <c r="AA38" s="134">
        <v>165.9</v>
      </c>
      <c r="AB38" s="134">
        <v>157.1</v>
      </c>
      <c r="AC38" s="134">
        <v>169.4</v>
      </c>
      <c r="AD38" s="134">
        <v>157.5</v>
      </c>
      <c r="AE38" s="134">
        <v>170.7</v>
      </c>
      <c r="AF38" s="134">
        <v>158</v>
      </c>
      <c r="AG38" s="134">
        <v>171.2</v>
      </c>
      <c r="AH38" s="134">
        <v>158.3</v>
      </c>
    </row>
    <row r="39" spans="2:34" ht="18" customHeight="1">
      <c r="B39" s="21"/>
      <c r="C39" s="21"/>
      <c r="D39" s="21"/>
      <c r="E39" s="21"/>
      <c r="F39" s="21"/>
      <c r="G39" s="21"/>
      <c r="H39" s="21"/>
      <c r="I39" s="21"/>
      <c r="J39" s="21"/>
      <c r="K39" s="21"/>
      <c r="L39" s="21"/>
      <c r="M39" s="21"/>
      <c r="N39" s="21"/>
      <c r="O39" s="21"/>
      <c r="P39" s="21"/>
      <c r="R39" s="96"/>
      <c r="T39" s="21"/>
      <c r="U39" s="543"/>
      <c r="V39" s="137" t="s">
        <v>444</v>
      </c>
      <c r="W39" s="138">
        <v>154.4</v>
      </c>
      <c r="X39" s="139">
        <v>152.4</v>
      </c>
      <c r="Y39" s="139">
        <v>160.9</v>
      </c>
      <c r="Z39" s="139">
        <v>155.4</v>
      </c>
      <c r="AA39" s="139">
        <v>166.6</v>
      </c>
      <c r="AB39" s="139">
        <v>157.1</v>
      </c>
      <c r="AC39" s="139">
        <v>168.6</v>
      </c>
      <c r="AD39" s="139">
        <v>157.9</v>
      </c>
      <c r="AE39" s="139">
        <v>169.9</v>
      </c>
      <c r="AF39" s="139">
        <v>158.1</v>
      </c>
      <c r="AG39" s="139">
        <v>171.7</v>
      </c>
      <c r="AH39" s="139">
        <v>158.3</v>
      </c>
    </row>
    <row r="40" spans="1:34" ht="18" customHeight="1" thickBot="1">
      <c r="A40" s="11" t="s">
        <v>405</v>
      </c>
      <c r="B40" s="21"/>
      <c r="C40" s="21"/>
      <c r="D40" s="21"/>
      <c r="E40" s="21"/>
      <c r="F40" s="21"/>
      <c r="G40" s="21"/>
      <c r="H40" s="21"/>
      <c r="I40" s="21"/>
      <c r="J40" s="21"/>
      <c r="K40" s="21"/>
      <c r="L40" s="21"/>
      <c r="M40" s="21"/>
      <c r="N40" s="21"/>
      <c r="O40" s="21"/>
      <c r="P40" s="21"/>
      <c r="R40" s="156"/>
      <c r="T40" s="157"/>
      <c r="U40" s="541" t="s">
        <v>119</v>
      </c>
      <c r="V40" s="132" t="s">
        <v>395</v>
      </c>
      <c r="W40" s="133">
        <v>43.9</v>
      </c>
      <c r="X40" s="134">
        <v>43.8</v>
      </c>
      <c r="Y40" s="135">
        <v>49.5</v>
      </c>
      <c r="Z40" s="134">
        <v>47.4</v>
      </c>
      <c r="AA40" s="135">
        <v>55.4</v>
      </c>
      <c r="AB40" s="134">
        <v>49.6</v>
      </c>
      <c r="AC40" s="135">
        <v>59.7</v>
      </c>
      <c r="AD40" s="134">
        <v>51.6</v>
      </c>
      <c r="AE40" s="135">
        <v>62.3</v>
      </c>
      <c r="AF40" s="134">
        <v>53.1</v>
      </c>
      <c r="AG40" s="135">
        <v>63.4</v>
      </c>
      <c r="AH40" s="134">
        <v>53.1</v>
      </c>
    </row>
    <row r="41" spans="1:34" ht="18" customHeight="1">
      <c r="A41" s="482" t="s">
        <v>233</v>
      </c>
      <c r="B41" s="494" t="s">
        <v>51</v>
      </c>
      <c r="C41" s="522" t="s">
        <v>383</v>
      </c>
      <c r="D41" s="522" t="s">
        <v>120</v>
      </c>
      <c r="E41" s="522" t="s">
        <v>121</v>
      </c>
      <c r="F41" s="522" t="s">
        <v>437</v>
      </c>
      <c r="G41" s="522" t="s">
        <v>438</v>
      </c>
      <c r="H41" s="522" t="s">
        <v>384</v>
      </c>
      <c r="I41" s="522" t="s">
        <v>122</v>
      </c>
      <c r="J41" s="522" t="s">
        <v>385</v>
      </c>
      <c r="K41" s="522" t="s">
        <v>487</v>
      </c>
      <c r="L41" s="522" t="s">
        <v>123</v>
      </c>
      <c r="M41" s="522" t="s">
        <v>439</v>
      </c>
      <c r="N41" s="522" t="s">
        <v>386</v>
      </c>
      <c r="O41" s="522" t="s">
        <v>440</v>
      </c>
      <c r="P41" s="522" t="s">
        <v>441</v>
      </c>
      <c r="Q41" s="517" t="s">
        <v>209</v>
      </c>
      <c r="R41" s="156"/>
      <c r="T41" s="157"/>
      <c r="U41" s="544"/>
      <c r="V41" s="132">
        <v>29</v>
      </c>
      <c r="W41" s="134">
        <v>44.3</v>
      </c>
      <c r="X41" s="134">
        <v>44.3</v>
      </c>
      <c r="Y41" s="134">
        <v>49</v>
      </c>
      <c r="Z41" s="134">
        <v>47</v>
      </c>
      <c r="AA41" s="134">
        <v>54.2</v>
      </c>
      <c r="AB41" s="134">
        <v>50.1</v>
      </c>
      <c r="AC41" s="134">
        <v>60.7</v>
      </c>
      <c r="AD41" s="134">
        <v>51.8</v>
      </c>
      <c r="AE41" s="134">
        <v>61.4</v>
      </c>
      <c r="AF41" s="134">
        <v>53.1</v>
      </c>
      <c r="AG41" s="134">
        <v>64</v>
      </c>
      <c r="AH41" s="134">
        <v>53.1</v>
      </c>
    </row>
    <row r="42" spans="1:34" ht="18" customHeight="1">
      <c r="A42" s="515"/>
      <c r="B42" s="495"/>
      <c r="C42" s="523"/>
      <c r="D42" s="523"/>
      <c r="E42" s="523"/>
      <c r="F42" s="523"/>
      <c r="G42" s="523"/>
      <c r="H42" s="523"/>
      <c r="I42" s="523"/>
      <c r="J42" s="523"/>
      <c r="K42" s="523"/>
      <c r="L42" s="523"/>
      <c r="M42" s="523"/>
      <c r="N42" s="523"/>
      <c r="O42" s="523"/>
      <c r="P42" s="523"/>
      <c r="Q42" s="554"/>
      <c r="R42" s="158"/>
      <c r="T42" s="157"/>
      <c r="U42" s="545"/>
      <c r="V42" s="137" t="s">
        <v>444</v>
      </c>
      <c r="W42" s="138">
        <v>45.5</v>
      </c>
      <c r="X42" s="139">
        <v>43.9</v>
      </c>
      <c r="Y42" s="139">
        <v>50.3</v>
      </c>
      <c r="Z42" s="139">
        <v>47.7</v>
      </c>
      <c r="AA42" s="139">
        <v>55.3</v>
      </c>
      <c r="AB42" s="139">
        <v>50.3</v>
      </c>
      <c r="AC42" s="139">
        <v>60.1</v>
      </c>
      <c r="AD42" s="139">
        <v>51.4</v>
      </c>
      <c r="AE42" s="139">
        <v>61.2</v>
      </c>
      <c r="AF42" s="139">
        <v>52.3</v>
      </c>
      <c r="AG42" s="139">
        <v>64.3</v>
      </c>
      <c r="AH42" s="139">
        <v>51.7</v>
      </c>
    </row>
    <row r="43" spans="1:37" s="13" customFormat="1" ht="18" customHeight="1">
      <c r="A43" s="516"/>
      <c r="B43" s="553"/>
      <c r="C43" s="524"/>
      <c r="D43" s="524"/>
      <c r="E43" s="524"/>
      <c r="F43" s="524"/>
      <c r="G43" s="524"/>
      <c r="H43" s="524"/>
      <c r="I43" s="524"/>
      <c r="J43" s="524"/>
      <c r="K43" s="524"/>
      <c r="L43" s="524"/>
      <c r="M43" s="524"/>
      <c r="N43" s="524"/>
      <c r="O43" s="524"/>
      <c r="P43" s="524"/>
      <c r="Q43" s="555"/>
      <c r="R43" s="158"/>
      <c r="S43" s="11"/>
      <c r="T43" s="157"/>
      <c r="U43" s="111" t="s">
        <v>488</v>
      </c>
      <c r="V43" s="36"/>
      <c r="W43" s="134"/>
      <c r="X43" s="134"/>
      <c r="Y43" s="134"/>
      <c r="Z43" s="134"/>
      <c r="AA43" s="134"/>
      <c r="AB43" s="135"/>
      <c r="AC43" s="135"/>
      <c r="AD43" s="135"/>
      <c r="AE43" s="135"/>
      <c r="AF43" s="135"/>
      <c r="AG43" s="135"/>
      <c r="AH43" s="135"/>
      <c r="AI43" s="11"/>
      <c r="AJ43" s="11"/>
      <c r="AK43" s="11"/>
    </row>
    <row r="44" spans="1:34" ht="18" customHeight="1">
      <c r="A44" s="37" t="s">
        <v>375</v>
      </c>
      <c r="B44" s="142">
        <v>37287</v>
      </c>
      <c r="C44" s="158">
        <v>13453</v>
      </c>
      <c r="D44" s="158">
        <v>2599</v>
      </c>
      <c r="E44" s="158">
        <v>2266</v>
      </c>
      <c r="F44" s="158">
        <v>372</v>
      </c>
      <c r="G44" s="158">
        <v>2227</v>
      </c>
      <c r="H44" s="158">
        <v>1410</v>
      </c>
      <c r="I44" s="158">
        <v>1523</v>
      </c>
      <c r="J44" s="158">
        <v>77</v>
      </c>
      <c r="K44" s="158">
        <v>49</v>
      </c>
      <c r="L44" s="158">
        <v>73</v>
      </c>
      <c r="M44" s="158">
        <v>122</v>
      </c>
      <c r="N44" s="158">
        <v>1583</v>
      </c>
      <c r="O44" s="158">
        <v>1465</v>
      </c>
      <c r="P44" s="158">
        <v>2388</v>
      </c>
      <c r="Q44" s="158">
        <v>7680</v>
      </c>
      <c r="R44" s="158"/>
      <c r="S44" s="13"/>
      <c r="T44" s="157"/>
      <c r="U44" s="549" t="s">
        <v>445</v>
      </c>
      <c r="V44" s="549"/>
      <c r="W44" s="549"/>
      <c r="X44" s="549"/>
      <c r="Y44" s="549"/>
      <c r="Z44" s="549"/>
      <c r="AA44" s="549"/>
      <c r="AB44" s="549"/>
      <c r="AC44" s="549"/>
      <c r="AD44" s="549"/>
      <c r="AE44" s="549"/>
      <c r="AF44" s="549"/>
      <c r="AG44" s="549"/>
      <c r="AH44" s="549"/>
    </row>
    <row r="45" spans="1:34" ht="18" customHeight="1">
      <c r="A45" s="37" t="s">
        <v>371</v>
      </c>
      <c r="B45" s="142">
        <v>37395</v>
      </c>
      <c r="C45" s="158">
        <v>13120</v>
      </c>
      <c r="D45" s="158">
        <v>2323</v>
      </c>
      <c r="E45" s="158">
        <v>2380</v>
      </c>
      <c r="F45" s="158">
        <v>363</v>
      </c>
      <c r="G45" s="158">
        <v>2175</v>
      </c>
      <c r="H45" s="158">
        <v>1544</v>
      </c>
      <c r="I45" s="158">
        <v>1572</v>
      </c>
      <c r="J45" s="158">
        <v>81</v>
      </c>
      <c r="K45" s="158">
        <v>47</v>
      </c>
      <c r="L45" s="158">
        <v>71</v>
      </c>
      <c r="M45" s="158">
        <v>122</v>
      </c>
      <c r="N45" s="158">
        <v>1689</v>
      </c>
      <c r="O45" s="158">
        <v>1621</v>
      </c>
      <c r="P45" s="158">
        <v>2395</v>
      </c>
      <c r="Q45" s="158">
        <v>7892</v>
      </c>
      <c r="S45" s="21"/>
      <c r="T45" s="106"/>
      <c r="U45" s="549" t="s">
        <v>447</v>
      </c>
      <c r="V45" s="549"/>
      <c r="W45" s="549"/>
      <c r="X45" s="549"/>
      <c r="Y45" s="549"/>
      <c r="Z45" s="549"/>
      <c r="AA45" s="549"/>
      <c r="AB45" s="549"/>
      <c r="AC45" s="549"/>
      <c r="AD45" s="549"/>
      <c r="AE45" s="549"/>
      <c r="AF45" s="549"/>
      <c r="AG45" s="549"/>
      <c r="AH45" s="549"/>
    </row>
    <row r="46" spans="1:34" ht="18" customHeight="1">
      <c r="A46" s="159" t="s">
        <v>372</v>
      </c>
      <c r="B46" s="160">
        <v>16005</v>
      </c>
      <c r="C46" s="150">
        <v>10960</v>
      </c>
      <c r="D46" s="150">
        <v>238</v>
      </c>
      <c r="E46" s="150">
        <v>2064</v>
      </c>
      <c r="F46" s="150">
        <v>308</v>
      </c>
      <c r="G46" s="161" t="s">
        <v>394</v>
      </c>
      <c r="H46" s="150">
        <v>482</v>
      </c>
      <c r="I46" s="150">
        <v>644</v>
      </c>
      <c r="J46" s="150">
        <v>71</v>
      </c>
      <c r="K46" s="150">
        <v>41</v>
      </c>
      <c r="L46" s="150">
        <v>56</v>
      </c>
      <c r="M46" s="149" t="s">
        <v>391</v>
      </c>
      <c r="N46" s="161" t="s">
        <v>394</v>
      </c>
      <c r="O46" s="161" t="s">
        <v>394</v>
      </c>
      <c r="P46" s="161" t="s">
        <v>394</v>
      </c>
      <c r="Q46" s="150">
        <v>1141</v>
      </c>
      <c r="T46" s="157"/>
      <c r="U46" s="549" t="s">
        <v>446</v>
      </c>
      <c r="V46" s="549"/>
      <c r="W46" s="549"/>
      <c r="X46" s="549"/>
      <c r="Y46" s="549"/>
      <c r="Z46" s="549"/>
      <c r="AA46" s="549"/>
      <c r="AB46" s="549"/>
      <c r="AC46" s="549"/>
      <c r="AD46" s="549"/>
      <c r="AE46" s="549"/>
      <c r="AF46" s="549"/>
      <c r="AG46" s="549"/>
      <c r="AH46" s="549"/>
    </row>
    <row r="47" spans="1:34" ht="18" customHeight="1">
      <c r="A47" s="36"/>
      <c r="B47" s="162"/>
      <c r="C47" s="89"/>
      <c r="D47" s="89"/>
      <c r="E47" s="140"/>
      <c r="F47" s="89"/>
      <c r="G47" s="89"/>
      <c r="H47" s="89"/>
      <c r="I47" s="89"/>
      <c r="J47" s="89"/>
      <c r="K47" s="89"/>
      <c r="L47" s="89"/>
      <c r="M47" s="89"/>
      <c r="N47" s="89"/>
      <c r="O47" s="89"/>
      <c r="P47" s="46"/>
      <c r="Q47" s="163"/>
      <c r="T47" s="21"/>
      <c r="U47" s="111" t="s">
        <v>489</v>
      </c>
      <c r="V47" s="92"/>
      <c r="W47" s="92"/>
      <c r="X47" s="13"/>
      <c r="Y47" s="13"/>
      <c r="Z47" s="13"/>
      <c r="AA47" s="13"/>
      <c r="AB47" s="134"/>
      <c r="AC47" s="134"/>
      <c r="AD47" s="134"/>
      <c r="AE47" s="134"/>
      <c r="AF47" s="134"/>
      <c r="AG47" s="134"/>
      <c r="AH47" s="134"/>
    </row>
    <row r="48" spans="1:34" ht="18" customHeight="1">
      <c r="A48" s="144"/>
      <c r="B48" s="164"/>
      <c r="C48" s="82"/>
      <c r="D48" s="82"/>
      <c r="E48" s="165"/>
      <c r="F48" s="82"/>
      <c r="G48" s="82"/>
      <c r="H48" s="82"/>
      <c r="I48" s="82"/>
      <c r="J48" s="82"/>
      <c r="K48" s="82"/>
      <c r="L48" s="82"/>
      <c r="M48" s="82"/>
      <c r="N48" s="82"/>
      <c r="O48" s="82"/>
      <c r="P48" s="51"/>
      <c r="Q48" s="166"/>
      <c r="T48" s="21"/>
      <c r="U48" s="29"/>
      <c r="V48" s="36"/>
      <c r="W48" s="134"/>
      <c r="X48" s="134"/>
      <c r="Y48" s="134"/>
      <c r="Z48" s="134"/>
      <c r="AA48" s="134"/>
      <c r="AB48" s="145"/>
      <c r="AC48" s="145"/>
      <c r="AD48" s="145"/>
      <c r="AE48" s="145"/>
      <c r="AF48" s="145"/>
      <c r="AG48" s="145"/>
      <c r="AH48" s="145"/>
    </row>
    <row r="49" spans="1:34" ht="18" customHeight="1" thickBot="1">
      <c r="A49" s="167" t="s">
        <v>406</v>
      </c>
      <c r="B49" s="16"/>
      <c r="C49" s="17"/>
      <c r="D49" s="17"/>
      <c r="E49" s="18"/>
      <c r="F49" s="17"/>
      <c r="G49" s="19"/>
      <c r="H49" s="17"/>
      <c r="I49" s="17"/>
      <c r="J49" s="17"/>
      <c r="K49" s="17"/>
      <c r="L49" s="17"/>
      <c r="M49" s="17"/>
      <c r="N49" s="17"/>
      <c r="O49" s="168"/>
      <c r="P49" s="20"/>
      <c r="T49" s="21"/>
      <c r="U49" s="111"/>
      <c r="V49" s="92"/>
      <c r="W49" s="92"/>
      <c r="X49" s="13"/>
      <c r="Y49" s="13"/>
      <c r="Z49" s="13"/>
      <c r="AA49" s="13"/>
      <c r="AB49" s="13"/>
      <c r="AC49" s="13"/>
      <c r="AD49" s="13"/>
      <c r="AE49" s="13"/>
      <c r="AF49" s="13"/>
      <c r="AG49" s="13"/>
      <c r="AH49" s="13" t="s">
        <v>303</v>
      </c>
    </row>
    <row r="50" spans="1:34" ht="18" customHeight="1">
      <c r="A50" s="528" t="s">
        <v>233</v>
      </c>
      <c r="B50" s="530" t="s">
        <v>51</v>
      </c>
      <c r="C50" s="525" t="s">
        <v>407</v>
      </c>
      <c r="D50" s="533" t="s">
        <v>408</v>
      </c>
      <c r="E50" s="525" t="s">
        <v>409</v>
      </c>
      <c r="F50" s="525" t="s">
        <v>410</v>
      </c>
      <c r="G50" s="525" t="s">
        <v>436</v>
      </c>
      <c r="H50" s="525" t="s">
        <v>411</v>
      </c>
      <c r="I50" s="527" t="s">
        <v>412</v>
      </c>
      <c r="J50" s="525" t="s">
        <v>413</v>
      </c>
      <c r="K50" s="525" t="s">
        <v>414</v>
      </c>
      <c r="L50" s="525" t="s">
        <v>415</v>
      </c>
      <c r="M50" s="520" t="s">
        <v>416</v>
      </c>
      <c r="N50" s="525" t="s">
        <v>417</v>
      </c>
      <c r="O50" s="525" t="s">
        <v>418</v>
      </c>
      <c r="P50" s="539" t="s">
        <v>209</v>
      </c>
      <c r="U50" s="13"/>
      <c r="V50" s="13"/>
      <c r="W50" s="13"/>
      <c r="X50" s="13"/>
      <c r="Y50" s="13"/>
      <c r="Z50" s="13"/>
      <c r="AA50" s="13"/>
      <c r="AB50" s="13"/>
      <c r="AC50" s="13"/>
      <c r="AD50" s="13"/>
      <c r="AE50" s="13"/>
      <c r="AF50" s="13"/>
      <c r="AG50" s="13"/>
      <c r="AH50" s="13"/>
    </row>
    <row r="51" spans="1:34" ht="18" customHeight="1">
      <c r="A51" s="529"/>
      <c r="B51" s="531"/>
      <c r="C51" s="532"/>
      <c r="D51" s="533"/>
      <c r="E51" s="526"/>
      <c r="F51" s="526"/>
      <c r="G51" s="526"/>
      <c r="H51" s="526"/>
      <c r="I51" s="527"/>
      <c r="J51" s="526"/>
      <c r="K51" s="526"/>
      <c r="L51" s="526"/>
      <c r="M51" s="521"/>
      <c r="N51" s="526"/>
      <c r="O51" s="526"/>
      <c r="P51" s="540"/>
      <c r="Q51" s="13"/>
      <c r="U51" s="13"/>
      <c r="V51" s="13"/>
      <c r="W51" s="13"/>
      <c r="X51" s="13"/>
      <c r="Y51" s="13"/>
      <c r="Z51" s="13"/>
      <c r="AA51" s="13"/>
      <c r="AB51" s="13"/>
      <c r="AC51" s="13"/>
      <c r="AD51" s="13"/>
      <c r="AE51" s="13"/>
      <c r="AF51" s="13"/>
      <c r="AG51" s="13"/>
      <c r="AH51" s="13"/>
    </row>
    <row r="52" spans="1:37" ht="18" customHeight="1">
      <c r="A52" s="529"/>
      <c r="B52" s="531"/>
      <c r="C52" s="532"/>
      <c r="D52" s="534"/>
      <c r="E52" s="526"/>
      <c r="F52" s="526"/>
      <c r="G52" s="526"/>
      <c r="H52" s="526"/>
      <c r="I52" s="520"/>
      <c r="J52" s="526"/>
      <c r="K52" s="526"/>
      <c r="L52" s="526"/>
      <c r="M52" s="521"/>
      <c r="N52" s="526"/>
      <c r="O52" s="526"/>
      <c r="P52" s="540"/>
      <c r="U52" s="13"/>
      <c r="V52" s="13"/>
      <c r="W52" s="13"/>
      <c r="X52" s="13"/>
      <c r="Y52" s="13"/>
      <c r="Z52" s="13"/>
      <c r="AA52" s="13"/>
      <c r="AB52" s="13"/>
      <c r="AC52" s="13"/>
      <c r="AD52" s="13"/>
      <c r="AE52" s="13"/>
      <c r="AF52" s="13"/>
      <c r="AG52" s="13"/>
      <c r="AH52" s="13"/>
      <c r="AI52" s="13"/>
      <c r="AJ52" s="13"/>
      <c r="AK52" s="13"/>
    </row>
    <row r="53" spans="1:17" ht="18" customHeight="1">
      <c r="A53" s="169" t="s">
        <v>421</v>
      </c>
      <c r="B53" s="170">
        <v>11679</v>
      </c>
      <c r="C53" s="171">
        <v>2259</v>
      </c>
      <c r="D53" s="171">
        <v>100</v>
      </c>
      <c r="E53" s="172">
        <v>126</v>
      </c>
      <c r="F53" s="171">
        <v>345</v>
      </c>
      <c r="G53" s="171">
        <v>8</v>
      </c>
      <c r="H53" s="171">
        <v>60</v>
      </c>
      <c r="I53" s="171">
        <v>26</v>
      </c>
      <c r="J53" s="171">
        <v>9</v>
      </c>
      <c r="K53" s="171">
        <v>11</v>
      </c>
      <c r="L53" s="171">
        <v>53</v>
      </c>
      <c r="M53" s="171">
        <v>5258</v>
      </c>
      <c r="N53" s="171">
        <v>2165</v>
      </c>
      <c r="O53" s="172">
        <v>493</v>
      </c>
      <c r="P53" s="173">
        <v>766</v>
      </c>
      <c r="Q53" s="22"/>
    </row>
    <row r="54" spans="1:17" ht="18" customHeight="1">
      <c r="A54" s="174" t="s">
        <v>420</v>
      </c>
      <c r="B54" s="23"/>
      <c r="C54" s="24"/>
      <c r="D54" s="24"/>
      <c r="E54" s="25"/>
      <c r="F54" s="26"/>
      <c r="G54" s="26"/>
      <c r="H54" s="26"/>
      <c r="I54" s="26"/>
      <c r="J54" s="26"/>
      <c r="K54" s="26"/>
      <c r="L54" s="26"/>
      <c r="M54" s="26"/>
      <c r="N54" s="26"/>
      <c r="O54" s="27"/>
      <c r="P54" s="28"/>
      <c r="Q54" s="29"/>
    </row>
    <row r="55" spans="1:17" ht="18" customHeight="1">
      <c r="A55" s="11" t="s">
        <v>419</v>
      </c>
      <c r="Q55" s="30"/>
    </row>
    <row r="56" ht="18" customHeight="1"/>
    <row r="57" ht="18" customHeight="1"/>
    <row r="58" ht="18" customHeight="1"/>
    <row r="59" spans="1:23" ht="18" customHeight="1">
      <c r="A59" s="480" t="s">
        <v>490</v>
      </c>
      <c r="B59" s="595"/>
      <c r="C59" s="595"/>
      <c r="D59" s="595"/>
      <c r="E59" s="595"/>
      <c r="F59" s="595"/>
      <c r="G59" s="595"/>
      <c r="H59" s="595"/>
      <c r="I59" s="595"/>
      <c r="J59" s="595"/>
      <c r="K59" s="595"/>
      <c r="L59" s="595"/>
      <c r="M59" s="595"/>
      <c r="N59" s="595"/>
      <c r="O59" s="595"/>
      <c r="P59" s="153"/>
      <c r="Q59" s="175"/>
      <c r="R59" s="175"/>
      <c r="S59" s="175"/>
      <c r="T59" s="175"/>
      <c r="U59" s="175"/>
      <c r="V59" s="175"/>
      <c r="W59" s="175"/>
    </row>
    <row r="60" spans="1:37" s="13" customFormat="1" ht="18" customHeight="1" thickBot="1">
      <c r="A60" s="11"/>
      <c r="B60" s="11"/>
      <c r="C60" s="11"/>
      <c r="D60" s="11"/>
      <c r="E60" s="11"/>
      <c r="F60" s="11"/>
      <c r="G60" s="11"/>
      <c r="H60" s="11"/>
      <c r="I60" s="11"/>
      <c r="J60" s="11"/>
      <c r="K60" s="11"/>
      <c r="L60" s="11"/>
      <c r="M60" s="11"/>
      <c r="N60" s="11"/>
      <c r="O60" s="11"/>
      <c r="P60" s="11"/>
      <c r="Q60" s="21"/>
      <c r="R60" s="21"/>
      <c r="S60" s="21"/>
      <c r="T60" s="21"/>
      <c r="U60" s="11"/>
      <c r="V60" s="11"/>
      <c r="W60" s="176" t="s">
        <v>133</v>
      </c>
      <c r="X60" s="11"/>
      <c r="Y60" s="11"/>
      <c r="Z60" s="11"/>
      <c r="AA60" s="11"/>
      <c r="AB60" s="11"/>
      <c r="AC60" s="11"/>
      <c r="AD60" s="11"/>
      <c r="AE60" s="11"/>
      <c r="AF60" s="11"/>
      <c r="AG60" s="11"/>
      <c r="AH60" s="11"/>
      <c r="AI60" s="11"/>
      <c r="AJ60" s="11"/>
      <c r="AK60" s="11"/>
    </row>
    <row r="61" spans="1:23" ht="18" customHeight="1">
      <c r="A61" s="482" t="s">
        <v>234</v>
      </c>
      <c r="B61" s="517" t="s">
        <v>186</v>
      </c>
      <c r="C61" s="481"/>
      <c r="D61" s="481"/>
      <c r="E61" s="481"/>
      <c r="F61" s="481"/>
      <c r="G61" s="481"/>
      <c r="H61" s="481"/>
      <c r="I61" s="481"/>
      <c r="J61" s="481"/>
      <c r="K61" s="481"/>
      <c r="L61" s="481"/>
      <c r="M61" s="481"/>
      <c r="N61" s="481"/>
      <c r="O61" s="481"/>
      <c r="P61" s="481"/>
      <c r="Q61" s="481"/>
      <c r="R61" s="481"/>
      <c r="S61" s="481"/>
      <c r="T61" s="481"/>
      <c r="U61" s="481"/>
      <c r="V61" s="482"/>
      <c r="W61" s="517" t="s">
        <v>187</v>
      </c>
    </row>
    <row r="62" spans="1:23" ht="18" customHeight="1">
      <c r="A62" s="515"/>
      <c r="B62" s="597" t="s">
        <v>124</v>
      </c>
      <c r="C62" s="598"/>
      <c r="D62" s="540" t="s">
        <v>232</v>
      </c>
      <c r="E62" s="599"/>
      <c r="F62" s="599"/>
      <c r="G62" s="599"/>
      <c r="H62" s="600"/>
      <c r="I62" s="598" t="s">
        <v>125</v>
      </c>
      <c r="J62" s="598"/>
      <c r="K62" s="598"/>
      <c r="L62" s="598"/>
      <c r="M62" s="598"/>
      <c r="N62" s="598"/>
      <c r="O62" s="540" t="s">
        <v>126</v>
      </c>
      <c r="P62" s="599"/>
      <c r="Q62" s="599"/>
      <c r="R62" s="599"/>
      <c r="S62" s="599"/>
      <c r="T62" s="600"/>
      <c r="U62" s="601" t="s">
        <v>400</v>
      </c>
      <c r="V62" s="602"/>
      <c r="W62" s="547"/>
    </row>
    <row r="63" spans="1:23" ht="18" customHeight="1">
      <c r="A63" s="515"/>
      <c r="B63" s="532" t="s">
        <v>398</v>
      </c>
      <c r="C63" s="532" t="s">
        <v>127</v>
      </c>
      <c r="D63" s="532" t="s">
        <v>183</v>
      </c>
      <c r="E63" s="532" t="s">
        <v>301</v>
      </c>
      <c r="F63" s="532" t="s">
        <v>184</v>
      </c>
      <c r="G63" s="532" t="s">
        <v>223</v>
      </c>
      <c r="H63" s="532" t="s">
        <v>302</v>
      </c>
      <c r="I63" s="532" t="s">
        <v>185</v>
      </c>
      <c r="J63" s="532" t="s">
        <v>202</v>
      </c>
      <c r="K63" s="526" t="s">
        <v>14</v>
      </c>
      <c r="L63" s="532" t="s">
        <v>203</v>
      </c>
      <c r="M63" s="532" t="s">
        <v>237</v>
      </c>
      <c r="N63" s="532" t="s">
        <v>127</v>
      </c>
      <c r="O63" s="592" t="s">
        <v>129</v>
      </c>
      <c r="P63" s="603" t="s">
        <v>128</v>
      </c>
      <c r="Q63" s="526" t="s">
        <v>204</v>
      </c>
      <c r="R63" s="526" t="s">
        <v>206</v>
      </c>
      <c r="S63" s="526" t="s">
        <v>205</v>
      </c>
      <c r="T63" s="526" t="s">
        <v>127</v>
      </c>
      <c r="U63" s="591" t="s">
        <v>399</v>
      </c>
      <c r="V63" s="593" t="s">
        <v>401</v>
      </c>
      <c r="W63" s="547"/>
    </row>
    <row r="64" spans="1:23" ht="18" customHeight="1">
      <c r="A64" s="515"/>
      <c r="B64" s="526"/>
      <c r="C64" s="526"/>
      <c r="D64" s="526"/>
      <c r="E64" s="526"/>
      <c r="F64" s="526"/>
      <c r="G64" s="526"/>
      <c r="H64" s="526"/>
      <c r="I64" s="526"/>
      <c r="J64" s="526"/>
      <c r="K64" s="526"/>
      <c r="L64" s="526"/>
      <c r="M64" s="526"/>
      <c r="N64" s="526"/>
      <c r="O64" s="592"/>
      <c r="P64" s="603"/>
      <c r="Q64" s="526"/>
      <c r="R64" s="526"/>
      <c r="S64" s="526"/>
      <c r="T64" s="526"/>
      <c r="U64" s="592"/>
      <c r="V64" s="594"/>
      <c r="W64" s="547"/>
    </row>
    <row r="65" spans="1:23" ht="18" customHeight="1">
      <c r="A65" s="516"/>
      <c r="B65" s="526"/>
      <c r="C65" s="526"/>
      <c r="D65" s="526"/>
      <c r="E65" s="526"/>
      <c r="F65" s="526"/>
      <c r="G65" s="526"/>
      <c r="H65" s="526"/>
      <c r="I65" s="526"/>
      <c r="J65" s="526"/>
      <c r="K65" s="526"/>
      <c r="L65" s="526"/>
      <c r="M65" s="526"/>
      <c r="N65" s="526"/>
      <c r="O65" s="592"/>
      <c r="P65" s="603"/>
      <c r="Q65" s="526"/>
      <c r="R65" s="526"/>
      <c r="S65" s="526"/>
      <c r="T65" s="526"/>
      <c r="U65" s="592"/>
      <c r="V65" s="525"/>
      <c r="W65" s="596"/>
    </row>
    <row r="66" spans="1:23" ht="18" customHeight="1">
      <c r="A66" s="37" t="s">
        <v>366</v>
      </c>
      <c r="B66" s="158" t="s">
        <v>391</v>
      </c>
      <c r="C66" s="158">
        <v>202</v>
      </c>
      <c r="D66" s="158">
        <v>36</v>
      </c>
      <c r="E66" s="158" t="s">
        <v>391</v>
      </c>
      <c r="F66" s="158">
        <v>1</v>
      </c>
      <c r="G66" s="158">
        <v>1</v>
      </c>
      <c r="H66" s="158" t="s">
        <v>391</v>
      </c>
      <c r="I66" s="158">
        <v>3</v>
      </c>
      <c r="J66" s="158">
        <v>2</v>
      </c>
      <c r="K66" s="158">
        <v>4</v>
      </c>
      <c r="L66" s="158" t="s">
        <v>391</v>
      </c>
      <c r="M66" s="158">
        <v>38</v>
      </c>
      <c r="N66" s="158">
        <v>3</v>
      </c>
      <c r="O66" s="158" t="s">
        <v>391</v>
      </c>
      <c r="P66" s="12">
        <v>4</v>
      </c>
      <c r="Q66" s="13">
        <v>5</v>
      </c>
      <c r="R66" s="13">
        <v>23</v>
      </c>
      <c r="S66" s="12">
        <v>1</v>
      </c>
      <c r="T66" s="13">
        <v>67</v>
      </c>
      <c r="U66" s="158" t="s">
        <v>391</v>
      </c>
      <c r="V66" s="158" t="s">
        <v>391</v>
      </c>
      <c r="W66" s="46">
        <v>100</v>
      </c>
    </row>
    <row r="67" spans="1:23" ht="14.25">
      <c r="A67" s="37" t="s">
        <v>359</v>
      </c>
      <c r="B67" s="158" t="s">
        <v>391</v>
      </c>
      <c r="C67" s="12">
        <v>166</v>
      </c>
      <c r="D67" s="12">
        <v>60</v>
      </c>
      <c r="E67" s="158" t="s">
        <v>391</v>
      </c>
      <c r="F67" s="158" t="s">
        <v>391</v>
      </c>
      <c r="G67" s="158" t="s">
        <v>391</v>
      </c>
      <c r="H67" s="158" t="s">
        <v>391</v>
      </c>
      <c r="I67" s="158">
        <v>4</v>
      </c>
      <c r="J67" s="158">
        <v>2</v>
      </c>
      <c r="K67" s="12" t="s">
        <v>391</v>
      </c>
      <c r="L67" s="158" t="s">
        <v>391</v>
      </c>
      <c r="M67" s="12">
        <v>24</v>
      </c>
      <c r="N67" s="12">
        <v>3</v>
      </c>
      <c r="O67" s="12">
        <v>4</v>
      </c>
      <c r="P67" s="12">
        <v>2</v>
      </c>
      <c r="Q67" s="13">
        <v>4</v>
      </c>
      <c r="R67" s="13">
        <v>20</v>
      </c>
      <c r="S67" s="12">
        <v>1</v>
      </c>
      <c r="T67" s="12">
        <v>203</v>
      </c>
      <c r="U67" s="158" t="s">
        <v>391</v>
      </c>
      <c r="V67" s="158" t="s">
        <v>391</v>
      </c>
      <c r="W67" s="177">
        <v>116</v>
      </c>
    </row>
    <row r="68" spans="1:23" ht="18.75" customHeight="1">
      <c r="A68" s="37" t="s">
        <v>375</v>
      </c>
      <c r="B68" s="158" t="s">
        <v>391</v>
      </c>
      <c r="C68" s="12">
        <v>152</v>
      </c>
      <c r="D68" s="12">
        <v>28</v>
      </c>
      <c r="E68" s="158" t="s">
        <v>391</v>
      </c>
      <c r="F68" s="158">
        <v>4</v>
      </c>
      <c r="G68" s="158" t="s">
        <v>391</v>
      </c>
      <c r="H68" s="158" t="s">
        <v>391</v>
      </c>
      <c r="I68" s="158">
        <v>1</v>
      </c>
      <c r="J68" s="158">
        <v>2</v>
      </c>
      <c r="K68" s="12">
        <v>1</v>
      </c>
      <c r="L68" s="158" t="s">
        <v>391</v>
      </c>
      <c r="M68" s="12">
        <v>35</v>
      </c>
      <c r="N68" s="12">
        <v>4</v>
      </c>
      <c r="O68" s="158">
        <v>4</v>
      </c>
      <c r="P68" s="158">
        <v>2</v>
      </c>
      <c r="Q68" s="13">
        <v>3</v>
      </c>
      <c r="R68" s="13">
        <v>11</v>
      </c>
      <c r="S68" s="12" t="s">
        <v>391</v>
      </c>
      <c r="T68" s="12">
        <v>312</v>
      </c>
      <c r="U68" s="158" t="s">
        <v>391</v>
      </c>
      <c r="V68" s="158" t="s">
        <v>391</v>
      </c>
      <c r="W68" s="178">
        <v>181</v>
      </c>
    </row>
    <row r="69" spans="1:23" ht="19.5" customHeight="1">
      <c r="A69" s="37" t="s">
        <v>371</v>
      </c>
      <c r="B69" s="158" t="s">
        <v>391</v>
      </c>
      <c r="C69" s="12">
        <v>141</v>
      </c>
      <c r="D69" s="12">
        <v>48</v>
      </c>
      <c r="E69" s="158" t="s">
        <v>391</v>
      </c>
      <c r="F69" s="158">
        <v>1</v>
      </c>
      <c r="G69" s="158" t="s">
        <v>391</v>
      </c>
      <c r="H69" s="158">
        <v>1</v>
      </c>
      <c r="I69" s="158">
        <v>5</v>
      </c>
      <c r="J69" s="158" t="s">
        <v>391</v>
      </c>
      <c r="K69" s="12" t="s">
        <v>391</v>
      </c>
      <c r="L69" s="158">
        <v>1</v>
      </c>
      <c r="M69" s="12">
        <v>26</v>
      </c>
      <c r="N69" s="12">
        <v>2</v>
      </c>
      <c r="O69" s="158">
        <v>2</v>
      </c>
      <c r="P69" s="158">
        <v>2</v>
      </c>
      <c r="Q69" s="13">
        <v>6</v>
      </c>
      <c r="R69" s="13">
        <v>17</v>
      </c>
      <c r="S69" s="12">
        <v>1</v>
      </c>
      <c r="T69" s="12">
        <v>82</v>
      </c>
      <c r="U69" s="179">
        <v>1071</v>
      </c>
      <c r="V69" s="158" t="s">
        <v>391</v>
      </c>
      <c r="W69" s="180">
        <v>31</v>
      </c>
    </row>
    <row r="70" spans="1:23" ht="19.5" customHeight="1">
      <c r="A70" s="146">
        <v>3</v>
      </c>
      <c r="B70" s="161" t="s">
        <v>394</v>
      </c>
      <c r="C70" s="181">
        <v>148</v>
      </c>
      <c r="D70" s="181">
        <v>37</v>
      </c>
      <c r="E70" s="161" t="s">
        <v>394</v>
      </c>
      <c r="F70" s="161" t="s">
        <v>394</v>
      </c>
      <c r="G70" s="161" t="s">
        <v>394</v>
      </c>
      <c r="H70" s="161" t="s">
        <v>394</v>
      </c>
      <c r="I70" s="161">
        <v>4</v>
      </c>
      <c r="J70" s="161">
        <v>3</v>
      </c>
      <c r="K70" s="181">
        <v>3</v>
      </c>
      <c r="L70" s="161" t="s">
        <v>394</v>
      </c>
      <c r="M70" s="181">
        <v>45</v>
      </c>
      <c r="N70" s="181">
        <v>1</v>
      </c>
      <c r="O70" s="161">
        <v>1</v>
      </c>
      <c r="P70" s="161">
        <v>2</v>
      </c>
      <c r="Q70" s="148">
        <v>6</v>
      </c>
      <c r="R70" s="148">
        <v>36</v>
      </c>
      <c r="S70" s="161" t="s">
        <v>394</v>
      </c>
      <c r="T70" s="181">
        <v>81</v>
      </c>
      <c r="U70" s="182">
        <v>6978</v>
      </c>
      <c r="V70" s="161" t="s">
        <v>394</v>
      </c>
      <c r="W70" s="183">
        <v>85</v>
      </c>
    </row>
    <row r="71" spans="1:20" ht="19.5" customHeight="1">
      <c r="A71" s="21" t="s">
        <v>130</v>
      </c>
      <c r="B71" s="13"/>
      <c r="C71" s="13"/>
      <c r="D71" s="13"/>
      <c r="E71" s="13"/>
      <c r="F71" s="13"/>
      <c r="G71" s="13"/>
      <c r="H71" s="13"/>
      <c r="I71" s="13"/>
      <c r="J71" s="13"/>
      <c r="K71" s="13"/>
      <c r="L71" s="13"/>
      <c r="M71" s="13"/>
      <c r="N71" s="13"/>
      <c r="O71" s="13"/>
      <c r="P71" s="13"/>
      <c r="Q71" s="13"/>
      <c r="R71" s="13"/>
      <c r="S71" s="13"/>
      <c r="T71" s="13"/>
    </row>
    <row r="72" ht="19.5" customHeight="1"/>
    <row r="73" ht="19.5" customHeight="1"/>
    <row r="74" ht="19.5" customHeight="1"/>
    <row r="75" ht="19.5" customHeight="1"/>
    <row r="76" ht="19.5" customHeight="1"/>
    <row r="77" ht="19.5" customHeight="1"/>
    <row r="78" spans="2:16" ht="19.5" customHeight="1">
      <c r="B78" s="21"/>
      <c r="C78" s="21"/>
      <c r="D78" s="21"/>
      <c r="E78" s="21"/>
      <c r="F78" s="21"/>
      <c r="G78" s="21"/>
      <c r="H78" s="21"/>
      <c r="I78" s="21"/>
      <c r="J78" s="21"/>
      <c r="K78" s="21"/>
      <c r="L78" s="21"/>
      <c r="M78" s="21"/>
      <c r="N78" s="30"/>
      <c r="O78" s="30"/>
      <c r="P78" s="30"/>
    </row>
    <row r="79" ht="19.5" customHeight="1"/>
    <row r="80" ht="19.5" customHeight="1"/>
    <row r="81" ht="18" customHeight="1"/>
    <row r="98" ht="19.5" customHeight="1"/>
  </sheetData>
  <sheetProtection/>
  <mergeCells count="151">
    <mergeCell ref="S63:S65"/>
    <mergeCell ref="O63:O65"/>
    <mergeCell ref="T63:T65"/>
    <mergeCell ref="P63:P65"/>
    <mergeCell ref="C63:C65"/>
    <mergeCell ref="D63:D65"/>
    <mergeCell ref="E63:E65"/>
    <mergeCell ref="K63:K65"/>
    <mergeCell ref="L63:L65"/>
    <mergeCell ref="M63:M65"/>
    <mergeCell ref="N63:N65"/>
    <mergeCell ref="Q63:Q65"/>
    <mergeCell ref="R63:R65"/>
    <mergeCell ref="W61:W65"/>
    <mergeCell ref="B62:C62"/>
    <mergeCell ref="D62:H62"/>
    <mergeCell ref="I62:N62"/>
    <mergeCell ref="O62:T62"/>
    <mergeCell ref="U62:V62"/>
    <mergeCell ref="B63:B65"/>
    <mergeCell ref="U63:U65"/>
    <mergeCell ref="V63:V65"/>
    <mergeCell ref="J63:J65"/>
    <mergeCell ref="AE4:AF5"/>
    <mergeCell ref="W5:X5"/>
    <mergeCell ref="Y5:Z5"/>
    <mergeCell ref="A59:O59"/>
    <mergeCell ref="A61:A65"/>
    <mergeCell ref="B61:V61"/>
    <mergeCell ref="F63:F65"/>
    <mergeCell ref="G63:G65"/>
    <mergeCell ref="H63:H65"/>
    <mergeCell ref="I63:I65"/>
    <mergeCell ref="AG4:AH5"/>
    <mergeCell ref="N4:N6"/>
    <mergeCell ref="O4:O6"/>
    <mergeCell ref="P4:P6"/>
    <mergeCell ref="U10:V10"/>
    <mergeCell ref="A24:O24"/>
    <mergeCell ref="D26:D28"/>
    <mergeCell ref="AI4:AJ5"/>
    <mergeCell ref="U2:AJ2"/>
    <mergeCell ref="U4:V5"/>
    <mergeCell ref="W4:Z4"/>
    <mergeCell ref="AA4:AB5"/>
    <mergeCell ref="AC4:AD5"/>
    <mergeCell ref="A2:P2"/>
    <mergeCell ref="A4:B6"/>
    <mergeCell ref="C4:C6"/>
    <mergeCell ref="D4:D6"/>
    <mergeCell ref="E4:E6"/>
    <mergeCell ref="F4:F6"/>
    <mergeCell ref="G4:G6"/>
    <mergeCell ref="H4:H6"/>
    <mergeCell ref="I4:I6"/>
    <mergeCell ref="J4:J6"/>
    <mergeCell ref="A7:B7"/>
    <mergeCell ref="U6:V6"/>
    <mergeCell ref="A8:B8"/>
    <mergeCell ref="U7:V7"/>
    <mergeCell ref="K4:K6"/>
    <mergeCell ref="L4:L6"/>
    <mergeCell ref="M4:M6"/>
    <mergeCell ref="A15:B15"/>
    <mergeCell ref="A9:B9"/>
    <mergeCell ref="U8:V8"/>
    <mergeCell ref="A10:B10"/>
    <mergeCell ref="U9:V9"/>
    <mergeCell ref="A11:B11"/>
    <mergeCell ref="U11:V11"/>
    <mergeCell ref="U12:V12"/>
    <mergeCell ref="U15:V15"/>
    <mergeCell ref="A26:A28"/>
    <mergeCell ref="B26:B28"/>
    <mergeCell ref="C26:C28"/>
    <mergeCell ref="U13:V13"/>
    <mergeCell ref="A13:B13"/>
    <mergeCell ref="U14:V14"/>
    <mergeCell ref="A14:B14"/>
    <mergeCell ref="U16:V16"/>
    <mergeCell ref="A16:B16"/>
    <mergeCell ref="A17:B17"/>
    <mergeCell ref="F26:F28"/>
    <mergeCell ref="G26:G28"/>
    <mergeCell ref="H26:H28"/>
    <mergeCell ref="I26:I28"/>
    <mergeCell ref="J26:J28"/>
    <mergeCell ref="E26:E28"/>
    <mergeCell ref="K26:K28"/>
    <mergeCell ref="L26:L28"/>
    <mergeCell ref="M26:M28"/>
    <mergeCell ref="N26:N28"/>
    <mergeCell ref="O26:O28"/>
    <mergeCell ref="U21:AH21"/>
    <mergeCell ref="U23:V25"/>
    <mergeCell ref="W23:AH23"/>
    <mergeCell ref="W24:X24"/>
    <mergeCell ref="Y24:Z24"/>
    <mergeCell ref="AA24:AB24"/>
    <mergeCell ref="U29:U31"/>
    <mergeCell ref="A41:A43"/>
    <mergeCell ref="B41:B43"/>
    <mergeCell ref="C41:C43"/>
    <mergeCell ref="D41:D43"/>
    <mergeCell ref="E41:E43"/>
    <mergeCell ref="J41:J43"/>
    <mergeCell ref="K41:K43"/>
    <mergeCell ref="Q41:Q43"/>
    <mergeCell ref="AC24:AD24"/>
    <mergeCell ref="AE24:AF24"/>
    <mergeCell ref="AG24:AH24"/>
    <mergeCell ref="U26:U28"/>
    <mergeCell ref="AG35:AH35"/>
    <mergeCell ref="L41:L43"/>
    <mergeCell ref="M41:M43"/>
    <mergeCell ref="N41:N43"/>
    <mergeCell ref="O41:O43"/>
    <mergeCell ref="P41:P43"/>
    <mergeCell ref="P50:P52"/>
    <mergeCell ref="N50:N52"/>
    <mergeCell ref="O50:O52"/>
    <mergeCell ref="U37:U39"/>
    <mergeCell ref="U40:U42"/>
    <mergeCell ref="U34:V36"/>
    <mergeCell ref="U44:AH44"/>
    <mergeCell ref="U45:AH45"/>
    <mergeCell ref="U46:AH46"/>
    <mergeCell ref="W34:AB34"/>
    <mergeCell ref="AC34:AH34"/>
    <mergeCell ref="W35:X35"/>
    <mergeCell ref="Y35:Z35"/>
    <mergeCell ref="AA35:AB35"/>
    <mergeCell ref="AC35:AD35"/>
    <mergeCell ref="AE35:AF35"/>
    <mergeCell ref="L50:L52"/>
    <mergeCell ref="A50:A52"/>
    <mergeCell ref="B50:B52"/>
    <mergeCell ref="C50:C52"/>
    <mergeCell ref="D50:D52"/>
    <mergeCell ref="E50:E52"/>
    <mergeCell ref="F50:F52"/>
    <mergeCell ref="M50:M52"/>
    <mergeCell ref="F41:F43"/>
    <mergeCell ref="G41:G43"/>
    <mergeCell ref="H41:H43"/>
    <mergeCell ref="I41:I43"/>
    <mergeCell ref="G50:G52"/>
    <mergeCell ref="H50:H52"/>
    <mergeCell ref="I50:I52"/>
    <mergeCell ref="J50:J52"/>
    <mergeCell ref="K50:K52"/>
  </mergeCells>
  <conditionalFormatting sqref="N78">
    <cfRule type="cellIs" priority="4" dxfId="18" operator="equal" stopIfTrue="1">
      <formula>"その他"</formula>
    </cfRule>
  </conditionalFormatting>
  <conditionalFormatting sqref="Q63 R63:T65">
    <cfRule type="cellIs" priority="1" dxfId="18" operator="equal" stopIfTrue="1">
      <formula>"その他"</formula>
    </cfRule>
  </conditionalFormatting>
  <printOptions horizontalCentered="1" verticalCentered="1"/>
  <pageMargins left="0.5905511811023623" right="0.5905511811023623" top="0.984251968503937" bottom="0.5905511811023623" header="0" footer="0"/>
  <pageSetup fitToHeight="1" fitToWidth="1" horizontalDpi="600" verticalDpi="600" orientation="landscape" paperSize="8" scale="5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E67"/>
  <sheetViews>
    <sheetView view="pageBreakPreview" zoomScale="75" zoomScaleNormal="70" zoomScaleSheetLayoutView="75" zoomScalePageLayoutView="0" workbookViewId="0" topLeftCell="K7">
      <selection activeCell="K7" sqref="A1:IV16384"/>
    </sheetView>
  </sheetViews>
  <sheetFormatPr defaultColWidth="10.59765625" defaultRowHeight="15"/>
  <cols>
    <col min="1" max="1" width="20.59765625" style="11" customWidth="1"/>
    <col min="2" max="3" width="8.69921875" style="11" customWidth="1"/>
    <col min="4" max="4" width="12.59765625" style="11" customWidth="1"/>
    <col min="5" max="5" width="8.69921875" style="11" customWidth="1"/>
    <col min="6" max="6" width="9.69921875" style="11" customWidth="1"/>
    <col min="7" max="7" width="8.69921875" style="11" customWidth="1"/>
    <col min="8" max="8" width="11.59765625" style="11" customWidth="1"/>
    <col min="9" max="9" width="8.69921875" style="11" customWidth="1"/>
    <col min="10" max="10" width="10" style="11" customWidth="1"/>
    <col min="11" max="13" width="8.69921875" style="11" customWidth="1"/>
    <col min="14" max="14" width="10.69921875" style="11" customWidth="1"/>
    <col min="15" max="18" width="9.59765625" style="11" customWidth="1"/>
    <col min="19" max="19" width="8.59765625" style="11" customWidth="1"/>
    <col min="20" max="20" width="12.59765625" style="11" customWidth="1"/>
    <col min="21" max="21" width="9.59765625" style="11" customWidth="1"/>
    <col min="22" max="22" width="11.5" style="11" customWidth="1"/>
    <col min="23" max="23" width="9.5" style="11" customWidth="1"/>
    <col min="24" max="24" width="10.09765625" style="11" customWidth="1"/>
    <col min="25" max="25" width="10" style="11" customWidth="1"/>
    <col min="26" max="26" width="9.09765625" style="11" customWidth="1"/>
    <col min="27" max="27" width="9.59765625" style="11" customWidth="1"/>
    <col min="28" max="28" width="13.59765625" style="11" customWidth="1"/>
    <col min="29" max="29" width="11.09765625" style="11" customWidth="1"/>
    <col min="30" max="16384" width="10.59765625" style="11" customWidth="1"/>
  </cols>
  <sheetData>
    <row r="1" spans="1:31" s="2" customFormat="1" ht="19.5" customHeight="1">
      <c r="A1" s="184" t="s">
        <v>352</v>
      </c>
      <c r="B1" s="184"/>
      <c r="C1" s="185"/>
      <c r="D1" s="185"/>
      <c r="E1" s="185"/>
      <c r="F1" s="185"/>
      <c r="G1" s="186"/>
      <c r="H1" s="187"/>
      <c r="I1" s="187"/>
      <c r="J1" s="187"/>
      <c r="K1" s="187"/>
      <c r="L1" s="187"/>
      <c r="M1" s="187"/>
      <c r="N1" s="187"/>
      <c r="O1" s="187"/>
      <c r="P1" s="187"/>
      <c r="Q1" s="187"/>
      <c r="R1" s="187"/>
      <c r="S1" s="187"/>
      <c r="T1" s="187"/>
      <c r="U1" s="187"/>
      <c r="V1" s="187"/>
      <c r="W1" s="187"/>
      <c r="X1" s="187"/>
      <c r="Y1" s="187"/>
      <c r="Z1" s="187"/>
      <c r="AA1" s="185"/>
      <c r="AB1" s="185"/>
      <c r="AE1" s="188" t="s">
        <v>0</v>
      </c>
    </row>
    <row r="2" spans="1:29" ht="19.5" customHeight="1">
      <c r="A2" s="480" t="s">
        <v>491</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row>
    <row r="3" spans="1:29" ht="18" customHeight="1"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row>
    <row r="4" spans="1:30" ht="18" customHeight="1">
      <c r="A4" s="629" t="s">
        <v>195</v>
      </c>
      <c r="B4" s="630"/>
      <c r="C4" s="634" t="s">
        <v>105</v>
      </c>
      <c r="D4" s="634"/>
      <c r="E4" s="634"/>
      <c r="F4" s="634"/>
      <c r="G4" s="634"/>
      <c r="H4" s="634"/>
      <c r="I4" s="634"/>
      <c r="J4" s="634"/>
      <c r="K4" s="634"/>
      <c r="L4" s="634"/>
      <c r="M4" s="634"/>
      <c r="N4" s="634"/>
      <c r="O4" s="634"/>
      <c r="P4" s="634"/>
      <c r="Q4" s="634"/>
      <c r="R4" s="635"/>
      <c r="S4" s="636" t="s">
        <v>106</v>
      </c>
      <c r="T4" s="637"/>
      <c r="U4" s="637"/>
      <c r="V4" s="637"/>
      <c r="W4" s="637"/>
      <c r="X4" s="637"/>
      <c r="Y4" s="637"/>
      <c r="Z4" s="637"/>
      <c r="AA4" s="637"/>
      <c r="AB4" s="637"/>
      <c r="AC4" s="637"/>
      <c r="AD4" s="156"/>
    </row>
    <row r="5" spans="1:30" ht="18" customHeight="1">
      <c r="A5" s="564"/>
      <c r="B5" s="631"/>
      <c r="C5" s="638" t="s">
        <v>196</v>
      </c>
      <c r="D5" s="627"/>
      <c r="E5" s="604" t="s">
        <v>107</v>
      </c>
      <c r="F5" s="622"/>
      <c r="G5" s="96"/>
      <c r="H5" s="96"/>
      <c r="I5" s="96"/>
      <c r="J5" s="96"/>
      <c r="K5" s="96"/>
      <c r="L5" s="96"/>
      <c r="M5" s="96"/>
      <c r="N5" s="96"/>
      <c r="O5" s="96"/>
      <c r="P5" s="612" t="s">
        <v>46</v>
      </c>
      <c r="Q5" s="612" t="s">
        <v>47</v>
      </c>
      <c r="R5" s="627" t="s">
        <v>48</v>
      </c>
      <c r="S5" s="605" t="s">
        <v>49</v>
      </c>
      <c r="T5" s="628"/>
      <c r="U5" s="604" t="s">
        <v>108</v>
      </c>
      <c r="V5" s="622"/>
      <c r="W5" s="622"/>
      <c r="X5" s="622"/>
      <c r="Y5" s="623"/>
      <c r="Z5" s="612" t="s">
        <v>109</v>
      </c>
      <c r="AA5" s="606" t="s">
        <v>110</v>
      </c>
      <c r="AB5" s="624"/>
      <c r="AC5" s="625" t="s">
        <v>45</v>
      </c>
      <c r="AD5" s="156"/>
    </row>
    <row r="6" spans="1:29" ht="18" customHeight="1">
      <c r="A6" s="564"/>
      <c r="B6" s="631"/>
      <c r="C6" s="564"/>
      <c r="D6" s="492"/>
      <c r="E6" s="554"/>
      <c r="F6" s="547"/>
      <c r="G6" s="604" t="s">
        <v>111</v>
      </c>
      <c r="H6" s="626"/>
      <c r="I6" s="626"/>
      <c r="J6" s="626"/>
      <c r="K6" s="626"/>
      <c r="L6" s="626"/>
      <c r="M6" s="626"/>
      <c r="N6" s="617"/>
      <c r="O6" s="612" t="s">
        <v>112</v>
      </c>
      <c r="P6" s="523"/>
      <c r="Q6" s="523"/>
      <c r="R6" s="492"/>
      <c r="S6" s="561"/>
      <c r="T6" s="564"/>
      <c r="U6" s="616"/>
      <c r="V6" s="548"/>
      <c r="W6" s="548"/>
      <c r="X6" s="548"/>
      <c r="Y6" s="516"/>
      <c r="Z6" s="523"/>
      <c r="AA6" s="495"/>
      <c r="AB6" s="495"/>
      <c r="AC6" s="554"/>
    </row>
    <row r="7" spans="1:29" ht="18" customHeight="1">
      <c r="A7" s="564"/>
      <c r="B7" s="631"/>
      <c r="C7" s="564"/>
      <c r="D7" s="492"/>
      <c r="E7" s="554"/>
      <c r="F7" s="547"/>
      <c r="G7" s="604" t="s">
        <v>131</v>
      </c>
      <c r="H7" s="623"/>
      <c r="I7" s="604" t="s">
        <v>387</v>
      </c>
      <c r="J7" s="623"/>
      <c r="K7" s="604" t="s">
        <v>388</v>
      </c>
      <c r="L7" s="623"/>
      <c r="M7" s="604" t="s">
        <v>198</v>
      </c>
      <c r="N7" s="623"/>
      <c r="O7" s="523"/>
      <c r="P7" s="523"/>
      <c r="Q7" s="523"/>
      <c r="R7" s="492"/>
      <c r="S7" s="561"/>
      <c r="T7" s="564"/>
      <c r="U7" s="604" t="s">
        <v>113</v>
      </c>
      <c r="V7" s="617"/>
      <c r="W7" s="604" t="s">
        <v>35</v>
      </c>
      <c r="X7" s="617"/>
      <c r="Y7" s="604" t="s">
        <v>36</v>
      </c>
      <c r="Z7" s="523"/>
      <c r="AA7" s="495"/>
      <c r="AB7" s="495"/>
      <c r="AC7" s="554"/>
    </row>
    <row r="8" spans="1:29" ht="18" customHeight="1">
      <c r="A8" s="632"/>
      <c r="B8" s="633"/>
      <c r="C8" s="548" t="s">
        <v>37</v>
      </c>
      <c r="D8" s="516"/>
      <c r="E8" s="616" t="s">
        <v>38</v>
      </c>
      <c r="F8" s="516"/>
      <c r="G8" s="616"/>
      <c r="H8" s="516"/>
      <c r="I8" s="616"/>
      <c r="J8" s="516"/>
      <c r="K8" s="616"/>
      <c r="L8" s="516"/>
      <c r="M8" s="616"/>
      <c r="N8" s="516"/>
      <c r="O8" s="189" t="s">
        <v>39</v>
      </c>
      <c r="P8" s="189" t="s">
        <v>39</v>
      </c>
      <c r="Q8" s="189" t="s">
        <v>39</v>
      </c>
      <c r="R8" s="190" t="s">
        <v>40</v>
      </c>
      <c r="S8" s="616" t="s">
        <v>199</v>
      </c>
      <c r="T8" s="516"/>
      <c r="U8" s="616"/>
      <c r="V8" s="516"/>
      <c r="W8" s="616"/>
      <c r="X8" s="516"/>
      <c r="Y8" s="616"/>
      <c r="Z8" s="191" t="s">
        <v>199</v>
      </c>
      <c r="AA8" s="616" t="s">
        <v>199</v>
      </c>
      <c r="AB8" s="516"/>
      <c r="AC8" s="189" t="s">
        <v>40</v>
      </c>
    </row>
    <row r="9" spans="1:29" ht="18" customHeight="1">
      <c r="A9" s="620" t="s">
        <v>442</v>
      </c>
      <c r="B9" s="621"/>
      <c r="D9" s="92">
        <v>1150854</v>
      </c>
      <c r="E9" s="58"/>
      <c r="F9" s="92">
        <v>399161</v>
      </c>
      <c r="G9" s="58"/>
      <c r="H9" s="192">
        <v>399160</v>
      </c>
      <c r="I9" s="58"/>
      <c r="J9" s="92">
        <v>243060</v>
      </c>
      <c r="K9" s="58"/>
      <c r="L9" s="92">
        <v>10204</v>
      </c>
      <c r="M9" s="58"/>
      <c r="N9" s="92">
        <v>145896</v>
      </c>
      <c r="O9" s="92">
        <v>1</v>
      </c>
      <c r="P9" s="92">
        <v>50897</v>
      </c>
      <c r="Q9" s="192">
        <v>7829</v>
      </c>
      <c r="R9" s="193">
        <v>14.4</v>
      </c>
      <c r="S9" s="92" t="s">
        <v>224</v>
      </c>
      <c r="T9" s="192">
        <v>1150854</v>
      </c>
      <c r="U9" s="58"/>
      <c r="V9" s="192">
        <v>114024</v>
      </c>
      <c r="W9" s="58"/>
      <c r="X9" s="192">
        <v>114024</v>
      </c>
      <c r="Y9" s="192" t="s">
        <v>391</v>
      </c>
      <c r="Z9" s="92">
        <v>12</v>
      </c>
      <c r="AA9" s="13"/>
      <c r="AB9" s="192">
        <v>1116289</v>
      </c>
      <c r="AC9" s="194">
        <v>97</v>
      </c>
    </row>
    <row r="10" spans="1:29" ht="18" customHeight="1">
      <c r="A10" s="477" t="s">
        <v>359</v>
      </c>
      <c r="B10" s="478"/>
      <c r="D10" s="195">
        <v>1145238</v>
      </c>
      <c r="E10" s="12"/>
      <c r="F10" s="195">
        <v>385693</v>
      </c>
      <c r="G10" s="12"/>
      <c r="H10" s="195">
        <v>385692</v>
      </c>
      <c r="I10" s="12"/>
      <c r="J10" s="195">
        <v>227399</v>
      </c>
      <c r="K10" s="12"/>
      <c r="L10" s="195">
        <v>11398</v>
      </c>
      <c r="M10" s="12"/>
      <c r="N10" s="195">
        <v>146895</v>
      </c>
      <c r="O10" s="92">
        <v>1</v>
      </c>
      <c r="P10" s="195">
        <v>50637</v>
      </c>
      <c r="Q10" s="195">
        <v>8417</v>
      </c>
      <c r="R10" s="196">
        <v>15</v>
      </c>
      <c r="S10" s="13" t="s">
        <v>224</v>
      </c>
      <c r="T10" s="195">
        <v>1141079</v>
      </c>
      <c r="U10" s="12"/>
      <c r="V10" s="195">
        <v>117039</v>
      </c>
      <c r="W10" s="13"/>
      <c r="X10" s="195">
        <v>117039</v>
      </c>
      <c r="Y10" s="192" t="s">
        <v>391</v>
      </c>
      <c r="Z10" s="195">
        <v>6</v>
      </c>
      <c r="AA10" s="13"/>
      <c r="AB10" s="195">
        <v>1109668</v>
      </c>
      <c r="AC10" s="197">
        <v>97.2</v>
      </c>
    </row>
    <row r="11" spans="1:29" ht="18" customHeight="1">
      <c r="A11" s="477" t="s">
        <v>358</v>
      </c>
      <c r="B11" s="572"/>
      <c r="C11" s="11" t="s">
        <v>224</v>
      </c>
      <c r="D11" s="195">
        <v>1140659</v>
      </c>
      <c r="E11" s="12"/>
      <c r="F11" s="195">
        <v>382801</v>
      </c>
      <c r="G11" s="12"/>
      <c r="H11" s="195">
        <v>382800</v>
      </c>
      <c r="I11" s="12"/>
      <c r="J11" s="195">
        <v>226646</v>
      </c>
      <c r="K11" s="12"/>
      <c r="L11" s="195">
        <v>10195</v>
      </c>
      <c r="M11" s="12"/>
      <c r="N11" s="195">
        <v>145959</v>
      </c>
      <c r="O11" s="92">
        <v>1</v>
      </c>
      <c r="P11" s="195">
        <v>50912</v>
      </c>
      <c r="Q11" s="195">
        <v>7196</v>
      </c>
      <c r="R11" s="196">
        <v>14.9</v>
      </c>
      <c r="S11" s="13" t="s">
        <v>224</v>
      </c>
      <c r="T11" s="195">
        <v>1140389</v>
      </c>
      <c r="U11" s="12"/>
      <c r="V11" s="195">
        <v>109102</v>
      </c>
      <c r="W11" s="13"/>
      <c r="X11" s="195">
        <v>109102</v>
      </c>
      <c r="Y11" s="192" t="s">
        <v>391</v>
      </c>
      <c r="Z11" s="195">
        <v>1</v>
      </c>
      <c r="AA11" s="13"/>
      <c r="AB11" s="195">
        <v>1111201</v>
      </c>
      <c r="AC11" s="197">
        <v>97.4</v>
      </c>
    </row>
    <row r="12" spans="1:29" ht="18" customHeight="1">
      <c r="A12" s="477" t="s">
        <v>443</v>
      </c>
      <c r="B12" s="609"/>
      <c r="C12" s="198" t="s">
        <v>43</v>
      </c>
      <c r="D12" s="199">
        <v>1133746</v>
      </c>
      <c r="E12" s="58"/>
      <c r="F12" s="199">
        <v>372839</v>
      </c>
      <c r="G12" s="58"/>
      <c r="H12" s="199">
        <v>372838</v>
      </c>
      <c r="I12" s="58"/>
      <c r="J12" s="199">
        <v>217053</v>
      </c>
      <c r="K12" s="58"/>
      <c r="L12" s="199">
        <v>10870</v>
      </c>
      <c r="M12" s="58"/>
      <c r="N12" s="199">
        <v>144915</v>
      </c>
      <c r="O12" s="200">
        <v>1</v>
      </c>
      <c r="P12" s="199">
        <v>51147</v>
      </c>
      <c r="Q12" s="199">
        <v>5444</v>
      </c>
      <c r="R12" s="201">
        <v>15</v>
      </c>
      <c r="S12" s="58" t="s">
        <v>224</v>
      </c>
      <c r="T12" s="199">
        <v>1133746</v>
      </c>
      <c r="U12" s="58"/>
      <c r="V12" s="199">
        <v>105857</v>
      </c>
      <c r="W12" s="58"/>
      <c r="X12" s="199">
        <v>105857</v>
      </c>
      <c r="Y12" s="202" t="s">
        <v>391</v>
      </c>
      <c r="Z12" s="199">
        <v>1</v>
      </c>
      <c r="AA12" s="58"/>
      <c r="AB12" s="199">
        <v>1106338</v>
      </c>
      <c r="AC12" s="203">
        <v>97.6</v>
      </c>
    </row>
    <row r="13" spans="1:29" s="31" customFormat="1" ht="18" customHeight="1">
      <c r="A13" s="618" t="s">
        <v>372</v>
      </c>
      <c r="B13" s="619"/>
      <c r="C13" s="198" t="s">
        <v>43</v>
      </c>
      <c r="D13" s="204">
        <v>1126387</v>
      </c>
      <c r="E13" s="61"/>
      <c r="F13" s="204">
        <v>366732</v>
      </c>
      <c r="G13" s="61"/>
      <c r="H13" s="204">
        <v>366731</v>
      </c>
      <c r="I13" s="61"/>
      <c r="J13" s="204">
        <v>213639</v>
      </c>
      <c r="K13" s="61"/>
      <c r="L13" s="204">
        <v>10422</v>
      </c>
      <c r="M13" s="61"/>
      <c r="N13" s="204">
        <v>142670</v>
      </c>
      <c r="O13" s="205">
        <v>1</v>
      </c>
      <c r="P13" s="204">
        <v>55809</v>
      </c>
      <c r="Q13" s="204">
        <v>5003</v>
      </c>
      <c r="R13" s="206">
        <v>15</v>
      </c>
      <c r="S13" s="61"/>
      <c r="T13" s="204">
        <v>1126387</v>
      </c>
      <c r="U13" s="61"/>
      <c r="V13" s="204">
        <v>103758</v>
      </c>
      <c r="W13" s="61"/>
      <c r="X13" s="204">
        <v>103758</v>
      </c>
      <c r="Y13" s="60" t="s">
        <v>391</v>
      </c>
      <c r="Z13" s="204">
        <v>1</v>
      </c>
      <c r="AA13" s="61"/>
      <c r="AB13" s="204">
        <v>1102117</v>
      </c>
      <c r="AC13" s="207">
        <v>97.84532314382179</v>
      </c>
    </row>
    <row r="14" spans="1:29" ht="18" customHeight="1">
      <c r="A14" s="13"/>
      <c r="B14" s="208"/>
      <c r="C14" s="209" t="s">
        <v>43</v>
      </c>
      <c r="E14" s="92" t="s">
        <v>224</v>
      </c>
      <c r="F14" s="13"/>
      <c r="G14" s="92" t="s">
        <v>224</v>
      </c>
      <c r="H14" s="13"/>
      <c r="I14" s="92" t="s">
        <v>224</v>
      </c>
      <c r="J14" s="13"/>
      <c r="K14" s="92" t="s">
        <v>224</v>
      </c>
      <c r="L14" s="13"/>
      <c r="M14" s="92" t="s">
        <v>224</v>
      </c>
      <c r="N14" s="13"/>
      <c r="O14" s="92"/>
      <c r="P14" s="192" t="s">
        <v>224</v>
      </c>
      <c r="Q14" s="192" t="s">
        <v>224</v>
      </c>
      <c r="R14" s="210" t="s">
        <v>224</v>
      </c>
      <c r="S14" s="92" t="s">
        <v>224</v>
      </c>
      <c r="T14" s="13"/>
      <c r="U14" s="92" t="s">
        <v>224</v>
      </c>
      <c r="V14" s="13"/>
      <c r="W14" s="92" t="s">
        <v>224</v>
      </c>
      <c r="X14" s="13"/>
      <c r="Y14" s="192" t="s">
        <v>224</v>
      </c>
      <c r="Z14" s="192"/>
      <c r="AA14" s="92" t="s">
        <v>224</v>
      </c>
      <c r="AB14" s="13"/>
      <c r="AC14" s="194" t="s">
        <v>224</v>
      </c>
    </row>
    <row r="15" spans="1:29" ht="18" customHeight="1">
      <c r="A15" s="13"/>
      <c r="B15" s="208"/>
      <c r="C15" s="209" t="s">
        <v>43</v>
      </c>
      <c r="E15" s="211" t="s">
        <v>224</v>
      </c>
      <c r="F15" s="212"/>
      <c r="G15" s="92" t="s">
        <v>224</v>
      </c>
      <c r="H15" s="13"/>
      <c r="I15" s="92" t="s">
        <v>224</v>
      </c>
      <c r="J15" s="13"/>
      <c r="K15" s="92" t="s">
        <v>224</v>
      </c>
      <c r="L15" s="13"/>
      <c r="M15" s="92" t="s">
        <v>224</v>
      </c>
      <c r="N15" s="13"/>
      <c r="O15" s="92" t="s">
        <v>224</v>
      </c>
      <c r="P15" s="192" t="s">
        <v>224</v>
      </c>
      <c r="Q15" s="192" t="s">
        <v>224</v>
      </c>
      <c r="R15" s="210" t="s">
        <v>224</v>
      </c>
      <c r="S15" s="92" t="s">
        <v>224</v>
      </c>
      <c r="T15" s="13"/>
      <c r="U15" s="92" t="s">
        <v>224</v>
      </c>
      <c r="V15" s="13"/>
      <c r="W15" s="92" t="s">
        <v>224</v>
      </c>
      <c r="X15" s="13"/>
      <c r="Y15" s="192" t="s">
        <v>224</v>
      </c>
      <c r="Z15" s="192" t="s">
        <v>224</v>
      </c>
      <c r="AA15" s="92" t="s">
        <v>224</v>
      </c>
      <c r="AB15" s="13"/>
      <c r="AC15" s="194" t="s">
        <v>224</v>
      </c>
    </row>
    <row r="16" spans="1:29" ht="18" customHeight="1">
      <c r="A16" s="614" t="s">
        <v>57</v>
      </c>
      <c r="B16" s="566"/>
      <c r="C16" s="213"/>
      <c r="D16" s="192">
        <v>449310</v>
      </c>
      <c r="E16" s="12"/>
      <c r="F16" s="195">
        <v>144677</v>
      </c>
      <c r="G16" s="12"/>
      <c r="H16" s="195">
        <v>144677</v>
      </c>
      <c r="I16" s="12"/>
      <c r="J16" s="192">
        <v>112109</v>
      </c>
      <c r="K16" s="12"/>
      <c r="L16" s="192">
        <v>4310</v>
      </c>
      <c r="M16" s="12"/>
      <c r="N16" s="195">
        <v>28258</v>
      </c>
      <c r="O16" s="192" t="s">
        <v>391</v>
      </c>
      <c r="P16" s="192">
        <v>19392</v>
      </c>
      <c r="Q16" s="192">
        <v>3098</v>
      </c>
      <c r="R16" s="210">
        <v>13.12265268144138</v>
      </c>
      <c r="S16" s="12"/>
      <c r="T16" s="192">
        <v>449310</v>
      </c>
      <c r="U16" s="12"/>
      <c r="V16" s="192">
        <v>8025</v>
      </c>
      <c r="W16" s="12"/>
      <c r="X16" s="192">
        <v>8025</v>
      </c>
      <c r="Y16" s="192" t="s">
        <v>391</v>
      </c>
      <c r="Z16" s="192" t="s">
        <v>391</v>
      </c>
      <c r="AA16" s="13"/>
      <c r="AB16" s="192">
        <v>446865</v>
      </c>
      <c r="AC16" s="194">
        <v>99.45583227615677</v>
      </c>
    </row>
    <row r="17" spans="1:29" ht="18" customHeight="1">
      <c r="A17" s="614" t="s">
        <v>200</v>
      </c>
      <c r="B17" s="566"/>
      <c r="C17" s="213"/>
      <c r="D17" s="192">
        <v>50440</v>
      </c>
      <c r="E17" s="12"/>
      <c r="F17" s="195">
        <v>20817</v>
      </c>
      <c r="G17" s="12"/>
      <c r="H17" s="195">
        <v>20817</v>
      </c>
      <c r="I17" s="12"/>
      <c r="J17" s="192" t="s">
        <v>394</v>
      </c>
      <c r="K17" s="12"/>
      <c r="L17" s="192">
        <v>1156</v>
      </c>
      <c r="M17" s="12"/>
      <c r="N17" s="195">
        <v>19661</v>
      </c>
      <c r="O17" s="192" t="s">
        <v>391</v>
      </c>
      <c r="P17" s="192">
        <v>4638</v>
      </c>
      <c r="Q17" s="192">
        <v>9</v>
      </c>
      <c r="R17" s="210">
        <v>22.27023912417171</v>
      </c>
      <c r="S17" s="12"/>
      <c r="T17" s="192">
        <v>50440</v>
      </c>
      <c r="U17" s="192"/>
      <c r="V17" s="192">
        <v>19737</v>
      </c>
      <c r="W17" s="192"/>
      <c r="X17" s="192">
        <v>19737</v>
      </c>
      <c r="Y17" s="192" t="s">
        <v>391</v>
      </c>
      <c r="Z17" s="192" t="s">
        <v>391</v>
      </c>
      <c r="AA17" s="13"/>
      <c r="AB17" s="192">
        <v>48634</v>
      </c>
      <c r="AC17" s="214">
        <v>96.41950832672482</v>
      </c>
    </row>
    <row r="18" spans="1:29" ht="18" customHeight="1">
      <c r="A18" s="614" t="s">
        <v>63</v>
      </c>
      <c r="B18" s="566"/>
      <c r="C18" s="213"/>
      <c r="D18" s="192">
        <v>107016</v>
      </c>
      <c r="E18" s="12"/>
      <c r="F18" s="195">
        <v>31186</v>
      </c>
      <c r="G18" s="12"/>
      <c r="H18" s="195">
        <v>31186</v>
      </c>
      <c r="I18" s="12"/>
      <c r="J18" s="192">
        <v>25321</v>
      </c>
      <c r="K18" s="12"/>
      <c r="L18" s="192">
        <v>1028</v>
      </c>
      <c r="M18" s="12"/>
      <c r="N18" s="195">
        <v>4837</v>
      </c>
      <c r="O18" s="192" t="s">
        <v>391</v>
      </c>
      <c r="P18" s="192">
        <v>4939</v>
      </c>
      <c r="Q18" s="192">
        <v>786</v>
      </c>
      <c r="R18" s="210">
        <v>15.44789190541724</v>
      </c>
      <c r="S18" s="12"/>
      <c r="T18" s="192">
        <v>107016</v>
      </c>
      <c r="U18" s="12"/>
      <c r="V18" s="192">
        <v>14891</v>
      </c>
      <c r="W18" s="12"/>
      <c r="X18" s="192">
        <v>14891</v>
      </c>
      <c r="Y18" s="192" t="s">
        <v>391</v>
      </c>
      <c r="Z18" s="192" t="s">
        <v>391</v>
      </c>
      <c r="AA18" s="13"/>
      <c r="AB18" s="192">
        <v>105285</v>
      </c>
      <c r="AC18" s="214">
        <v>98.38248486207671</v>
      </c>
    </row>
    <row r="19" spans="1:29" ht="18" customHeight="1">
      <c r="A19" s="614" t="s">
        <v>64</v>
      </c>
      <c r="B19" s="566"/>
      <c r="C19" s="213"/>
      <c r="D19" s="192">
        <v>25086</v>
      </c>
      <c r="E19" s="12"/>
      <c r="F19" s="195">
        <v>11403</v>
      </c>
      <c r="G19" s="12"/>
      <c r="H19" s="195">
        <v>11403</v>
      </c>
      <c r="I19" s="12"/>
      <c r="J19" s="192">
        <v>3884</v>
      </c>
      <c r="K19" s="12"/>
      <c r="L19" s="192">
        <v>1569</v>
      </c>
      <c r="M19" s="12"/>
      <c r="N19" s="195">
        <v>5950</v>
      </c>
      <c r="O19" s="192" t="s">
        <v>391</v>
      </c>
      <c r="P19" s="192">
        <v>1556</v>
      </c>
      <c r="Q19" s="192">
        <v>27</v>
      </c>
      <c r="R19" s="210">
        <v>13.613298337707786</v>
      </c>
      <c r="S19" s="12"/>
      <c r="T19" s="192">
        <v>25086</v>
      </c>
      <c r="U19" s="12"/>
      <c r="V19" s="192">
        <v>8693</v>
      </c>
      <c r="W19" s="12"/>
      <c r="X19" s="192">
        <v>8693</v>
      </c>
      <c r="Y19" s="192" t="s">
        <v>391</v>
      </c>
      <c r="Z19" s="192" t="s">
        <v>391</v>
      </c>
      <c r="AA19" s="13"/>
      <c r="AB19" s="192">
        <v>21090</v>
      </c>
      <c r="AC19" s="214">
        <v>84.070796460177</v>
      </c>
    </row>
    <row r="20" spans="1:29" ht="18" customHeight="1">
      <c r="A20" s="614" t="s">
        <v>188</v>
      </c>
      <c r="B20" s="566"/>
      <c r="C20" s="213"/>
      <c r="D20" s="192">
        <v>13421</v>
      </c>
      <c r="E20" s="12"/>
      <c r="F20" s="195">
        <v>4360</v>
      </c>
      <c r="G20" s="12"/>
      <c r="H20" s="195">
        <v>4360</v>
      </c>
      <c r="I20" s="12"/>
      <c r="J20" s="192" t="s">
        <v>391</v>
      </c>
      <c r="K20" s="12"/>
      <c r="L20" s="192">
        <v>326</v>
      </c>
      <c r="M20" s="12"/>
      <c r="N20" s="195">
        <v>4034</v>
      </c>
      <c r="O20" s="192" t="s">
        <v>391</v>
      </c>
      <c r="P20" s="192">
        <v>828</v>
      </c>
      <c r="Q20" s="192" t="s">
        <v>394</v>
      </c>
      <c r="R20" s="210">
        <v>18.990825688073397</v>
      </c>
      <c r="S20" s="12"/>
      <c r="T20" s="192">
        <v>13421</v>
      </c>
      <c r="U20" s="12"/>
      <c r="V20" s="192">
        <v>3192</v>
      </c>
      <c r="W20" s="12"/>
      <c r="X20" s="192">
        <v>3192</v>
      </c>
      <c r="Y20" s="192" t="s">
        <v>391</v>
      </c>
      <c r="Z20" s="192" t="s">
        <v>391</v>
      </c>
      <c r="AA20" s="13"/>
      <c r="AB20" s="192">
        <v>10925</v>
      </c>
      <c r="AC20" s="214">
        <v>81.4022800089412</v>
      </c>
    </row>
    <row r="21" spans="1:29" ht="18" customHeight="1">
      <c r="A21" s="614" t="s">
        <v>65</v>
      </c>
      <c r="B21" s="566"/>
      <c r="C21" s="213"/>
      <c r="D21" s="192">
        <v>64588</v>
      </c>
      <c r="E21" s="12"/>
      <c r="F21" s="195">
        <v>22186</v>
      </c>
      <c r="G21" s="12"/>
      <c r="H21" s="195">
        <v>22186</v>
      </c>
      <c r="I21" s="12"/>
      <c r="J21" s="192">
        <v>16564</v>
      </c>
      <c r="K21" s="12"/>
      <c r="L21" s="192">
        <v>363</v>
      </c>
      <c r="M21" s="12"/>
      <c r="N21" s="195">
        <v>5259</v>
      </c>
      <c r="O21" s="192" t="s">
        <v>391</v>
      </c>
      <c r="P21" s="192">
        <v>2577</v>
      </c>
      <c r="Q21" s="192">
        <v>79</v>
      </c>
      <c r="R21" s="210">
        <v>11.574219627217607</v>
      </c>
      <c r="S21" s="12"/>
      <c r="T21" s="192">
        <v>64588</v>
      </c>
      <c r="U21" s="12"/>
      <c r="V21" s="192">
        <v>14196</v>
      </c>
      <c r="W21" s="12"/>
      <c r="X21" s="192">
        <v>14196</v>
      </c>
      <c r="Y21" s="192" t="s">
        <v>391</v>
      </c>
      <c r="Z21" s="192" t="s">
        <v>391</v>
      </c>
      <c r="AA21" s="13"/>
      <c r="AB21" s="192">
        <v>62734</v>
      </c>
      <c r="AC21" s="214">
        <v>97.12949773951817</v>
      </c>
    </row>
    <row r="22" spans="1:29" ht="18" customHeight="1">
      <c r="A22" s="614" t="s">
        <v>66</v>
      </c>
      <c r="B22" s="566"/>
      <c r="C22" s="213"/>
      <c r="D22" s="192">
        <v>20638</v>
      </c>
      <c r="E22" s="12"/>
      <c r="F22" s="195">
        <v>6369</v>
      </c>
      <c r="G22" s="12"/>
      <c r="H22" s="195">
        <v>6369</v>
      </c>
      <c r="I22" s="12"/>
      <c r="J22" s="192" t="s">
        <v>391</v>
      </c>
      <c r="K22" s="12"/>
      <c r="L22" s="192">
        <v>261</v>
      </c>
      <c r="M22" s="12"/>
      <c r="N22" s="195">
        <v>6108</v>
      </c>
      <c r="O22" s="192" t="s">
        <v>391</v>
      </c>
      <c r="P22" s="192">
        <v>1362</v>
      </c>
      <c r="Q22" s="192">
        <v>308</v>
      </c>
      <c r="R22" s="210">
        <v>20.398382507113975</v>
      </c>
      <c r="S22" s="12"/>
      <c r="T22" s="192">
        <v>20638</v>
      </c>
      <c r="U22" s="12"/>
      <c r="V22" s="192">
        <v>2919</v>
      </c>
      <c r="W22" s="12"/>
      <c r="X22" s="192">
        <v>2919</v>
      </c>
      <c r="Y22" s="192" t="s">
        <v>391</v>
      </c>
      <c r="Z22" s="192" t="s">
        <v>391</v>
      </c>
      <c r="AA22" s="13"/>
      <c r="AB22" s="192">
        <v>19740</v>
      </c>
      <c r="AC22" s="214">
        <v>95.64880317860258</v>
      </c>
    </row>
    <row r="23" spans="1:29" ht="18" customHeight="1">
      <c r="A23" s="614" t="s">
        <v>67</v>
      </c>
      <c r="B23" s="566"/>
      <c r="C23" s="213"/>
      <c r="D23" s="192">
        <v>35793</v>
      </c>
      <c r="E23" s="12"/>
      <c r="F23" s="195">
        <v>10305</v>
      </c>
      <c r="G23" s="12"/>
      <c r="H23" s="195">
        <v>10305</v>
      </c>
      <c r="I23" s="12"/>
      <c r="J23" s="192" t="s">
        <v>391</v>
      </c>
      <c r="K23" s="12"/>
      <c r="L23" s="192">
        <v>60</v>
      </c>
      <c r="M23" s="12"/>
      <c r="N23" s="195">
        <v>10245</v>
      </c>
      <c r="O23" s="192" t="s">
        <v>391</v>
      </c>
      <c r="P23" s="192">
        <v>843</v>
      </c>
      <c r="Q23" s="192">
        <v>11</v>
      </c>
      <c r="R23" s="210">
        <v>8.171772004652967</v>
      </c>
      <c r="S23" s="12"/>
      <c r="T23" s="192">
        <v>35793</v>
      </c>
      <c r="U23" s="12"/>
      <c r="V23" s="192">
        <v>2441</v>
      </c>
      <c r="W23" s="12"/>
      <c r="X23" s="192">
        <v>2441</v>
      </c>
      <c r="Y23" s="192" t="s">
        <v>391</v>
      </c>
      <c r="Z23" s="192" t="s">
        <v>391</v>
      </c>
      <c r="AA23" s="13"/>
      <c r="AB23" s="192">
        <v>35097</v>
      </c>
      <c r="AC23" s="214">
        <v>98.05548570949627</v>
      </c>
    </row>
    <row r="24" spans="1:29" ht="18" customHeight="1">
      <c r="A24" s="614" t="s">
        <v>70</v>
      </c>
      <c r="B24" s="566"/>
      <c r="C24" s="213"/>
      <c r="D24" s="192">
        <v>113186</v>
      </c>
      <c r="E24" s="12"/>
      <c r="F24" s="195">
        <v>37358</v>
      </c>
      <c r="G24" s="12"/>
      <c r="H24" s="195">
        <v>37358</v>
      </c>
      <c r="I24" s="12"/>
      <c r="J24" s="192">
        <v>28257</v>
      </c>
      <c r="K24" s="12"/>
      <c r="L24" s="192" t="s">
        <v>394</v>
      </c>
      <c r="M24" s="12"/>
      <c r="N24" s="195">
        <v>9101</v>
      </c>
      <c r="O24" s="192" t="s">
        <v>391</v>
      </c>
      <c r="P24" s="192">
        <v>6604</v>
      </c>
      <c r="Q24" s="192">
        <v>267</v>
      </c>
      <c r="R24" s="210">
        <v>17.55215946843854</v>
      </c>
      <c r="S24" s="12"/>
      <c r="T24" s="192">
        <v>113186</v>
      </c>
      <c r="U24" s="12"/>
      <c r="V24" s="192">
        <v>7166</v>
      </c>
      <c r="W24" s="12"/>
      <c r="X24" s="192">
        <v>7166</v>
      </c>
      <c r="Y24" s="192" t="s">
        <v>391</v>
      </c>
      <c r="Z24" s="192" t="s">
        <v>391</v>
      </c>
      <c r="AA24" s="13"/>
      <c r="AB24" s="192">
        <v>111303</v>
      </c>
      <c r="AC24" s="214">
        <v>98.3363666884597</v>
      </c>
    </row>
    <row r="25" spans="1:29" ht="18" customHeight="1">
      <c r="A25" s="614" t="s">
        <v>71</v>
      </c>
      <c r="B25" s="566"/>
      <c r="C25" s="213"/>
      <c r="D25" s="192">
        <v>49733</v>
      </c>
      <c r="E25" s="12"/>
      <c r="F25" s="195">
        <v>16463</v>
      </c>
      <c r="G25" s="12"/>
      <c r="H25" s="195">
        <v>16463</v>
      </c>
      <c r="I25" s="12"/>
      <c r="J25" s="192">
        <v>10448</v>
      </c>
      <c r="K25" s="12"/>
      <c r="L25" s="192">
        <v>67</v>
      </c>
      <c r="M25" s="12"/>
      <c r="N25" s="195">
        <v>5948</v>
      </c>
      <c r="O25" s="192" t="s">
        <v>391</v>
      </c>
      <c r="P25" s="192">
        <v>1283</v>
      </c>
      <c r="Q25" s="192">
        <v>61</v>
      </c>
      <c r="R25" s="210">
        <v>7.764463810215444</v>
      </c>
      <c r="S25" s="12"/>
      <c r="T25" s="192">
        <v>49733</v>
      </c>
      <c r="U25" s="12"/>
      <c r="V25" s="192">
        <v>2495</v>
      </c>
      <c r="W25" s="12"/>
      <c r="X25" s="192">
        <v>2495</v>
      </c>
      <c r="Y25" s="192" t="s">
        <v>391</v>
      </c>
      <c r="Z25" s="192" t="s">
        <v>391</v>
      </c>
      <c r="AA25" s="13"/>
      <c r="AB25" s="192">
        <v>49076</v>
      </c>
      <c r="AC25" s="214">
        <v>98.67894556934029</v>
      </c>
    </row>
    <row r="26" spans="1:29" ht="18" customHeight="1">
      <c r="A26" s="614" t="s">
        <v>227</v>
      </c>
      <c r="B26" s="566"/>
      <c r="C26" s="213"/>
      <c r="D26" s="192">
        <v>53894</v>
      </c>
      <c r="E26" s="12"/>
      <c r="F26" s="195">
        <v>17572</v>
      </c>
      <c r="G26" s="12"/>
      <c r="H26" s="195">
        <v>17572</v>
      </c>
      <c r="I26" s="12"/>
      <c r="J26" s="192">
        <v>14657</v>
      </c>
      <c r="K26" s="12"/>
      <c r="L26" s="192" t="s">
        <v>394</v>
      </c>
      <c r="M26" s="12"/>
      <c r="N26" s="195">
        <v>2915</v>
      </c>
      <c r="O26" s="192" t="s">
        <v>391</v>
      </c>
      <c r="P26" s="192">
        <v>3037</v>
      </c>
      <c r="Q26" s="192">
        <v>235</v>
      </c>
      <c r="R26" s="210">
        <v>17.055090694670636</v>
      </c>
      <c r="S26" s="12"/>
      <c r="T26" s="192">
        <v>53894</v>
      </c>
      <c r="U26" s="12"/>
      <c r="V26" s="192">
        <v>1452</v>
      </c>
      <c r="W26" s="12"/>
      <c r="X26" s="192">
        <v>1452</v>
      </c>
      <c r="Y26" s="192" t="s">
        <v>391</v>
      </c>
      <c r="Z26" s="192" t="s">
        <v>391</v>
      </c>
      <c r="AA26" s="13"/>
      <c r="AB26" s="192">
        <v>53822</v>
      </c>
      <c r="AC26" s="214">
        <v>99.86640442349798</v>
      </c>
    </row>
    <row r="27" spans="1:29" ht="18" customHeight="1">
      <c r="A27" s="614" t="s">
        <v>68</v>
      </c>
      <c r="B27" s="566"/>
      <c r="C27" s="213"/>
      <c r="D27" s="192">
        <v>6160</v>
      </c>
      <c r="E27" s="12"/>
      <c r="F27" s="195">
        <v>1868</v>
      </c>
      <c r="G27" s="12"/>
      <c r="H27" s="195">
        <v>1868</v>
      </c>
      <c r="I27" s="12"/>
      <c r="J27" s="192">
        <v>1411</v>
      </c>
      <c r="K27" s="12"/>
      <c r="L27" s="192" t="s">
        <v>394</v>
      </c>
      <c r="M27" s="12"/>
      <c r="N27" s="195">
        <v>457</v>
      </c>
      <c r="O27" s="192" t="s">
        <v>391</v>
      </c>
      <c r="P27" s="192">
        <v>292</v>
      </c>
      <c r="Q27" s="192">
        <v>22</v>
      </c>
      <c r="R27" s="210">
        <v>15.44973544973545</v>
      </c>
      <c r="S27" s="12"/>
      <c r="T27" s="192">
        <v>6160</v>
      </c>
      <c r="U27" s="12"/>
      <c r="V27" s="192">
        <v>1055</v>
      </c>
      <c r="W27" s="12"/>
      <c r="X27" s="192">
        <v>1055</v>
      </c>
      <c r="Y27" s="192" t="s">
        <v>391</v>
      </c>
      <c r="Z27" s="192" t="s">
        <v>391</v>
      </c>
      <c r="AA27" s="13"/>
      <c r="AB27" s="192">
        <v>6160</v>
      </c>
      <c r="AC27" s="214">
        <v>100</v>
      </c>
    </row>
    <row r="28" spans="1:29" ht="18" customHeight="1">
      <c r="A28" s="614" t="s">
        <v>69</v>
      </c>
      <c r="B28" s="566"/>
      <c r="C28" s="213"/>
      <c r="D28" s="192">
        <v>37574</v>
      </c>
      <c r="E28" s="12"/>
      <c r="F28" s="195">
        <v>10324</v>
      </c>
      <c r="G28" s="12"/>
      <c r="H28" s="195">
        <v>10324</v>
      </c>
      <c r="I28" s="12"/>
      <c r="J28" s="192" t="s">
        <v>391</v>
      </c>
      <c r="K28" s="12"/>
      <c r="L28" s="192">
        <v>124</v>
      </c>
      <c r="M28" s="12"/>
      <c r="N28" s="195">
        <v>10200</v>
      </c>
      <c r="O28" s="192" t="s">
        <v>391</v>
      </c>
      <c r="P28" s="192">
        <v>1772</v>
      </c>
      <c r="Q28" s="192" t="s">
        <v>394</v>
      </c>
      <c r="R28" s="210">
        <v>17.163889965129794</v>
      </c>
      <c r="S28" s="12"/>
      <c r="T28" s="192">
        <v>37574</v>
      </c>
      <c r="U28" s="12"/>
      <c r="V28" s="192">
        <v>1970</v>
      </c>
      <c r="W28" s="12"/>
      <c r="X28" s="192">
        <v>1970</v>
      </c>
      <c r="Y28" s="192" t="s">
        <v>391</v>
      </c>
      <c r="Z28" s="192" t="s">
        <v>391</v>
      </c>
      <c r="AA28" s="13"/>
      <c r="AB28" s="192">
        <v>37146</v>
      </c>
      <c r="AC28" s="214">
        <v>98.86091446212806</v>
      </c>
    </row>
    <row r="29" spans="1:29" ht="18" customHeight="1">
      <c r="A29" s="614" t="s">
        <v>143</v>
      </c>
      <c r="B29" s="566"/>
      <c r="C29" s="213"/>
      <c r="D29" s="192">
        <v>26330</v>
      </c>
      <c r="E29" s="12"/>
      <c r="F29" s="195">
        <v>7555</v>
      </c>
      <c r="G29" s="12"/>
      <c r="H29" s="195">
        <v>7555</v>
      </c>
      <c r="I29" s="12"/>
      <c r="J29" s="192" t="s">
        <v>391</v>
      </c>
      <c r="K29" s="12"/>
      <c r="L29" s="192">
        <v>4</v>
      </c>
      <c r="M29" s="12"/>
      <c r="N29" s="195">
        <v>7551</v>
      </c>
      <c r="O29" s="192" t="s">
        <v>391</v>
      </c>
      <c r="P29" s="192">
        <v>1250</v>
      </c>
      <c r="Q29" s="192">
        <v>37</v>
      </c>
      <c r="R29" s="210">
        <v>16.464699683877765</v>
      </c>
      <c r="S29" s="12"/>
      <c r="T29" s="192">
        <v>26330</v>
      </c>
      <c r="U29" s="12"/>
      <c r="V29" s="192">
        <v>791</v>
      </c>
      <c r="W29" s="12"/>
      <c r="X29" s="192">
        <v>791</v>
      </c>
      <c r="Y29" s="192" t="s">
        <v>391</v>
      </c>
      <c r="Z29" s="192" t="s">
        <v>391</v>
      </c>
      <c r="AA29" s="13"/>
      <c r="AB29" s="192">
        <v>26279</v>
      </c>
      <c r="AC29" s="214">
        <v>99.80630459551843</v>
      </c>
    </row>
    <row r="30" spans="1:29" ht="18" customHeight="1">
      <c r="A30" s="614" t="s">
        <v>144</v>
      </c>
      <c r="B30" s="566"/>
      <c r="C30" s="213"/>
      <c r="D30" s="192">
        <v>19276</v>
      </c>
      <c r="E30" s="12"/>
      <c r="F30" s="195">
        <v>6452</v>
      </c>
      <c r="G30" s="12"/>
      <c r="H30" s="195">
        <v>6452</v>
      </c>
      <c r="I30" s="12"/>
      <c r="J30" s="192" t="s">
        <v>391</v>
      </c>
      <c r="K30" s="12"/>
      <c r="L30" s="192">
        <v>196</v>
      </c>
      <c r="M30" s="12"/>
      <c r="N30" s="195">
        <v>6256</v>
      </c>
      <c r="O30" s="192" t="s">
        <v>391</v>
      </c>
      <c r="P30" s="192">
        <v>1429</v>
      </c>
      <c r="Q30" s="192">
        <v>58</v>
      </c>
      <c r="R30" s="210">
        <v>21.95084485407066</v>
      </c>
      <c r="S30" s="12"/>
      <c r="T30" s="192">
        <v>19276</v>
      </c>
      <c r="U30" s="12"/>
      <c r="V30" s="192">
        <v>5894</v>
      </c>
      <c r="W30" s="12"/>
      <c r="X30" s="192">
        <v>5894</v>
      </c>
      <c r="Y30" s="192" t="s">
        <v>391</v>
      </c>
      <c r="Z30" s="192" t="s">
        <v>391</v>
      </c>
      <c r="AA30" s="13"/>
      <c r="AB30" s="192">
        <v>18709</v>
      </c>
      <c r="AC30" s="214">
        <v>97.05851836480598</v>
      </c>
    </row>
    <row r="31" spans="1:29" ht="18" customHeight="1">
      <c r="A31" s="614" t="s">
        <v>145</v>
      </c>
      <c r="B31" s="566"/>
      <c r="C31" s="213"/>
      <c r="D31" s="192">
        <v>12578</v>
      </c>
      <c r="E31" s="12"/>
      <c r="F31" s="195">
        <v>3831</v>
      </c>
      <c r="G31" s="12"/>
      <c r="H31" s="195">
        <v>3830</v>
      </c>
      <c r="I31" s="12"/>
      <c r="J31" s="192" t="s">
        <v>391</v>
      </c>
      <c r="K31" s="12"/>
      <c r="L31" s="192">
        <v>49</v>
      </c>
      <c r="M31" s="12"/>
      <c r="N31" s="195">
        <v>3781</v>
      </c>
      <c r="O31" s="192">
        <v>1</v>
      </c>
      <c r="P31" s="192">
        <v>679</v>
      </c>
      <c r="Q31" s="192" t="s">
        <v>394</v>
      </c>
      <c r="R31" s="210">
        <v>17.728459530026107</v>
      </c>
      <c r="S31" s="12"/>
      <c r="T31" s="192">
        <v>12578</v>
      </c>
      <c r="U31" s="12"/>
      <c r="V31" s="192">
        <v>1871</v>
      </c>
      <c r="W31" s="12"/>
      <c r="X31" s="192">
        <v>1871</v>
      </c>
      <c r="Y31" s="192" t="s">
        <v>391</v>
      </c>
      <c r="Z31" s="192">
        <v>1</v>
      </c>
      <c r="AA31" s="13"/>
      <c r="AB31" s="192">
        <v>12233</v>
      </c>
      <c r="AC31" s="214">
        <v>97.25711559866433</v>
      </c>
    </row>
    <row r="32" spans="1:29" ht="18" customHeight="1">
      <c r="A32" s="614" t="s">
        <v>146</v>
      </c>
      <c r="B32" s="566"/>
      <c r="C32" s="213"/>
      <c r="D32" s="192">
        <v>17417</v>
      </c>
      <c r="E32" s="12"/>
      <c r="F32" s="195">
        <v>4344</v>
      </c>
      <c r="G32" s="12"/>
      <c r="H32" s="195">
        <v>4344</v>
      </c>
      <c r="I32" s="12"/>
      <c r="J32" s="192" t="s">
        <v>391</v>
      </c>
      <c r="K32" s="12"/>
      <c r="L32" s="192">
        <v>326</v>
      </c>
      <c r="M32" s="12"/>
      <c r="N32" s="195">
        <v>4018</v>
      </c>
      <c r="O32" s="192" t="s">
        <v>391</v>
      </c>
      <c r="P32" s="192">
        <v>618</v>
      </c>
      <c r="Q32" s="192">
        <v>5</v>
      </c>
      <c r="R32" s="210">
        <v>14.210163255920902</v>
      </c>
      <c r="S32" s="12"/>
      <c r="T32" s="192">
        <v>17417</v>
      </c>
      <c r="U32" s="12"/>
      <c r="V32" s="192">
        <v>1153</v>
      </c>
      <c r="W32" s="12"/>
      <c r="X32" s="192">
        <v>1153</v>
      </c>
      <c r="Y32" s="192" t="s">
        <v>391</v>
      </c>
      <c r="Z32" s="192" t="s">
        <v>391</v>
      </c>
      <c r="AA32" s="13"/>
      <c r="AB32" s="192">
        <v>16688</v>
      </c>
      <c r="AC32" s="214">
        <v>95.81443417350864</v>
      </c>
    </row>
    <row r="33" spans="1:29" ht="18" customHeight="1">
      <c r="A33" s="614" t="s">
        <v>147</v>
      </c>
      <c r="B33" s="566"/>
      <c r="C33" s="213"/>
      <c r="D33" s="192">
        <v>7782</v>
      </c>
      <c r="E33" s="12"/>
      <c r="F33" s="195">
        <v>2864</v>
      </c>
      <c r="G33" s="12"/>
      <c r="H33" s="195">
        <v>2864</v>
      </c>
      <c r="I33" s="12"/>
      <c r="J33" s="192">
        <v>988</v>
      </c>
      <c r="K33" s="12"/>
      <c r="L33" s="192">
        <v>47</v>
      </c>
      <c r="M33" s="12"/>
      <c r="N33" s="195">
        <v>1829</v>
      </c>
      <c r="O33" s="192" t="s">
        <v>391</v>
      </c>
      <c r="P33" s="192">
        <v>571</v>
      </c>
      <c r="Q33" s="192" t="s">
        <v>394</v>
      </c>
      <c r="R33" s="210">
        <v>19.937150837988828</v>
      </c>
      <c r="S33" s="12"/>
      <c r="T33" s="192">
        <v>7782</v>
      </c>
      <c r="U33" s="12"/>
      <c r="V33" s="192">
        <v>1431</v>
      </c>
      <c r="W33" s="12"/>
      <c r="X33" s="192">
        <v>1431</v>
      </c>
      <c r="Y33" s="192" t="s">
        <v>391</v>
      </c>
      <c r="Z33" s="192" t="s">
        <v>391</v>
      </c>
      <c r="AA33" s="13"/>
      <c r="AB33" s="192">
        <v>7664</v>
      </c>
      <c r="AC33" s="214">
        <v>98.48368028784374</v>
      </c>
    </row>
    <row r="34" spans="1:29" ht="18" customHeight="1">
      <c r="A34" s="570" t="s">
        <v>73</v>
      </c>
      <c r="B34" s="615"/>
      <c r="C34" s="215"/>
      <c r="D34" s="216">
        <v>16165</v>
      </c>
      <c r="E34" s="76"/>
      <c r="F34" s="217">
        <v>6798</v>
      </c>
      <c r="G34" s="76"/>
      <c r="H34" s="217">
        <v>6798</v>
      </c>
      <c r="I34" s="76"/>
      <c r="J34" s="216" t="s">
        <v>391</v>
      </c>
      <c r="K34" s="76"/>
      <c r="L34" s="216">
        <v>536</v>
      </c>
      <c r="M34" s="76"/>
      <c r="N34" s="217">
        <v>6262</v>
      </c>
      <c r="O34" s="216" t="s">
        <v>391</v>
      </c>
      <c r="P34" s="216">
        <v>2139</v>
      </c>
      <c r="Q34" s="216" t="s">
        <v>394</v>
      </c>
      <c r="R34" s="218">
        <v>31.465136804942627</v>
      </c>
      <c r="S34" s="76"/>
      <c r="T34" s="216">
        <v>16165</v>
      </c>
      <c r="U34" s="76"/>
      <c r="V34" s="216">
        <v>4386</v>
      </c>
      <c r="W34" s="76"/>
      <c r="X34" s="216">
        <v>4386</v>
      </c>
      <c r="Y34" s="216" t="s">
        <v>391</v>
      </c>
      <c r="Z34" s="216" t="s">
        <v>391</v>
      </c>
      <c r="AA34" s="219"/>
      <c r="AB34" s="216">
        <v>12667</v>
      </c>
      <c r="AC34" s="220">
        <v>78.36065573770492</v>
      </c>
    </row>
    <row r="35" spans="1:29" ht="18" customHeight="1">
      <c r="A35" s="111" t="s">
        <v>389</v>
      </c>
      <c r="B35" s="221"/>
      <c r="C35" s="61"/>
      <c r="D35" s="60"/>
      <c r="E35" s="61"/>
      <c r="F35" s="60"/>
      <c r="G35" s="61"/>
      <c r="H35" s="60"/>
      <c r="I35" s="61"/>
      <c r="J35" s="60"/>
      <c r="K35" s="61"/>
      <c r="L35" s="60"/>
      <c r="M35" s="61"/>
      <c r="N35" s="60"/>
      <c r="O35" s="60"/>
      <c r="P35" s="60"/>
      <c r="Q35" s="60"/>
      <c r="R35" s="222"/>
      <c r="S35" s="61"/>
      <c r="T35" s="60"/>
      <c r="U35" s="61"/>
      <c r="V35" s="60"/>
      <c r="W35" s="61"/>
      <c r="X35" s="60"/>
      <c r="Y35" s="60"/>
      <c r="Z35" s="60"/>
      <c r="AA35" s="223"/>
      <c r="AB35" s="60"/>
      <c r="AC35" s="224"/>
    </row>
    <row r="36" spans="1:29" ht="18" customHeight="1">
      <c r="A36" s="111" t="s">
        <v>390</v>
      </c>
      <c r="B36" s="111"/>
      <c r="C36" s="96"/>
      <c r="D36" s="96"/>
      <c r="E36" s="96"/>
      <c r="F36" s="96"/>
      <c r="G36" s="96"/>
      <c r="H36" s="96"/>
      <c r="I36" s="96"/>
      <c r="J36" s="96"/>
      <c r="K36" s="96"/>
      <c r="L36" s="96"/>
      <c r="M36" s="96"/>
      <c r="N36" s="96"/>
      <c r="O36" s="96"/>
      <c r="P36" s="96"/>
      <c r="Q36" s="96"/>
      <c r="R36" s="96"/>
      <c r="S36" s="111"/>
      <c r="T36" s="111"/>
      <c r="U36" s="111"/>
      <c r="V36" s="111"/>
      <c r="W36" s="111"/>
      <c r="X36" s="111"/>
      <c r="Y36" s="111"/>
      <c r="Z36" s="111"/>
      <c r="AA36" s="111"/>
      <c r="AB36" s="111"/>
      <c r="AC36" s="111"/>
    </row>
    <row r="37" spans="1:29" ht="18" customHeight="1">
      <c r="A37" s="11" t="s">
        <v>236</v>
      </c>
      <c r="B37" s="111"/>
      <c r="C37" s="96"/>
      <c r="D37" s="96"/>
      <c r="E37" s="96"/>
      <c r="F37" s="96"/>
      <c r="G37" s="96"/>
      <c r="H37" s="96"/>
      <c r="I37" s="96"/>
      <c r="J37" s="96"/>
      <c r="K37" s="96"/>
      <c r="L37" s="96"/>
      <c r="M37" s="96"/>
      <c r="N37" s="96"/>
      <c r="O37" s="107"/>
      <c r="P37" s="107"/>
      <c r="Q37" s="96"/>
      <c r="R37" s="96"/>
      <c r="S37" s="111"/>
      <c r="T37" s="111"/>
      <c r="U37" s="111"/>
      <c r="V37" s="111"/>
      <c r="W37" s="111"/>
      <c r="X37" s="111"/>
      <c r="Y37" s="111"/>
      <c r="Z37" s="111"/>
      <c r="AA37" s="111"/>
      <c r="AB37" s="111"/>
      <c r="AC37" s="111"/>
    </row>
    <row r="38" spans="1:29" ht="15" customHeight="1">
      <c r="A38" s="111" t="s">
        <v>343</v>
      </c>
      <c r="B38" s="111"/>
      <c r="C38" s="96"/>
      <c r="D38" s="96"/>
      <c r="E38" s="96"/>
      <c r="F38" s="96"/>
      <c r="G38" s="96"/>
      <c r="H38" s="96"/>
      <c r="I38" s="96"/>
      <c r="J38" s="96"/>
      <c r="K38" s="96"/>
      <c r="L38" s="96"/>
      <c r="M38" s="96"/>
      <c r="N38" s="96"/>
      <c r="O38" s="96"/>
      <c r="P38" s="96"/>
      <c r="Q38" s="96"/>
      <c r="R38" s="96"/>
      <c r="S38" s="111"/>
      <c r="T38" s="111"/>
      <c r="U38" s="111"/>
      <c r="V38" s="111"/>
      <c r="W38" s="111"/>
      <c r="X38" s="111"/>
      <c r="Y38" s="111"/>
      <c r="Z38" s="111"/>
      <c r="AA38" s="111"/>
      <c r="AB38" s="111"/>
      <c r="AC38" s="111"/>
    </row>
    <row r="39" spans="1:29" ht="15" customHeight="1">
      <c r="A39" s="111"/>
      <c r="B39" s="111"/>
      <c r="C39" s="96"/>
      <c r="D39" s="96"/>
      <c r="E39" s="96"/>
      <c r="F39" s="96"/>
      <c r="G39" s="96"/>
      <c r="H39" s="96"/>
      <c r="I39" s="96"/>
      <c r="J39" s="96"/>
      <c r="K39" s="96"/>
      <c r="L39" s="96"/>
      <c r="M39" s="96"/>
      <c r="N39" s="96"/>
      <c r="O39" s="107"/>
      <c r="P39" s="107"/>
      <c r="Q39" s="96"/>
      <c r="R39" s="96"/>
      <c r="S39" s="111"/>
      <c r="T39" s="111"/>
      <c r="U39" s="111"/>
      <c r="V39" s="111"/>
      <c r="W39" s="111"/>
      <c r="X39" s="111"/>
      <c r="Y39" s="111"/>
      <c r="Z39" s="111"/>
      <c r="AA39" s="111"/>
      <c r="AB39" s="111"/>
      <c r="AC39" s="111"/>
    </row>
    <row r="40" spans="2:29" ht="18" customHeight="1">
      <c r="B40" s="111"/>
      <c r="C40" s="96"/>
      <c r="D40" s="96"/>
      <c r="E40" s="96"/>
      <c r="F40" s="96"/>
      <c r="G40" s="96"/>
      <c r="H40" s="96"/>
      <c r="I40" s="96"/>
      <c r="J40" s="96"/>
      <c r="K40" s="96"/>
      <c r="L40" s="96"/>
      <c r="M40" s="96"/>
      <c r="N40" s="96"/>
      <c r="O40" s="96"/>
      <c r="P40" s="96"/>
      <c r="Q40" s="96"/>
      <c r="R40" s="96"/>
      <c r="S40" s="111"/>
      <c r="T40" s="111"/>
      <c r="U40" s="111"/>
      <c r="V40" s="111"/>
      <c r="W40" s="111"/>
      <c r="X40" s="111"/>
      <c r="Y40" s="111"/>
      <c r="Z40" s="111"/>
      <c r="AA40" s="111"/>
      <c r="AB40" s="111"/>
      <c r="AC40" s="111"/>
    </row>
    <row r="41" spans="1:29" ht="18" customHeight="1">
      <c r="A41" s="111"/>
      <c r="B41" s="111"/>
      <c r="C41" s="96"/>
      <c r="D41" s="96"/>
      <c r="E41" s="96"/>
      <c r="F41" s="96"/>
      <c r="G41" s="96"/>
      <c r="H41" s="96"/>
      <c r="I41" s="96"/>
      <c r="J41" s="96"/>
      <c r="K41" s="96"/>
      <c r="L41" s="96"/>
      <c r="M41" s="96"/>
      <c r="N41" s="96"/>
      <c r="O41" s="96"/>
      <c r="P41" s="96"/>
      <c r="Q41" s="96"/>
      <c r="R41" s="96"/>
      <c r="S41" s="111"/>
      <c r="T41" s="111"/>
      <c r="U41" s="111"/>
      <c r="V41" s="111"/>
      <c r="W41" s="111"/>
      <c r="X41" s="111"/>
      <c r="Y41" s="111"/>
      <c r="Z41" s="111"/>
      <c r="AA41" s="111"/>
      <c r="AB41" s="111"/>
      <c r="AC41" s="111"/>
    </row>
    <row r="42" spans="1:29" ht="18" customHeight="1">
      <c r="A42" s="111"/>
      <c r="B42" s="111"/>
      <c r="C42" s="96"/>
      <c r="D42" s="96"/>
      <c r="E42" s="96"/>
      <c r="F42" s="96"/>
      <c r="G42" s="96"/>
      <c r="H42" s="96"/>
      <c r="I42" s="96"/>
      <c r="J42" s="96"/>
      <c r="K42" s="96"/>
      <c r="L42" s="96"/>
      <c r="M42" s="96"/>
      <c r="N42" s="96"/>
      <c r="O42" s="96"/>
      <c r="P42" s="96"/>
      <c r="Q42" s="96"/>
      <c r="R42" s="96"/>
      <c r="S42" s="111"/>
      <c r="T42" s="111"/>
      <c r="U42" s="111"/>
      <c r="V42" s="111"/>
      <c r="W42" s="111"/>
      <c r="X42" s="111"/>
      <c r="Y42" s="111"/>
      <c r="Z42" s="111"/>
      <c r="AA42" s="111"/>
      <c r="AB42" s="111"/>
      <c r="AC42" s="111"/>
    </row>
    <row r="43" spans="1:29" ht="18" customHeight="1">
      <c r="A43" s="111"/>
      <c r="B43" s="111"/>
      <c r="C43" s="96"/>
      <c r="D43" s="96"/>
      <c r="E43" s="96"/>
      <c r="F43" s="96"/>
      <c r="G43" s="96"/>
      <c r="H43" s="96"/>
      <c r="I43" s="96"/>
      <c r="J43" s="96"/>
      <c r="K43" s="96"/>
      <c r="L43" s="96"/>
      <c r="M43" s="96"/>
      <c r="N43" s="96"/>
      <c r="O43" s="96"/>
      <c r="P43" s="96"/>
      <c r="Q43" s="96"/>
      <c r="R43" s="96"/>
      <c r="S43" s="111"/>
      <c r="T43" s="111"/>
      <c r="U43" s="111"/>
      <c r="V43" s="111"/>
      <c r="W43" s="111"/>
      <c r="X43" s="111"/>
      <c r="Y43" s="111"/>
      <c r="Z43" s="111"/>
      <c r="AA43" s="111"/>
      <c r="AB43" s="111"/>
      <c r="AC43" s="111"/>
    </row>
    <row r="44" spans="1:31" ht="19.5" customHeight="1">
      <c r="A44" s="480" t="s">
        <v>492</v>
      </c>
      <c r="B44" s="480"/>
      <c r="C44" s="480"/>
      <c r="D44" s="480"/>
      <c r="E44" s="480"/>
      <c r="F44" s="480"/>
      <c r="G44" s="480"/>
      <c r="H44" s="480"/>
      <c r="I44" s="480"/>
      <c r="J44" s="480"/>
      <c r="K44" s="480"/>
      <c r="L44" s="480"/>
      <c r="M44" s="480"/>
      <c r="N44" s="480"/>
      <c r="O44" s="480"/>
      <c r="P44" s="480"/>
      <c r="Q44" s="480"/>
      <c r="R44" s="480"/>
      <c r="T44" s="480" t="s">
        <v>493</v>
      </c>
      <c r="U44" s="480"/>
      <c r="V44" s="480"/>
      <c r="W44" s="480"/>
      <c r="X44" s="480"/>
      <c r="Y44" s="480"/>
      <c r="Z44" s="480"/>
      <c r="AA44" s="480"/>
      <c r="AB44" s="480"/>
      <c r="AC44" s="480"/>
      <c r="AD44" s="480"/>
      <c r="AE44" s="480"/>
    </row>
    <row r="45" spans="3:29" ht="18" customHeight="1" thickBot="1">
      <c r="C45" s="106"/>
      <c r="D45" s="106"/>
      <c r="E45" s="106"/>
      <c r="F45" s="106"/>
      <c r="G45" s="106"/>
      <c r="H45" s="106"/>
      <c r="I45" s="106"/>
      <c r="J45" s="106"/>
      <c r="K45" s="106"/>
      <c r="L45" s="106"/>
      <c r="M45" s="106"/>
      <c r="N45" s="106"/>
      <c r="O45" s="106"/>
      <c r="P45" s="106"/>
      <c r="Q45" s="106"/>
      <c r="U45" s="106"/>
      <c r="V45" s="96"/>
      <c r="W45" s="96"/>
      <c r="X45" s="96"/>
      <c r="Y45" s="96"/>
      <c r="Z45" s="96"/>
      <c r="AA45" s="96"/>
      <c r="AB45" s="96"/>
      <c r="AC45" s="176" t="s">
        <v>132</v>
      </c>
    </row>
    <row r="46" spans="1:29" ht="18" customHeight="1">
      <c r="A46" s="482" t="s">
        <v>182</v>
      </c>
      <c r="B46" s="639" t="s">
        <v>451</v>
      </c>
      <c r="C46" s="639"/>
      <c r="D46" s="639"/>
      <c r="E46" s="546"/>
      <c r="F46" s="639" t="s">
        <v>230</v>
      </c>
      <c r="G46" s="639"/>
      <c r="H46" s="639"/>
      <c r="I46" s="639"/>
      <c r="J46" s="640"/>
      <c r="K46" s="642" t="s">
        <v>231</v>
      </c>
      <c r="L46" s="643"/>
      <c r="M46" s="643"/>
      <c r="N46" s="643"/>
      <c r="O46" s="643"/>
      <c r="P46" s="643"/>
      <c r="Q46" s="30"/>
      <c r="R46" s="30"/>
      <c r="T46" s="481" t="s">
        <v>235</v>
      </c>
      <c r="U46" s="482"/>
      <c r="V46" s="517" t="s">
        <v>189</v>
      </c>
      <c r="W46" s="482"/>
      <c r="X46" s="517" t="s">
        <v>190</v>
      </c>
      <c r="Y46" s="482"/>
      <c r="Z46" s="517" t="s">
        <v>191</v>
      </c>
      <c r="AA46" s="482"/>
      <c r="AB46" s="517" t="s">
        <v>181</v>
      </c>
      <c r="AC46" s="481"/>
    </row>
    <row r="47" spans="1:29" ht="18" customHeight="1">
      <c r="A47" s="515"/>
      <c r="B47" s="548"/>
      <c r="C47" s="548"/>
      <c r="D47" s="548"/>
      <c r="E47" s="516"/>
      <c r="F47" s="548"/>
      <c r="G47" s="548"/>
      <c r="H47" s="548"/>
      <c r="I47" s="548"/>
      <c r="J47" s="641"/>
      <c r="K47" s="644"/>
      <c r="L47" s="596"/>
      <c r="M47" s="596"/>
      <c r="N47" s="596"/>
      <c r="O47" s="596"/>
      <c r="P47" s="596"/>
      <c r="Q47" s="30"/>
      <c r="R47" s="30"/>
      <c r="T47" s="483"/>
      <c r="U47" s="484"/>
      <c r="V47" s="518"/>
      <c r="W47" s="486"/>
      <c r="X47" s="518"/>
      <c r="Y47" s="486"/>
      <c r="Z47" s="518"/>
      <c r="AA47" s="486"/>
      <c r="AB47" s="518"/>
      <c r="AC47" s="485"/>
    </row>
    <row r="48" spans="1:29" ht="18" customHeight="1">
      <c r="A48" s="515"/>
      <c r="B48" s="612" t="s">
        <v>148</v>
      </c>
      <c r="C48" s="612" t="s">
        <v>149</v>
      </c>
      <c r="D48" s="612" t="s">
        <v>339</v>
      </c>
      <c r="E48" s="612" t="s">
        <v>152</v>
      </c>
      <c r="F48" s="612" t="s">
        <v>148</v>
      </c>
      <c r="G48" s="612" t="s">
        <v>149</v>
      </c>
      <c r="H48" s="612" t="s">
        <v>150</v>
      </c>
      <c r="I48" s="612" t="s">
        <v>151</v>
      </c>
      <c r="J48" s="605" t="s">
        <v>152</v>
      </c>
      <c r="K48" s="613" t="s">
        <v>226</v>
      </c>
      <c r="L48" s="613" t="s">
        <v>228</v>
      </c>
      <c r="M48" s="561" t="s">
        <v>229</v>
      </c>
      <c r="N48" s="556" t="s">
        <v>150</v>
      </c>
      <c r="O48" s="556" t="s">
        <v>151</v>
      </c>
      <c r="P48" s="613" t="s">
        <v>225</v>
      </c>
      <c r="Q48" s="29"/>
      <c r="R48" s="29"/>
      <c r="T48" s="483"/>
      <c r="U48" s="484"/>
      <c r="V48" s="606" t="s">
        <v>192</v>
      </c>
      <c r="W48" s="606" t="s">
        <v>193</v>
      </c>
      <c r="X48" s="606" t="s">
        <v>192</v>
      </c>
      <c r="Y48" s="606" t="s">
        <v>193</v>
      </c>
      <c r="Z48" s="606" t="s">
        <v>192</v>
      </c>
      <c r="AA48" s="606" t="s">
        <v>193</v>
      </c>
      <c r="AB48" s="606" t="s">
        <v>192</v>
      </c>
      <c r="AC48" s="604" t="s">
        <v>193</v>
      </c>
    </row>
    <row r="49" spans="1:29" ht="18" customHeight="1">
      <c r="A49" s="516"/>
      <c r="B49" s="565"/>
      <c r="C49" s="565"/>
      <c r="D49" s="565"/>
      <c r="E49" s="565"/>
      <c r="F49" s="565"/>
      <c r="G49" s="565"/>
      <c r="H49" s="565"/>
      <c r="I49" s="565"/>
      <c r="J49" s="562"/>
      <c r="K49" s="562"/>
      <c r="L49" s="562"/>
      <c r="M49" s="562"/>
      <c r="N49" s="565"/>
      <c r="O49" s="565"/>
      <c r="P49" s="562"/>
      <c r="Q49" s="30"/>
      <c r="R49" s="30"/>
      <c r="T49" s="485"/>
      <c r="U49" s="486"/>
      <c r="V49" s="559"/>
      <c r="W49" s="559"/>
      <c r="X49" s="559"/>
      <c r="Y49" s="559"/>
      <c r="Z49" s="559"/>
      <c r="AA49" s="559"/>
      <c r="AB49" s="559"/>
      <c r="AC49" s="518"/>
    </row>
    <row r="50" spans="1:29" ht="18" customHeight="1">
      <c r="A50" s="225" t="s">
        <v>453</v>
      </c>
      <c r="B50" s="226">
        <v>0</v>
      </c>
      <c r="C50" s="226">
        <v>0</v>
      </c>
      <c r="D50" s="227">
        <v>0</v>
      </c>
      <c r="E50" s="226">
        <v>0.001</v>
      </c>
      <c r="F50" s="226">
        <v>0.003</v>
      </c>
      <c r="G50" s="226">
        <v>0.005</v>
      </c>
      <c r="H50" s="226">
        <v>0.006</v>
      </c>
      <c r="I50" s="226">
        <v>0.002</v>
      </c>
      <c r="J50" s="226">
        <v>0.005</v>
      </c>
      <c r="K50" s="69">
        <v>11.1</v>
      </c>
      <c r="L50" s="228">
        <v>9</v>
      </c>
      <c r="M50" s="77">
        <v>7.2</v>
      </c>
      <c r="N50" s="229">
        <v>8.3</v>
      </c>
      <c r="O50" s="230">
        <v>8.4</v>
      </c>
      <c r="P50" s="91">
        <v>9.8</v>
      </c>
      <c r="Q50" s="91"/>
      <c r="R50" s="69"/>
      <c r="T50" s="607" t="s">
        <v>448</v>
      </c>
      <c r="U50" s="608"/>
      <c r="V50" s="231">
        <v>441</v>
      </c>
      <c r="W50" s="232">
        <v>100</v>
      </c>
      <c r="X50" s="111">
        <v>72</v>
      </c>
      <c r="Y50" s="232">
        <v>16.3</v>
      </c>
      <c r="Z50" s="111">
        <v>89</v>
      </c>
      <c r="AA50" s="232">
        <v>20.2</v>
      </c>
      <c r="AB50" s="69">
        <v>1</v>
      </c>
      <c r="AC50" s="69">
        <v>0.2</v>
      </c>
    </row>
    <row r="51" spans="1:29" ht="18" customHeight="1">
      <c r="A51" s="37" t="s">
        <v>354</v>
      </c>
      <c r="B51" s="233">
        <v>0</v>
      </c>
      <c r="C51" s="233">
        <v>0</v>
      </c>
      <c r="D51" s="234">
        <v>0</v>
      </c>
      <c r="E51" s="233">
        <v>0</v>
      </c>
      <c r="F51" s="13">
        <v>0.003</v>
      </c>
      <c r="G51" s="13">
        <v>0.005</v>
      </c>
      <c r="H51" s="226">
        <v>0.005</v>
      </c>
      <c r="I51" s="13">
        <v>0.002</v>
      </c>
      <c r="J51" s="226">
        <v>0.005</v>
      </c>
      <c r="K51" s="91">
        <v>10.1</v>
      </c>
      <c r="L51" s="91">
        <v>8.6</v>
      </c>
      <c r="M51" s="91">
        <v>6.3</v>
      </c>
      <c r="N51" s="235">
        <v>7.4</v>
      </c>
      <c r="O51" s="91">
        <v>7.4</v>
      </c>
      <c r="P51" s="235">
        <v>7.7</v>
      </c>
      <c r="Q51" s="236"/>
      <c r="R51" s="91"/>
      <c r="T51" s="477" t="s">
        <v>358</v>
      </c>
      <c r="U51" s="478"/>
      <c r="V51" s="231">
        <v>467</v>
      </c>
      <c r="W51" s="232">
        <v>100</v>
      </c>
      <c r="X51" s="111">
        <v>65</v>
      </c>
      <c r="Y51" s="232">
        <v>13.9</v>
      </c>
      <c r="Z51" s="111">
        <v>77</v>
      </c>
      <c r="AA51" s="232">
        <v>16.5</v>
      </c>
      <c r="AB51" s="69" t="s">
        <v>391</v>
      </c>
      <c r="AC51" s="237" t="s">
        <v>391</v>
      </c>
    </row>
    <row r="52" spans="1:29" ht="18" customHeight="1">
      <c r="A52" s="37" t="s">
        <v>369</v>
      </c>
      <c r="B52" s="233">
        <v>0</v>
      </c>
      <c r="C52" s="233">
        <v>0</v>
      </c>
      <c r="D52" s="234">
        <v>0</v>
      </c>
      <c r="E52" s="233">
        <v>0</v>
      </c>
      <c r="F52" s="13">
        <v>0.003</v>
      </c>
      <c r="G52" s="13">
        <v>0.005</v>
      </c>
      <c r="H52" s="226">
        <v>0.005</v>
      </c>
      <c r="I52" s="13">
        <v>0.002</v>
      </c>
      <c r="J52" s="226">
        <v>0.004</v>
      </c>
      <c r="K52" s="91">
        <v>7.4</v>
      </c>
      <c r="L52" s="91">
        <v>8.5</v>
      </c>
      <c r="M52" s="91">
        <v>6.2</v>
      </c>
      <c r="N52" s="235">
        <v>6.7</v>
      </c>
      <c r="O52" s="91">
        <v>7.4</v>
      </c>
      <c r="P52" s="235">
        <v>7.4</v>
      </c>
      <c r="Q52" s="91"/>
      <c r="R52" s="235"/>
      <c r="T52" s="477" t="s">
        <v>443</v>
      </c>
      <c r="U52" s="609"/>
      <c r="V52" s="13">
        <v>499</v>
      </c>
      <c r="W52" s="232">
        <v>100</v>
      </c>
      <c r="X52" s="13">
        <v>111</v>
      </c>
      <c r="Y52" s="13">
        <v>22.2</v>
      </c>
      <c r="Z52" s="13">
        <v>82</v>
      </c>
      <c r="AA52" s="194">
        <v>16.4</v>
      </c>
      <c r="AB52" s="12">
        <v>1</v>
      </c>
      <c r="AC52" s="12">
        <v>0.2</v>
      </c>
    </row>
    <row r="53" spans="1:29" ht="18" customHeight="1">
      <c r="A53" s="37" t="s">
        <v>370</v>
      </c>
      <c r="B53" s="233">
        <v>0</v>
      </c>
      <c r="C53" s="233">
        <v>0</v>
      </c>
      <c r="D53" s="234">
        <v>0</v>
      </c>
      <c r="E53" s="233">
        <v>0</v>
      </c>
      <c r="F53" s="13">
        <v>0.003</v>
      </c>
      <c r="G53" s="13">
        <v>0.004</v>
      </c>
      <c r="H53" s="226">
        <v>0.004</v>
      </c>
      <c r="I53" s="13">
        <v>0.002</v>
      </c>
      <c r="J53" s="226">
        <v>0.004</v>
      </c>
      <c r="K53" s="91">
        <v>6.7</v>
      </c>
      <c r="L53" s="91">
        <v>6.3</v>
      </c>
      <c r="M53" s="91">
        <v>5.1</v>
      </c>
      <c r="N53" s="235">
        <v>5.7</v>
      </c>
      <c r="O53" s="91">
        <v>6.4</v>
      </c>
      <c r="P53" s="235">
        <v>6.8</v>
      </c>
      <c r="Q53" s="91"/>
      <c r="R53" s="235"/>
      <c r="T53" s="477" t="s">
        <v>372</v>
      </c>
      <c r="U53" s="609"/>
      <c r="V53" s="238">
        <v>504</v>
      </c>
      <c r="W53" s="232">
        <v>100</v>
      </c>
      <c r="X53" s="13">
        <v>107</v>
      </c>
      <c r="Y53" s="13">
        <v>21.2</v>
      </c>
      <c r="Z53" s="13">
        <v>71</v>
      </c>
      <c r="AA53" s="194">
        <v>14.1</v>
      </c>
      <c r="AB53" s="12" t="s">
        <v>391</v>
      </c>
      <c r="AC53" s="12" t="s">
        <v>391</v>
      </c>
    </row>
    <row r="54" spans="1:29" ht="18" customHeight="1">
      <c r="A54" s="146" t="s">
        <v>452</v>
      </c>
      <c r="B54" s="239">
        <v>0</v>
      </c>
      <c r="C54" s="239">
        <v>0</v>
      </c>
      <c r="D54" s="240">
        <v>0</v>
      </c>
      <c r="E54" s="239">
        <v>0</v>
      </c>
      <c r="F54" s="148">
        <v>0.003</v>
      </c>
      <c r="G54" s="148">
        <v>0.004</v>
      </c>
      <c r="H54" s="241">
        <v>0.004</v>
      </c>
      <c r="I54" s="148">
        <v>0.002</v>
      </c>
      <c r="J54" s="241">
        <v>0.004</v>
      </c>
      <c r="K54" s="242">
        <v>7.4</v>
      </c>
      <c r="L54" s="242">
        <v>7</v>
      </c>
      <c r="M54" s="242">
        <v>5.5</v>
      </c>
      <c r="N54" s="243">
        <v>5.5</v>
      </c>
      <c r="O54" s="242">
        <v>6.5</v>
      </c>
      <c r="P54" s="243">
        <v>7.4</v>
      </c>
      <c r="Q54" s="244"/>
      <c r="R54" s="245"/>
      <c r="T54" s="610" t="s">
        <v>449</v>
      </c>
      <c r="U54" s="611"/>
      <c r="V54" s="246">
        <v>493</v>
      </c>
      <c r="W54" s="247">
        <v>100</v>
      </c>
      <c r="X54" s="148">
        <v>85</v>
      </c>
      <c r="Y54" s="148">
        <v>17.2</v>
      </c>
      <c r="Z54" s="148">
        <v>80</v>
      </c>
      <c r="AA54" s="248">
        <v>16.2</v>
      </c>
      <c r="AB54" s="181" t="s">
        <v>391</v>
      </c>
      <c r="AC54" s="181" t="s">
        <v>391</v>
      </c>
    </row>
    <row r="55" spans="1:31" ht="18" customHeight="1">
      <c r="A55" s="249"/>
      <c r="B55" s="249"/>
      <c r="C55" s="250"/>
      <c r="D55" s="250"/>
      <c r="E55" s="250"/>
      <c r="F55" s="250"/>
      <c r="G55" s="250"/>
      <c r="H55" s="250"/>
      <c r="I55" s="250"/>
      <c r="J55" s="250"/>
      <c r="K55" s="250"/>
      <c r="L55" s="250"/>
      <c r="M55" s="250"/>
      <c r="N55" s="250"/>
      <c r="O55" s="250"/>
      <c r="P55" s="250"/>
      <c r="Q55" s="251"/>
      <c r="T55" s="249"/>
      <c r="U55" s="249"/>
      <c r="V55" s="252"/>
      <c r="W55" s="253"/>
      <c r="X55" s="252"/>
      <c r="Y55" s="253"/>
      <c r="Z55" s="252"/>
      <c r="AA55" s="253"/>
      <c r="AB55" s="124"/>
      <c r="AC55" s="124"/>
      <c r="AD55" s="252"/>
      <c r="AE55" s="253"/>
    </row>
    <row r="56" spans="1:31" ht="18" customHeight="1" thickBot="1">
      <c r="A56" s="111"/>
      <c r="B56" s="111"/>
      <c r="C56" s="96"/>
      <c r="D56" s="96"/>
      <c r="E56" s="96"/>
      <c r="F56" s="96"/>
      <c r="G56" s="96"/>
      <c r="H56" s="96"/>
      <c r="I56" s="96"/>
      <c r="J56" s="96"/>
      <c r="K56" s="96"/>
      <c r="L56" s="96"/>
      <c r="M56" s="96"/>
      <c r="N56" s="96"/>
      <c r="O56" s="96"/>
      <c r="P56" s="96"/>
      <c r="Q56" s="96"/>
      <c r="T56" s="251"/>
      <c r="U56" s="251"/>
      <c r="V56" s="251"/>
      <c r="W56" s="251"/>
      <c r="X56" s="251"/>
      <c r="Y56" s="251"/>
      <c r="Z56" s="251"/>
      <c r="AA56" s="251"/>
      <c r="AB56" s="251"/>
      <c r="AC56" s="251"/>
      <c r="AD56" s="251"/>
      <c r="AE56" s="251"/>
    </row>
    <row r="57" spans="1:31" ht="18" customHeight="1">
      <c r="A57" s="482" t="s">
        <v>182</v>
      </c>
      <c r="B57" s="639" t="s">
        <v>454</v>
      </c>
      <c r="C57" s="639"/>
      <c r="D57" s="639"/>
      <c r="E57" s="639"/>
      <c r="F57" s="546"/>
      <c r="G57" s="639" t="s">
        <v>217</v>
      </c>
      <c r="H57" s="639"/>
      <c r="I57" s="639"/>
      <c r="J57" s="639"/>
      <c r="K57" s="546"/>
      <c r="L57" s="639" t="s">
        <v>455</v>
      </c>
      <c r="M57" s="546"/>
      <c r="N57" s="645" t="s">
        <v>340</v>
      </c>
      <c r="O57" s="14"/>
      <c r="P57" s="14"/>
      <c r="Q57" s="254"/>
      <c r="R57" s="13"/>
      <c r="T57" s="481" t="s">
        <v>235</v>
      </c>
      <c r="U57" s="482"/>
      <c r="V57" s="517" t="s">
        <v>218</v>
      </c>
      <c r="W57" s="482"/>
      <c r="X57" s="517" t="s">
        <v>219</v>
      </c>
      <c r="Y57" s="482"/>
      <c r="Z57" s="517" t="s">
        <v>220</v>
      </c>
      <c r="AA57" s="482"/>
      <c r="AB57" s="517" t="s">
        <v>197</v>
      </c>
      <c r="AC57" s="482"/>
      <c r="AD57" s="517" t="s">
        <v>44</v>
      </c>
      <c r="AE57" s="481"/>
    </row>
    <row r="58" spans="1:31" ht="18" customHeight="1">
      <c r="A58" s="484"/>
      <c r="B58" s="548"/>
      <c r="C58" s="548"/>
      <c r="D58" s="548"/>
      <c r="E58" s="548"/>
      <c r="F58" s="516"/>
      <c r="G58" s="548"/>
      <c r="H58" s="548"/>
      <c r="I58" s="548"/>
      <c r="J58" s="548"/>
      <c r="K58" s="516"/>
      <c r="L58" s="548"/>
      <c r="M58" s="516"/>
      <c r="N58" s="646"/>
      <c r="O58" s="14"/>
      <c r="P58" s="14"/>
      <c r="Q58" s="13"/>
      <c r="R58" s="13"/>
      <c r="T58" s="483"/>
      <c r="U58" s="484"/>
      <c r="V58" s="518"/>
      <c r="W58" s="486"/>
      <c r="X58" s="518"/>
      <c r="Y58" s="486"/>
      <c r="Z58" s="518"/>
      <c r="AA58" s="486"/>
      <c r="AB58" s="518"/>
      <c r="AC58" s="486"/>
      <c r="AD58" s="518"/>
      <c r="AE58" s="485"/>
    </row>
    <row r="59" spans="1:31" ht="18" customHeight="1">
      <c r="A59" s="484"/>
      <c r="B59" s="612" t="s">
        <v>148</v>
      </c>
      <c r="C59" s="612" t="s">
        <v>149</v>
      </c>
      <c r="D59" s="612" t="s">
        <v>150</v>
      </c>
      <c r="E59" s="612" t="s">
        <v>151</v>
      </c>
      <c r="F59" s="612" t="s">
        <v>152</v>
      </c>
      <c r="G59" s="612" t="s">
        <v>148</v>
      </c>
      <c r="H59" s="612" t="s">
        <v>149</v>
      </c>
      <c r="I59" s="612" t="s">
        <v>150</v>
      </c>
      <c r="J59" s="612" t="s">
        <v>151</v>
      </c>
      <c r="K59" s="612" t="s">
        <v>152</v>
      </c>
      <c r="L59" s="612" t="s">
        <v>341</v>
      </c>
      <c r="M59" s="612" t="s">
        <v>152</v>
      </c>
      <c r="N59" s="605" t="s">
        <v>342</v>
      </c>
      <c r="O59" s="29"/>
      <c r="P59" s="29"/>
      <c r="Q59" s="29"/>
      <c r="R59" s="29"/>
      <c r="T59" s="483"/>
      <c r="U59" s="484"/>
      <c r="V59" s="606" t="s">
        <v>192</v>
      </c>
      <c r="W59" s="606" t="s">
        <v>193</v>
      </c>
      <c r="X59" s="606" t="s">
        <v>192</v>
      </c>
      <c r="Y59" s="606" t="s">
        <v>193</v>
      </c>
      <c r="Z59" s="606" t="s">
        <v>192</v>
      </c>
      <c r="AA59" s="606" t="s">
        <v>193</v>
      </c>
      <c r="AB59" s="606" t="s">
        <v>192</v>
      </c>
      <c r="AC59" s="606" t="s">
        <v>193</v>
      </c>
      <c r="AD59" s="606" t="s">
        <v>192</v>
      </c>
      <c r="AE59" s="604" t="s">
        <v>193</v>
      </c>
    </row>
    <row r="60" spans="1:31" ht="18" customHeight="1">
      <c r="A60" s="486"/>
      <c r="B60" s="565"/>
      <c r="C60" s="565"/>
      <c r="D60" s="565"/>
      <c r="E60" s="565"/>
      <c r="F60" s="565"/>
      <c r="G60" s="565"/>
      <c r="H60" s="565"/>
      <c r="I60" s="565"/>
      <c r="J60" s="565"/>
      <c r="K60" s="565"/>
      <c r="L60" s="565"/>
      <c r="M60" s="565"/>
      <c r="N60" s="562"/>
      <c r="O60" s="30"/>
      <c r="P60" s="30"/>
      <c r="Q60" s="30"/>
      <c r="R60" s="30"/>
      <c r="T60" s="485"/>
      <c r="U60" s="486"/>
      <c r="V60" s="559"/>
      <c r="W60" s="559"/>
      <c r="X60" s="559"/>
      <c r="Y60" s="559"/>
      <c r="Z60" s="559"/>
      <c r="AA60" s="559"/>
      <c r="AB60" s="559"/>
      <c r="AC60" s="559"/>
      <c r="AD60" s="559"/>
      <c r="AE60" s="518"/>
    </row>
    <row r="61" spans="1:31" ht="18" customHeight="1">
      <c r="A61" s="225" t="s">
        <v>453</v>
      </c>
      <c r="B61" s="226">
        <v>0.014</v>
      </c>
      <c r="C61" s="226">
        <v>0.014</v>
      </c>
      <c r="D61" s="226">
        <v>0.014</v>
      </c>
      <c r="E61" s="226">
        <v>0.015</v>
      </c>
      <c r="F61" s="227">
        <v>0.013</v>
      </c>
      <c r="G61" s="226">
        <v>0.037</v>
      </c>
      <c r="H61" s="226">
        <v>0.038</v>
      </c>
      <c r="I61" s="226">
        <v>0.032</v>
      </c>
      <c r="J61" s="226">
        <v>0.039</v>
      </c>
      <c r="K61" s="226">
        <v>0.039</v>
      </c>
      <c r="L61" s="255">
        <v>0.1</v>
      </c>
      <c r="M61" s="255">
        <v>0.2</v>
      </c>
      <c r="N61" s="256">
        <v>1.96</v>
      </c>
      <c r="O61" s="255"/>
      <c r="P61" s="255"/>
      <c r="Q61" s="257"/>
      <c r="R61" s="256"/>
      <c r="T61" s="607" t="s">
        <v>448</v>
      </c>
      <c r="U61" s="608"/>
      <c r="V61" s="258">
        <v>69</v>
      </c>
      <c r="W61" s="232">
        <v>15.6</v>
      </c>
      <c r="X61" s="69">
        <v>4</v>
      </c>
      <c r="Y61" s="232">
        <v>0.9</v>
      </c>
      <c r="Z61" s="69" t="s">
        <v>391</v>
      </c>
      <c r="AA61" s="69" t="s">
        <v>391</v>
      </c>
      <c r="AB61" s="69">
        <v>46</v>
      </c>
      <c r="AC61" s="232">
        <v>10.4</v>
      </c>
      <c r="AD61" s="69">
        <v>160</v>
      </c>
      <c r="AE61" s="232">
        <v>36.3</v>
      </c>
    </row>
    <row r="62" spans="1:31" ht="18" customHeight="1">
      <c r="A62" s="37" t="s">
        <v>354</v>
      </c>
      <c r="B62" s="13">
        <v>0.013</v>
      </c>
      <c r="C62" s="259">
        <v>0.01</v>
      </c>
      <c r="D62" s="13">
        <v>0.012</v>
      </c>
      <c r="E62" s="13">
        <v>0.011</v>
      </c>
      <c r="F62" s="13">
        <v>0.011</v>
      </c>
      <c r="G62" s="259">
        <v>0.036</v>
      </c>
      <c r="H62" s="13">
        <v>0.036</v>
      </c>
      <c r="I62" s="233">
        <v>0.034</v>
      </c>
      <c r="J62" s="233">
        <v>0.039</v>
      </c>
      <c r="K62" s="13">
        <v>0.039</v>
      </c>
      <c r="L62" s="12">
        <v>0.2</v>
      </c>
      <c r="M62" s="13">
        <v>0.2</v>
      </c>
      <c r="N62" s="260">
        <v>2.03</v>
      </c>
      <c r="O62" s="255"/>
      <c r="P62" s="255"/>
      <c r="Q62" s="256"/>
      <c r="R62" s="256"/>
      <c r="T62" s="477" t="s">
        <v>358</v>
      </c>
      <c r="U62" s="478"/>
      <c r="V62" s="69">
        <v>96</v>
      </c>
      <c r="W62" s="232">
        <v>20.6</v>
      </c>
      <c r="X62" s="69">
        <v>5</v>
      </c>
      <c r="Y62" s="232">
        <v>1.1</v>
      </c>
      <c r="Z62" s="69" t="s">
        <v>391</v>
      </c>
      <c r="AA62" s="69" t="s">
        <v>391</v>
      </c>
      <c r="AB62" s="69">
        <v>59</v>
      </c>
      <c r="AC62" s="232">
        <v>12.6</v>
      </c>
      <c r="AD62" s="69">
        <v>165</v>
      </c>
      <c r="AE62" s="232">
        <v>35.3</v>
      </c>
    </row>
    <row r="63" spans="1:31" ht="18" customHeight="1">
      <c r="A63" s="37" t="s">
        <v>369</v>
      </c>
      <c r="B63" s="13">
        <v>0.012</v>
      </c>
      <c r="C63" s="233">
        <v>0.008</v>
      </c>
      <c r="D63" s="13">
        <v>0.011</v>
      </c>
      <c r="E63" s="259">
        <v>0.01</v>
      </c>
      <c r="F63" s="13">
        <v>0.011</v>
      </c>
      <c r="G63" s="259">
        <v>0.036</v>
      </c>
      <c r="H63" s="259">
        <v>0.032</v>
      </c>
      <c r="I63" s="233">
        <v>0.033</v>
      </c>
      <c r="J63" s="233">
        <v>0.039</v>
      </c>
      <c r="K63" s="13">
        <v>0.037</v>
      </c>
      <c r="L63" s="12">
        <v>0.2</v>
      </c>
      <c r="M63" s="12">
        <v>0.2</v>
      </c>
      <c r="N63" s="260">
        <v>2.03</v>
      </c>
      <c r="O63" s="12"/>
      <c r="P63" s="13"/>
      <c r="Q63" s="261"/>
      <c r="R63" s="260"/>
      <c r="T63" s="477" t="s">
        <v>443</v>
      </c>
      <c r="U63" s="609"/>
      <c r="V63" s="13">
        <v>78</v>
      </c>
      <c r="W63" s="194">
        <v>15.6</v>
      </c>
      <c r="X63" s="13">
        <v>6</v>
      </c>
      <c r="Y63" s="232">
        <v>1.2</v>
      </c>
      <c r="Z63" s="12" t="s">
        <v>391</v>
      </c>
      <c r="AA63" s="12" t="s">
        <v>391</v>
      </c>
      <c r="AB63" s="13">
        <v>57</v>
      </c>
      <c r="AC63" s="194">
        <v>11.4</v>
      </c>
      <c r="AD63" s="13">
        <v>164</v>
      </c>
      <c r="AE63" s="262">
        <v>32.9</v>
      </c>
    </row>
    <row r="64" spans="1:31" ht="18" customHeight="1">
      <c r="A64" s="37" t="s">
        <v>370</v>
      </c>
      <c r="B64" s="13">
        <v>0.011</v>
      </c>
      <c r="C64" s="233">
        <v>0.007</v>
      </c>
      <c r="D64" s="13">
        <v>0.01</v>
      </c>
      <c r="E64" s="259">
        <v>0.008</v>
      </c>
      <c r="F64" s="13">
        <v>0.01</v>
      </c>
      <c r="G64" s="259">
        <v>0.035</v>
      </c>
      <c r="H64" s="259">
        <v>0.035</v>
      </c>
      <c r="I64" s="233">
        <v>0.034</v>
      </c>
      <c r="J64" s="233">
        <v>0.04</v>
      </c>
      <c r="K64" s="13">
        <v>0.04</v>
      </c>
      <c r="L64" s="12">
        <v>0.2</v>
      </c>
      <c r="M64" s="12">
        <v>0.2</v>
      </c>
      <c r="N64" s="260">
        <v>2.02</v>
      </c>
      <c r="O64" s="12"/>
      <c r="P64" s="12"/>
      <c r="Q64" s="12"/>
      <c r="R64" s="260"/>
      <c r="T64" s="477" t="s">
        <v>372</v>
      </c>
      <c r="U64" s="609"/>
      <c r="V64" s="238">
        <v>126</v>
      </c>
      <c r="W64" s="194">
        <v>25</v>
      </c>
      <c r="X64" s="13">
        <v>6</v>
      </c>
      <c r="Y64" s="232">
        <v>1.2</v>
      </c>
      <c r="Z64" s="69" t="s">
        <v>391</v>
      </c>
      <c r="AA64" s="69" t="s">
        <v>391</v>
      </c>
      <c r="AB64" s="13">
        <v>50</v>
      </c>
      <c r="AC64" s="194">
        <v>9.9</v>
      </c>
      <c r="AD64" s="13">
        <v>144</v>
      </c>
      <c r="AE64" s="262">
        <v>28.6</v>
      </c>
    </row>
    <row r="65" spans="1:31" ht="18" customHeight="1">
      <c r="A65" s="146" t="s">
        <v>452</v>
      </c>
      <c r="B65" s="263">
        <v>0.011</v>
      </c>
      <c r="C65" s="264">
        <v>0.007</v>
      </c>
      <c r="D65" s="265">
        <v>0.01</v>
      </c>
      <c r="E65" s="265">
        <v>0.008</v>
      </c>
      <c r="F65" s="265">
        <v>0.011</v>
      </c>
      <c r="G65" s="266">
        <v>0.037</v>
      </c>
      <c r="H65" s="266">
        <v>0.038</v>
      </c>
      <c r="I65" s="239">
        <v>0.034</v>
      </c>
      <c r="J65" s="239">
        <v>0.039</v>
      </c>
      <c r="K65" s="266">
        <v>0.038</v>
      </c>
      <c r="L65" s="181">
        <v>0.2</v>
      </c>
      <c r="M65" s="181">
        <v>0.2</v>
      </c>
      <c r="N65" s="267">
        <v>2.04</v>
      </c>
      <c r="O65" s="61"/>
      <c r="P65" s="61"/>
      <c r="Q65" s="61"/>
      <c r="R65" s="268"/>
      <c r="T65" s="610" t="s">
        <v>449</v>
      </c>
      <c r="U65" s="611"/>
      <c r="V65" s="246">
        <v>119</v>
      </c>
      <c r="W65" s="248">
        <v>24.1</v>
      </c>
      <c r="X65" s="148">
        <v>3</v>
      </c>
      <c r="Y65" s="247">
        <v>0.6</v>
      </c>
      <c r="Z65" s="269" t="s">
        <v>391</v>
      </c>
      <c r="AA65" s="269" t="s">
        <v>391</v>
      </c>
      <c r="AB65" s="148">
        <v>51</v>
      </c>
      <c r="AC65" s="248">
        <v>10.3</v>
      </c>
      <c r="AD65" s="148">
        <v>155</v>
      </c>
      <c r="AE65" s="270">
        <v>31.4</v>
      </c>
    </row>
    <row r="66" spans="1:31" ht="15" customHeight="1">
      <c r="A66" s="111" t="s">
        <v>194</v>
      </c>
      <c r="B66" s="271"/>
      <c r="C66" s="271"/>
      <c r="D66" s="271"/>
      <c r="E66" s="251"/>
      <c r="F66" s="251"/>
      <c r="G66" s="251"/>
      <c r="H66" s="251"/>
      <c r="I66" s="251"/>
      <c r="J66" s="251"/>
      <c r="K66" s="251"/>
      <c r="L66" s="251"/>
      <c r="M66" s="251"/>
      <c r="N66" s="251"/>
      <c r="O66" s="251"/>
      <c r="P66" s="251"/>
      <c r="Q66" s="251"/>
      <c r="T66" s="111" t="s">
        <v>456</v>
      </c>
      <c r="U66" s="271"/>
      <c r="V66" s="271"/>
      <c r="W66" s="271"/>
      <c r="X66" s="271"/>
      <c r="Y66" s="96"/>
      <c r="Z66" s="96"/>
      <c r="AA66" s="96"/>
      <c r="AB66" s="96"/>
      <c r="AC66" s="96"/>
      <c r="AD66" s="111"/>
      <c r="AE66" s="111"/>
    </row>
    <row r="67" spans="2:29" ht="15" customHeight="1">
      <c r="B67" s="251"/>
      <c r="C67" s="251"/>
      <c r="D67" s="251"/>
      <c r="E67" s="251"/>
      <c r="F67" s="251"/>
      <c r="G67" s="251"/>
      <c r="H67" s="251"/>
      <c r="I67" s="251"/>
      <c r="J67" s="251"/>
      <c r="K67" s="251"/>
      <c r="L67" s="251"/>
      <c r="M67" s="251"/>
      <c r="N67" s="251"/>
      <c r="O67" s="251"/>
      <c r="P67" s="251"/>
      <c r="Q67" s="251"/>
      <c r="R67" s="251"/>
      <c r="S67" s="251"/>
      <c r="T67" s="251" t="s">
        <v>450</v>
      </c>
      <c r="U67" s="251"/>
      <c r="V67" s="251"/>
      <c r="W67" s="111"/>
      <c r="X67" s="111"/>
      <c r="Y67" s="111"/>
      <c r="Z67" s="111"/>
      <c r="AA67" s="111"/>
      <c r="AB67" s="111"/>
      <c r="AC67" s="111"/>
    </row>
  </sheetData>
  <sheetProtection/>
  <mergeCells count="129">
    <mergeCell ref="B46:E47"/>
    <mergeCell ref="F46:J47"/>
    <mergeCell ref="K46:P47"/>
    <mergeCell ref="B57:F58"/>
    <mergeCell ref="G57:K58"/>
    <mergeCell ref="L57:M58"/>
    <mergeCell ref="N57:N58"/>
    <mergeCell ref="D48:D49"/>
    <mergeCell ref="E48:E49"/>
    <mergeCell ref="F48:F49"/>
    <mergeCell ref="R5:R7"/>
    <mergeCell ref="S5:T7"/>
    <mergeCell ref="Y7:Y8"/>
    <mergeCell ref="P5:P7"/>
    <mergeCell ref="A2:AC2"/>
    <mergeCell ref="A4:B8"/>
    <mergeCell ref="C4:R4"/>
    <mergeCell ref="S4:AC4"/>
    <mergeCell ref="C5:D7"/>
    <mergeCell ref="E5:F7"/>
    <mergeCell ref="U5:Y6"/>
    <mergeCell ref="Z5:Z7"/>
    <mergeCell ref="K7:L8"/>
    <mergeCell ref="M7:N8"/>
    <mergeCell ref="AA5:AB7"/>
    <mergeCell ref="AC5:AC7"/>
    <mergeCell ref="G6:N6"/>
    <mergeCell ref="O6:O7"/>
    <mergeCell ref="G7:H8"/>
    <mergeCell ref="I7:J8"/>
    <mergeCell ref="AA8:AB8"/>
    <mergeCell ref="W7:X8"/>
    <mergeCell ref="A13:B13"/>
    <mergeCell ref="U7:V8"/>
    <mergeCell ref="C8:D8"/>
    <mergeCell ref="Q5:Q7"/>
    <mergeCell ref="E8:F8"/>
    <mergeCell ref="S8:T8"/>
    <mergeCell ref="A9:B9"/>
    <mergeCell ref="A10:B10"/>
    <mergeCell ref="A11:B11"/>
    <mergeCell ref="A12:B12"/>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44:R44"/>
    <mergeCell ref="T44:AE44"/>
    <mergeCell ref="A46:A49"/>
    <mergeCell ref="V46:W47"/>
    <mergeCell ref="AB46:AC47"/>
    <mergeCell ref="B48:B49"/>
    <mergeCell ref="C48:C49"/>
    <mergeCell ref="G48:G49"/>
    <mergeCell ref="H48:H49"/>
    <mergeCell ref="I48:I49"/>
    <mergeCell ref="J48:J49"/>
    <mergeCell ref="K48:K49"/>
    <mergeCell ref="L48:L49"/>
    <mergeCell ref="AA48:AA49"/>
    <mergeCell ref="T46:U49"/>
    <mergeCell ref="X46:Y47"/>
    <mergeCell ref="Z46:AA47"/>
    <mergeCell ref="AB48:AB49"/>
    <mergeCell ref="M48:M49"/>
    <mergeCell ref="N48:N49"/>
    <mergeCell ref="P48:P49"/>
    <mergeCell ref="O48:O49"/>
    <mergeCell ref="V48:V49"/>
    <mergeCell ref="AC48:AC49"/>
    <mergeCell ref="T50:U50"/>
    <mergeCell ref="T51:U51"/>
    <mergeCell ref="T52:U52"/>
    <mergeCell ref="T53:U53"/>
    <mergeCell ref="T54:U54"/>
    <mergeCell ref="W48:W49"/>
    <mergeCell ref="X48:X49"/>
    <mergeCell ref="Y48:Y49"/>
    <mergeCell ref="Z48:Z49"/>
    <mergeCell ref="A57:A60"/>
    <mergeCell ref="T57:U60"/>
    <mergeCell ref="G59:G60"/>
    <mergeCell ref="H59:H60"/>
    <mergeCell ref="I59:I60"/>
    <mergeCell ref="J59:J60"/>
    <mergeCell ref="K59:K60"/>
    <mergeCell ref="L59:L60"/>
    <mergeCell ref="M59:M60"/>
    <mergeCell ref="V57:W58"/>
    <mergeCell ref="X57:Y58"/>
    <mergeCell ref="Z57:AA58"/>
    <mergeCell ref="AB57:AC58"/>
    <mergeCell ref="AD57:AE58"/>
    <mergeCell ref="B59:B60"/>
    <mergeCell ref="C59:C60"/>
    <mergeCell ref="D59:D60"/>
    <mergeCell ref="E59:E60"/>
    <mergeCell ref="F59:F60"/>
    <mergeCell ref="T64:U64"/>
    <mergeCell ref="T65:U65"/>
    <mergeCell ref="Z59:Z60"/>
    <mergeCell ref="Y59:Y60"/>
    <mergeCell ref="T62:U62"/>
    <mergeCell ref="T63:U63"/>
    <mergeCell ref="AE59:AE60"/>
    <mergeCell ref="N59:N60"/>
    <mergeCell ref="V59:V60"/>
    <mergeCell ref="W59:W60"/>
    <mergeCell ref="X59:X60"/>
    <mergeCell ref="T61:U61"/>
    <mergeCell ref="AA59:AA60"/>
    <mergeCell ref="AB59:AB60"/>
    <mergeCell ref="AC59:AC60"/>
    <mergeCell ref="AD59:AD60"/>
  </mergeCells>
  <conditionalFormatting sqref="Z32:Z33 Z16:Z30 Y14:Y34">
    <cfRule type="cellIs" priority="15" dxfId="0" operator="equal" stopIfTrue="1">
      <formula>0</formula>
    </cfRule>
  </conditionalFormatting>
  <conditionalFormatting sqref="L33:L34 Q32 Z31 Z34 J33 J16 J18:J19 J21 L27:L31 L21:L23 Q16:Q19 L16:L19 X16:X34 V16:V34 T16:T34 R16:R34 Q21:Q30 P16:P34 L25 AB16:AC34 J24:J27 P14:R15 AC14:AC15">
    <cfRule type="cellIs" priority="16" dxfId="14" operator="equal" stopIfTrue="1">
      <formula>0</formula>
    </cfRule>
  </conditionalFormatting>
  <conditionalFormatting sqref="O16:O30">
    <cfRule type="cellIs" priority="14" dxfId="0" operator="equal" stopIfTrue="1">
      <formula>0</formula>
    </cfRule>
  </conditionalFormatting>
  <conditionalFormatting sqref="O32:O34">
    <cfRule type="cellIs" priority="13" dxfId="0" operator="equal" stopIfTrue="1">
      <formula>0</formula>
    </cfRule>
  </conditionalFormatting>
  <conditionalFormatting sqref="Q33:Q34">
    <cfRule type="cellIs" priority="12" dxfId="0" operator="equal" stopIfTrue="1">
      <formula>0</formula>
    </cfRule>
  </conditionalFormatting>
  <conditionalFormatting sqref="Q31">
    <cfRule type="cellIs" priority="11" dxfId="0" operator="equal" stopIfTrue="1">
      <formula>0</formula>
    </cfRule>
  </conditionalFormatting>
  <conditionalFormatting sqref="Q20">
    <cfRule type="cellIs" priority="10" dxfId="0" operator="equal" stopIfTrue="1">
      <formula>0</formula>
    </cfRule>
  </conditionalFormatting>
  <conditionalFormatting sqref="J17">
    <cfRule type="cellIs" priority="9" dxfId="0" operator="equal" stopIfTrue="1">
      <formula>0</formula>
    </cfRule>
  </conditionalFormatting>
  <conditionalFormatting sqref="J20">
    <cfRule type="cellIs" priority="8" dxfId="0" operator="equal" stopIfTrue="1">
      <formula>0</formula>
    </cfRule>
  </conditionalFormatting>
  <conditionalFormatting sqref="L24">
    <cfRule type="cellIs" priority="7" dxfId="0" operator="equal" stopIfTrue="1">
      <formula>0</formula>
    </cfRule>
  </conditionalFormatting>
  <conditionalFormatting sqref="L26">
    <cfRule type="cellIs" priority="6" dxfId="0" operator="equal" stopIfTrue="1">
      <formula>0</formula>
    </cfRule>
  </conditionalFormatting>
  <conditionalFormatting sqref="J34">
    <cfRule type="cellIs" priority="5" dxfId="0" operator="equal" stopIfTrue="1">
      <formula>0</formula>
    </cfRule>
  </conditionalFormatting>
  <conditionalFormatting sqref="J22:J23">
    <cfRule type="cellIs" priority="4" dxfId="0" operator="equal" stopIfTrue="1">
      <formula>0</formula>
    </cfRule>
  </conditionalFormatting>
  <conditionalFormatting sqref="J28:J29">
    <cfRule type="cellIs" priority="3" dxfId="0" operator="equal" stopIfTrue="1">
      <formula>0</formula>
    </cfRule>
  </conditionalFormatting>
  <conditionalFormatting sqref="J30:J31">
    <cfRule type="cellIs" priority="2" dxfId="0" operator="equal" stopIfTrue="1">
      <formula>0</formula>
    </cfRule>
  </conditionalFormatting>
  <conditionalFormatting sqref="J32">
    <cfRule type="cellIs" priority="1" dxfId="0" operator="equal" stopIfTrue="1">
      <formula>0</formula>
    </cfRule>
  </conditionalFormatting>
  <printOptions horizontalCentered="1"/>
  <pageMargins left="0.5511811023622047" right="0.3937007874015748" top="0.5905511811023623" bottom="0.5905511811023623" header="0.5118110236220472" footer="0.5118110236220472"/>
  <pageSetup cellComments="asDisplayed" fitToHeight="1" fitToWidth="1" horizontalDpi="300" verticalDpi="300" orientation="landscape" paperSize="8" scale="58" r:id="rId1"/>
</worksheet>
</file>

<file path=xl/worksheets/sheet5.xml><?xml version="1.0" encoding="utf-8"?>
<worksheet xmlns="http://schemas.openxmlformats.org/spreadsheetml/2006/main" xmlns:r="http://schemas.openxmlformats.org/officeDocument/2006/relationships">
  <sheetPr>
    <pageSetUpPr fitToPage="1"/>
  </sheetPr>
  <dimension ref="A1:P142"/>
  <sheetViews>
    <sheetView tabSelected="1" view="pageBreakPreview" zoomScaleNormal="75" zoomScaleSheetLayoutView="100" zoomScalePageLayoutView="0" workbookViewId="0" topLeftCell="A1">
      <selection activeCell="H7" sqref="H7:I10"/>
    </sheetView>
  </sheetViews>
  <sheetFormatPr defaultColWidth="10.59765625" defaultRowHeight="15"/>
  <cols>
    <col min="1" max="1" width="2.59765625" style="11" customWidth="1"/>
    <col min="2" max="2" width="12" style="11" customWidth="1"/>
    <col min="3" max="11" width="18.09765625" style="11" customWidth="1"/>
    <col min="12" max="16384" width="10.59765625" style="11" customWidth="1"/>
  </cols>
  <sheetData>
    <row r="1" spans="1:11" s="2" customFormat="1" ht="19.5" customHeight="1">
      <c r="A1" s="655" t="s">
        <v>353</v>
      </c>
      <c r="B1" s="655"/>
      <c r="C1" s="655"/>
      <c r="K1" s="38" t="s">
        <v>313</v>
      </c>
    </row>
    <row r="2" spans="1:11" ht="19.5" customHeight="1">
      <c r="A2" s="519" t="s">
        <v>467</v>
      </c>
      <c r="B2" s="519"/>
      <c r="C2" s="519"/>
      <c r="D2" s="519"/>
      <c r="E2" s="519"/>
      <c r="F2" s="519"/>
      <c r="G2" s="519"/>
      <c r="H2" s="519"/>
      <c r="I2" s="519"/>
      <c r="J2" s="519"/>
      <c r="K2" s="519"/>
    </row>
    <row r="3" ht="18" customHeight="1" thickBot="1">
      <c r="K3" s="77" t="s">
        <v>221</v>
      </c>
    </row>
    <row r="4" spans="1:11" ht="14.25" customHeight="1">
      <c r="A4" s="656" t="s">
        <v>314</v>
      </c>
      <c r="B4" s="657"/>
      <c r="C4" s="658" t="s">
        <v>315</v>
      </c>
      <c r="D4" s="653" t="s">
        <v>222</v>
      </c>
      <c r="E4" s="659"/>
      <c r="F4" s="653" t="s">
        <v>346</v>
      </c>
      <c r="G4" s="659"/>
      <c r="H4" s="660" t="s">
        <v>466</v>
      </c>
      <c r="I4" s="661"/>
      <c r="J4" s="653" t="s">
        <v>316</v>
      </c>
      <c r="K4" s="654"/>
    </row>
    <row r="5" spans="1:11" ht="14.25" customHeight="1">
      <c r="A5" s="564"/>
      <c r="B5" s="492"/>
      <c r="C5" s="495"/>
      <c r="D5" s="624" t="s">
        <v>317</v>
      </c>
      <c r="E5" s="624" t="s">
        <v>318</v>
      </c>
      <c r="F5" s="624" t="s">
        <v>317</v>
      </c>
      <c r="G5" s="624" t="s">
        <v>318</v>
      </c>
      <c r="H5" s="624" t="s">
        <v>317</v>
      </c>
      <c r="I5" s="624" t="s">
        <v>318</v>
      </c>
      <c r="J5" s="624" t="s">
        <v>317</v>
      </c>
      <c r="K5" s="625" t="s">
        <v>318</v>
      </c>
    </row>
    <row r="6" spans="1:11" ht="14.25" customHeight="1">
      <c r="A6" s="580"/>
      <c r="B6" s="493"/>
      <c r="C6" s="496"/>
      <c r="D6" s="496"/>
      <c r="E6" s="496"/>
      <c r="F6" s="496"/>
      <c r="G6" s="496"/>
      <c r="H6" s="496"/>
      <c r="I6" s="496"/>
      <c r="J6" s="496"/>
      <c r="K6" s="616"/>
    </row>
    <row r="7" spans="1:11" ht="14.25" customHeight="1">
      <c r="A7" s="650" t="s">
        <v>464</v>
      </c>
      <c r="B7" s="515"/>
      <c r="C7" s="272">
        <v>1140894</v>
      </c>
      <c r="D7" s="273">
        <v>958102</v>
      </c>
      <c r="E7" s="274">
        <v>83.9781785161461</v>
      </c>
      <c r="F7" s="273">
        <v>61037</v>
      </c>
      <c r="G7" s="275">
        <v>5.34992733768431</v>
      </c>
      <c r="H7" s="273">
        <v>55067</v>
      </c>
      <c r="I7" s="275">
        <v>4.827</v>
      </c>
      <c r="J7" s="276">
        <v>1074206</v>
      </c>
      <c r="K7" s="277">
        <v>94.1547593378526</v>
      </c>
    </row>
    <row r="8" spans="1:11" ht="14.25" customHeight="1">
      <c r="A8" s="650" t="s">
        <v>344</v>
      </c>
      <c r="B8" s="515"/>
      <c r="C8" s="272">
        <v>1134643</v>
      </c>
      <c r="D8" s="278">
        <v>956071</v>
      </c>
      <c r="E8" s="279">
        <v>84.26183389841563</v>
      </c>
      <c r="F8" s="278">
        <v>59589</v>
      </c>
      <c r="G8" s="279">
        <v>5.2517840413240116</v>
      </c>
      <c r="H8" s="278">
        <v>55613</v>
      </c>
      <c r="I8" s="279">
        <v>4.901</v>
      </c>
      <c r="J8" s="278">
        <v>1071273</v>
      </c>
      <c r="K8" s="279">
        <v>94.4149833912517</v>
      </c>
    </row>
    <row r="9" spans="1:11" ht="14.25" customHeight="1">
      <c r="A9" s="650" t="s">
        <v>371</v>
      </c>
      <c r="B9" s="515"/>
      <c r="C9" s="272">
        <v>1128535</v>
      </c>
      <c r="D9" s="278">
        <v>957178</v>
      </c>
      <c r="E9" s="279">
        <v>84.81597823727222</v>
      </c>
      <c r="F9" s="278">
        <v>55188</v>
      </c>
      <c r="G9" s="279">
        <v>4.890233798685907</v>
      </c>
      <c r="H9" s="278">
        <v>55895</v>
      </c>
      <c r="I9" s="279">
        <v>4.953</v>
      </c>
      <c r="J9" s="278">
        <v>1068261</v>
      </c>
      <c r="K9" s="279">
        <v>94.65909342643339</v>
      </c>
    </row>
    <row r="10" spans="1:11" s="31" customFormat="1" ht="14.25" customHeight="1">
      <c r="A10" s="650" t="s">
        <v>465</v>
      </c>
      <c r="B10" s="515"/>
      <c r="C10" s="272">
        <v>1119405</v>
      </c>
      <c r="D10" s="278">
        <v>953198</v>
      </c>
      <c r="E10" s="280">
        <v>85.1522013927042</v>
      </c>
      <c r="F10" s="278">
        <v>53948</v>
      </c>
      <c r="G10" s="280">
        <v>4.81934599184388</v>
      </c>
      <c r="H10" s="278">
        <v>55843</v>
      </c>
      <c r="I10" s="280">
        <v>4.989</v>
      </c>
      <c r="J10" s="278">
        <v>1062989</v>
      </c>
      <c r="K10" s="280">
        <v>94.9601797383431</v>
      </c>
    </row>
    <row r="11" spans="1:11" s="31" customFormat="1" ht="14.25" customHeight="1">
      <c r="A11" s="651" t="s">
        <v>449</v>
      </c>
      <c r="B11" s="652"/>
      <c r="C11" s="281">
        <f>SUM(C13:C23)+C25+C28+C32+C36+C39</f>
        <v>1112528</v>
      </c>
      <c r="D11" s="282">
        <f>SUM(D13:D23)+D28+D32+D36+D39</f>
        <v>951830</v>
      </c>
      <c r="E11" s="283">
        <f>D11/C11*100</f>
        <v>85.55559949951821</v>
      </c>
      <c r="F11" s="282">
        <f>SUM(F13:F23)+F25+F28+F32+F36+F39</f>
        <v>51203</v>
      </c>
      <c r="G11" s="283">
        <f aca="true" t="shared" si="0" ref="G11:G41">F11/C11*100</f>
        <v>4.602401018221563</v>
      </c>
      <c r="H11" s="282">
        <f>SUM(H13:H23)+H25+H28+H32+H36+H39</f>
        <v>55630</v>
      </c>
      <c r="I11" s="283">
        <f>H11/C11*100</f>
        <v>5.000323587361397</v>
      </c>
      <c r="J11" s="282">
        <v>1058663</v>
      </c>
      <c r="K11" s="283">
        <f>J11/C11*100</f>
        <v>95.15832410510117</v>
      </c>
    </row>
    <row r="12" spans="1:11" ht="14.25" customHeight="1">
      <c r="A12" s="121"/>
      <c r="B12" s="284"/>
      <c r="C12" s="285"/>
      <c r="D12" s="286"/>
      <c r="E12" s="287"/>
      <c r="F12" s="286"/>
      <c r="G12" s="287"/>
      <c r="H12" s="286"/>
      <c r="I12" s="286"/>
      <c r="J12" s="286"/>
      <c r="K12" s="288"/>
    </row>
    <row r="13" spans="1:11" s="121" customFormat="1" ht="14.25" customHeight="1">
      <c r="A13" s="649" t="s">
        <v>57</v>
      </c>
      <c r="B13" s="514"/>
      <c r="C13" s="114">
        <v>445688</v>
      </c>
      <c r="D13" s="52">
        <v>437645</v>
      </c>
      <c r="E13" s="283">
        <f aca="true" t="shared" si="1" ref="E13:E23">D13/C13*100</f>
        <v>98.19537434258943</v>
      </c>
      <c r="F13" s="289">
        <v>2848</v>
      </c>
      <c r="G13" s="283">
        <f t="shared" si="0"/>
        <v>0.6390120443000484</v>
      </c>
      <c r="H13" s="289">
        <v>4183</v>
      </c>
      <c r="I13" s="283">
        <f aca="true" t="shared" si="2" ref="I13:I41">H13/C13*100</f>
        <v>0.9385489400656961</v>
      </c>
      <c r="J13" s="282">
        <f aca="true" t="shared" si="3" ref="J13:J23">SUM(D13,F13,H13)</f>
        <v>444676</v>
      </c>
      <c r="K13" s="283">
        <f aca="true" t="shared" si="4" ref="K13:K23">J13/C13*100</f>
        <v>99.77293532695518</v>
      </c>
    </row>
    <row r="14" spans="1:11" s="121" customFormat="1" ht="14.25" customHeight="1">
      <c r="A14" s="649" t="s">
        <v>58</v>
      </c>
      <c r="B14" s="514"/>
      <c r="C14" s="114">
        <v>48839</v>
      </c>
      <c r="D14" s="52">
        <v>21848</v>
      </c>
      <c r="E14" s="283">
        <f t="shared" si="1"/>
        <v>44.73474067855607</v>
      </c>
      <c r="F14" s="289">
        <v>7555</v>
      </c>
      <c r="G14" s="283">
        <f t="shared" si="0"/>
        <v>15.469194700956205</v>
      </c>
      <c r="H14" s="289">
        <f>9650</f>
        <v>9650</v>
      </c>
      <c r="I14" s="283">
        <f>H14/C14*100</f>
        <v>19.7587993202154</v>
      </c>
      <c r="J14" s="282">
        <f t="shared" si="3"/>
        <v>39053</v>
      </c>
      <c r="K14" s="283">
        <f t="shared" si="4"/>
        <v>79.96273469972768</v>
      </c>
    </row>
    <row r="15" spans="1:11" s="121" customFormat="1" ht="14.25" customHeight="1">
      <c r="A15" s="649" t="s">
        <v>59</v>
      </c>
      <c r="B15" s="514"/>
      <c r="C15" s="114">
        <v>106178</v>
      </c>
      <c r="D15" s="52">
        <v>79612</v>
      </c>
      <c r="E15" s="283">
        <f t="shared" si="1"/>
        <v>74.97975098419634</v>
      </c>
      <c r="F15" s="289">
        <v>6350</v>
      </c>
      <c r="G15" s="283">
        <f t="shared" si="0"/>
        <v>5.980523272240954</v>
      </c>
      <c r="H15" s="289">
        <v>11743</v>
      </c>
      <c r="I15" s="283">
        <f t="shared" si="2"/>
        <v>11.059729887547325</v>
      </c>
      <c r="J15" s="282">
        <f t="shared" si="3"/>
        <v>97705</v>
      </c>
      <c r="K15" s="283">
        <f t="shared" si="4"/>
        <v>92.02000414398464</v>
      </c>
    </row>
    <row r="16" spans="1:11" s="121" customFormat="1" ht="14.25" customHeight="1">
      <c r="A16" s="649" t="s">
        <v>60</v>
      </c>
      <c r="B16" s="514"/>
      <c r="C16" s="114">
        <v>23575</v>
      </c>
      <c r="D16" s="52">
        <v>14931</v>
      </c>
      <c r="E16" s="283">
        <f t="shared" si="1"/>
        <v>63.33404029692471</v>
      </c>
      <c r="F16" s="289">
        <v>712</v>
      </c>
      <c r="G16" s="283">
        <f t="shared" si="0"/>
        <v>3.020148462354189</v>
      </c>
      <c r="H16" s="289">
        <v>3986</v>
      </c>
      <c r="I16" s="283">
        <f t="shared" si="2"/>
        <v>16.907741251325557</v>
      </c>
      <c r="J16" s="282">
        <f t="shared" si="3"/>
        <v>19629</v>
      </c>
      <c r="K16" s="283">
        <f t="shared" si="4"/>
        <v>83.26193001060446</v>
      </c>
    </row>
    <row r="17" spans="1:11" s="121" customFormat="1" ht="14.25" customHeight="1">
      <c r="A17" s="649" t="s">
        <v>61</v>
      </c>
      <c r="B17" s="514"/>
      <c r="C17" s="114">
        <v>12808</v>
      </c>
      <c r="D17" s="52">
        <v>6688</v>
      </c>
      <c r="E17" s="283">
        <f t="shared" si="1"/>
        <v>52.21736414740788</v>
      </c>
      <c r="F17" s="290" t="s">
        <v>391</v>
      </c>
      <c r="G17" s="291" t="s">
        <v>391</v>
      </c>
      <c r="H17" s="289">
        <v>2747</v>
      </c>
      <c r="I17" s="283">
        <f t="shared" si="2"/>
        <v>21.447532792005</v>
      </c>
      <c r="J17" s="282">
        <f t="shared" si="3"/>
        <v>9435</v>
      </c>
      <c r="K17" s="283">
        <f t="shared" si="4"/>
        <v>73.66489693941287</v>
      </c>
    </row>
    <row r="18" spans="1:11" s="121" customFormat="1" ht="14.25" customHeight="1">
      <c r="A18" s="649" t="s">
        <v>62</v>
      </c>
      <c r="B18" s="514"/>
      <c r="C18" s="114">
        <v>63109</v>
      </c>
      <c r="D18" s="52">
        <v>33367</v>
      </c>
      <c r="E18" s="283">
        <f t="shared" si="1"/>
        <v>52.87201508501165</v>
      </c>
      <c r="F18" s="289">
        <v>3913</v>
      </c>
      <c r="G18" s="283">
        <f t="shared" si="0"/>
        <v>6.200383463531351</v>
      </c>
      <c r="H18" s="289">
        <v>8282</v>
      </c>
      <c r="I18" s="283">
        <f t="shared" si="2"/>
        <v>13.123326308450459</v>
      </c>
      <c r="J18" s="282">
        <f t="shared" si="3"/>
        <v>45562</v>
      </c>
      <c r="K18" s="283">
        <f t="shared" si="4"/>
        <v>72.19572485699346</v>
      </c>
    </row>
    <row r="19" spans="1:11" s="121" customFormat="1" ht="14.25" customHeight="1">
      <c r="A19" s="649" t="s">
        <v>1</v>
      </c>
      <c r="B19" s="514"/>
      <c r="C19" s="114">
        <v>20015</v>
      </c>
      <c r="D19" s="52">
        <v>15476</v>
      </c>
      <c r="E19" s="283">
        <f t="shared" si="1"/>
        <v>77.32200849362978</v>
      </c>
      <c r="F19" s="290" t="s">
        <v>391</v>
      </c>
      <c r="G19" s="290" t="s">
        <v>391</v>
      </c>
      <c r="H19" s="289">
        <v>1558</v>
      </c>
      <c r="I19" s="283">
        <f t="shared" si="2"/>
        <v>7.784161878591056</v>
      </c>
      <c r="J19" s="282">
        <f t="shared" si="3"/>
        <v>17034</v>
      </c>
      <c r="K19" s="283">
        <f t="shared" si="4"/>
        <v>85.10617037222083</v>
      </c>
    </row>
    <row r="20" spans="1:11" s="121" customFormat="1" ht="14.25" customHeight="1">
      <c r="A20" s="649" t="s">
        <v>207</v>
      </c>
      <c r="B20" s="514"/>
      <c r="C20" s="114">
        <v>35940</v>
      </c>
      <c r="D20" s="52">
        <v>31500</v>
      </c>
      <c r="E20" s="283">
        <f t="shared" si="1"/>
        <v>87.64607679465777</v>
      </c>
      <c r="F20" s="289">
        <v>4276</v>
      </c>
      <c r="G20" s="283">
        <f t="shared" si="0"/>
        <v>11.89760712298275</v>
      </c>
      <c r="H20" s="289">
        <v>144</v>
      </c>
      <c r="I20" s="283">
        <f t="shared" si="2"/>
        <v>0.40066777963272115</v>
      </c>
      <c r="J20" s="282">
        <f t="shared" si="3"/>
        <v>35920</v>
      </c>
      <c r="K20" s="283">
        <f t="shared" si="4"/>
        <v>99.94435169727323</v>
      </c>
    </row>
    <row r="21" spans="1:11" s="121" customFormat="1" ht="14.25" customHeight="1">
      <c r="A21" s="649" t="s">
        <v>319</v>
      </c>
      <c r="B21" s="514"/>
      <c r="C21" s="114">
        <v>112639</v>
      </c>
      <c r="D21" s="52">
        <v>104990</v>
      </c>
      <c r="E21" s="283">
        <f t="shared" si="1"/>
        <v>93.20927920169746</v>
      </c>
      <c r="F21" s="289">
        <v>6604</v>
      </c>
      <c r="G21" s="283">
        <f t="shared" si="0"/>
        <v>5.862978186951233</v>
      </c>
      <c r="H21" s="289">
        <f>765</f>
        <v>765</v>
      </c>
      <c r="I21" s="283">
        <f>H21/C21*100</f>
        <v>0.6791608590275127</v>
      </c>
      <c r="J21" s="282">
        <f t="shared" si="3"/>
        <v>112359</v>
      </c>
      <c r="K21" s="283">
        <f t="shared" si="4"/>
        <v>99.7514182476762</v>
      </c>
    </row>
    <row r="22" spans="1:11" s="121" customFormat="1" ht="14.25" customHeight="1">
      <c r="A22" s="649" t="s">
        <v>320</v>
      </c>
      <c r="B22" s="514"/>
      <c r="C22" s="114">
        <v>49576</v>
      </c>
      <c r="D22" s="52">
        <v>46285</v>
      </c>
      <c r="E22" s="283">
        <f t="shared" si="1"/>
        <v>93.36170727771503</v>
      </c>
      <c r="F22" s="289">
        <v>1889</v>
      </c>
      <c r="G22" s="283">
        <f t="shared" si="0"/>
        <v>3.8103114410198478</v>
      </c>
      <c r="H22" s="289">
        <v>1402</v>
      </c>
      <c r="I22" s="283">
        <f t="shared" si="2"/>
        <v>2.8279812812651284</v>
      </c>
      <c r="J22" s="282">
        <f t="shared" si="3"/>
        <v>49576</v>
      </c>
      <c r="K22" s="283">
        <f t="shared" si="4"/>
        <v>100</v>
      </c>
    </row>
    <row r="23" spans="1:11" s="121" customFormat="1" ht="14.25" customHeight="1">
      <c r="A23" s="649" t="s">
        <v>321</v>
      </c>
      <c r="B23" s="514"/>
      <c r="C23" s="114">
        <v>53954</v>
      </c>
      <c r="D23" s="52">
        <v>53729</v>
      </c>
      <c r="E23" s="283">
        <f t="shared" si="1"/>
        <v>99.58297809244912</v>
      </c>
      <c r="F23" s="290" t="s">
        <v>391</v>
      </c>
      <c r="G23" s="291" t="s">
        <v>391</v>
      </c>
      <c r="H23" s="290" t="s">
        <v>391</v>
      </c>
      <c r="I23" s="291" t="s">
        <v>391</v>
      </c>
      <c r="J23" s="282">
        <f t="shared" si="3"/>
        <v>53729</v>
      </c>
      <c r="K23" s="283">
        <f t="shared" si="4"/>
        <v>99.58297809244912</v>
      </c>
    </row>
    <row r="24" spans="1:11" ht="14.25" customHeight="1">
      <c r="A24" s="292"/>
      <c r="B24" s="293"/>
      <c r="C24" s="294"/>
      <c r="D24" s="295"/>
      <c r="E24" s="296"/>
      <c r="G24" s="296"/>
      <c r="I24" s="296"/>
      <c r="K24" s="296"/>
    </row>
    <row r="25" spans="1:11" s="31" customFormat="1" ht="14.25" customHeight="1">
      <c r="A25" s="649" t="s">
        <v>322</v>
      </c>
      <c r="B25" s="514"/>
      <c r="C25" s="114">
        <f>C26</f>
        <v>6105</v>
      </c>
      <c r="D25" s="52" t="str">
        <f>D26</f>
        <v>***</v>
      </c>
      <c r="E25" s="52" t="str">
        <f>E26</f>
        <v>***</v>
      </c>
      <c r="F25" s="82">
        <f>F26</f>
        <v>4292</v>
      </c>
      <c r="G25" s="297">
        <f t="shared" si="0"/>
        <v>70.3030303030303</v>
      </c>
      <c r="H25" s="82">
        <f>H26</f>
        <v>1813</v>
      </c>
      <c r="I25" s="297">
        <f t="shared" si="2"/>
        <v>29.6969696969697</v>
      </c>
      <c r="J25" s="82">
        <f>J26</f>
        <v>6105</v>
      </c>
      <c r="K25" s="297">
        <f>J25/C25*100</f>
        <v>100</v>
      </c>
    </row>
    <row r="26" spans="2:11" ht="14.25" customHeight="1">
      <c r="B26" s="94" t="s">
        <v>3</v>
      </c>
      <c r="C26" s="295">
        <v>6105</v>
      </c>
      <c r="D26" s="298" t="s">
        <v>391</v>
      </c>
      <c r="E26" s="298" t="s">
        <v>391</v>
      </c>
      <c r="F26" s="298">
        <v>4292</v>
      </c>
      <c r="G26" s="299">
        <f t="shared" si="0"/>
        <v>70.3030303030303</v>
      </c>
      <c r="H26" s="298">
        <v>1813</v>
      </c>
      <c r="I26" s="299">
        <f t="shared" si="2"/>
        <v>29.6969696969697</v>
      </c>
      <c r="J26" s="278">
        <f>SUM(D26,F26,H26)</f>
        <v>6105</v>
      </c>
      <c r="K26" s="299">
        <f>J26/C26*100</f>
        <v>100</v>
      </c>
    </row>
    <row r="27" spans="2:11" ht="14.25" customHeight="1">
      <c r="B27" s="94"/>
      <c r="C27" s="295"/>
      <c r="D27" s="295"/>
      <c r="E27" s="300"/>
      <c r="F27" s="295"/>
      <c r="G27" s="300"/>
      <c r="H27" s="295"/>
      <c r="I27" s="300"/>
      <c r="J27" s="295"/>
      <c r="K27" s="300"/>
    </row>
    <row r="28" spans="1:16" ht="14.25" customHeight="1">
      <c r="A28" s="649" t="s">
        <v>323</v>
      </c>
      <c r="B28" s="514"/>
      <c r="C28" s="114">
        <f>SUM(C29:C30)</f>
        <v>63473</v>
      </c>
      <c r="D28" s="82">
        <f>SUM(D29:D30)</f>
        <v>60499</v>
      </c>
      <c r="E28" s="297">
        <f>D28/C28*100</f>
        <v>95.31454319159327</v>
      </c>
      <c r="F28" s="82">
        <f>SUM(F29:F30)</f>
        <v>1434</v>
      </c>
      <c r="G28" s="297">
        <f>F28/C28*100</f>
        <v>2.2592283333070755</v>
      </c>
      <c r="H28" s="82">
        <f>SUM(H29:H30)</f>
        <v>1053</v>
      </c>
      <c r="I28" s="297">
        <f t="shared" si="2"/>
        <v>1.6589731066752793</v>
      </c>
      <c r="J28" s="82">
        <f>SUM(J29:J30)</f>
        <v>62986</v>
      </c>
      <c r="K28" s="297">
        <f>J28/C28*100</f>
        <v>99.23274463157563</v>
      </c>
      <c r="L28" s="121"/>
      <c r="M28" s="121"/>
      <c r="N28" s="121"/>
      <c r="O28" s="121"/>
      <c r="P28" s="121"/>
    </row>
    <row r="29" spans="2:11" ht="14.25" customHeight="1">
      <c r="B29" s="94" t="s">
        <v>5</v>
      </c>
      <c r="C29" s="295">
        <v>37422</v>
      </c>
      <c r="D29" s="47">
        <v>34478</v>
      </c>
      <c r="E29" s="301">
        <f>D29/C29*100</f>
        <v>92.13296991074769</v>
      </c>
      <c r="F29" s="47">
        <v>1434</v>
      </c>
      <c r="G29" s="301">
        <f t="shared" si="0"/>
        <v>3.8319704986371654</v>
      </c>
      <c r="H29" s="47">
        <v>1053</v>
      </c>
      <c r="I29" s="301">
        <f t="shared" si="2"/>
        <v>2.813852813852814</v>
      </c>
      <c r="J29" s="278">
        <f>SUM(D29,F29,H29)</f>
        <v>36965</v>
      </c>
      <c r="K29" s="301">
        <f>J29/C29*100</f>
        <v>98.77879322323767</v>
      </c>
    </row>
    <row r="30" spans="2:11" ht="14.25" customHeight="1">
      <c r="B30" s="94" t="s">
        <v>6</v>
      </c>
      <c r="C30" s="295">
        <v>26051</v>
      </c>
      <c r="D30" s="47">
        <v>26021</v>
      </c>
      <c r="E30" s="301">
        <f>D30/C30*100</f>
        <v>99.8848412728878</v>
      </c>
      <c r="F30" s="298" t="s">
        <v>391</v>
      </c>
      <c r="G30" s="299" t="s">
        <v>391</v>
      </c>
      <c r="H30" s="47" t="s">
        <v>391</v>
      </c>
      <c r="I30" s="301" t="s">
        <v>391</v>
      </c>
      <c r="J30" s="278">
        <f>SUM(D30,F30,H30)</f>
        <v>26021</v>
      </c>
      <c r="K30" s="301">
        <f>J30/C30*100</f>
        <v>99.8848412728878</v>
      </c>
    </row>
    <row r="31" spans="2:11" ht="14.25" customHeight="1">
      <c r="B31" s="94"/>
      <c r="C31" s="295"/>
      <c r="D31" s="295"/>
      <c r="E31" s="300"/>
      <c r="F31" s="295"/>
      <c r="G31" s="300"/>
      <c r="H31" s="295"/>
      <c r="I31" s="300"/>
      <c r="J31" s="295"/>
      <c r="K31" s="300"/>
    </row>
    <row r="32" spans="1:11" ht="14.25" customHeight="1">
      <c r="A32" s="649" t="s">
        <v>324</v>
      </c>
      <c r="B32" s="514"/>
      <c r="C32" s="114">
        <f>SUM(C33:C34)</f>
        <v>30717</v>
      </c>
      <c r="D32" s="82">
        <f>SUM(D33:D34)</f>
        <v>18586</v>
      </c>
      <c r="E32" s="297">
        <f>D32/C32*100</f>
        <v>60.50721099065663</v>
      </c>
      <c r="F32" s="82">
        <f>SUM(F33:F34)</f>
        <v>7664</v>
      </c>
      <c r="G32" s="297">
        <f t="shared" si="0"/>
        <v>24.950353224598757</v>
      </c>
      <c r="H32" s="82">
        <f>SUM(H33:H34)</f>
        <v>3245</v>
      </c>
      <c r="I32" s="297">
        <f>H32/C32*100</f>
        <v>10.564182700133475</v>
      </c>
      <c r="J32" s="82">
        <f>SUM(J33:J34)</f>
        <v>29495</v>
      </c>
      <c r="K32" s="302">
        <f>J32/C32*100</f>
        <v>96.02174691538887</v>
      </c>
    </row>
    <row r="33" spans="2:11" ht="14.25" customHeight="1">
      <c r="B33" s="94" t="s">
        <v>8</v>
      </c>
      <c r="C33" s="295">
        <v>18569</v>
      </c>
      <c r="D33" s="47">
        <v>10029</v>
      </c>
      <c r="E33" s="301">
        <f>D33/C33*100</f>
        <v>54.00937045613657</v>
      </c>
      <c r="F33" s="47">
        <v>5141</v>
      </c>
      <c r="G33" s="301">
        <f t="shared" si="0"/>
        <v>27.685928159836287</v>
      </c>
      <c r="H33" s="47">
        <f>2867</f>
        <v>2867</v>
      </c>
      <c r="I33" s="301">
        <f>H33/C33*100</f>
        <v>15.439711346868437</v>
      </c>
      <c r="J33" s="278">
        <f>SUM(D33,F33,H33)</f>
        <v>18037</v>
      </c>
      <c r="K33" s="301">
        <f>J33/C33*100</f>
        <v>97.1350099628413</v>
      </c>
    </row>
    <row r="34" spans="2:11" ht="14.25" customHeight="1">
      <c r="B34" s="94" t="s">
        <v>325</v>
      </c>
      <c r="C34" s="295">
        <v>12148</v>
      </c>
      <c r="D34" s="47">
        <v>8557</v>
      </c>
      <c r="E34" s="301">
        <f>D34/C34*100</f>
        <v>70.4395785314455</v>
      </c>
      <c r="F34" s="47">
        <v>2523</v>
      </c>
      <c r="G34" s="301">
        <f t="shared" si="0"/>
        <v>20.768850839644386</v>
      </c>
      <c r="H34" s="47">
        <v>378</v>
      </c>
      <c r="I34" s="301">
        <f t="shared" si="2"/>
        <v>3.111623312479421</v>
      </c>
      <c r="J34" s="278">
        <f>SUM(D34,F34,H34)</f>
        <v>11458</v>
      </c>
      <c r="K34" s="301">
        <f>J34/C34*100</f>
        <v>94.32005268356932</v>
      </c>
    </row>
    <row r="35" spans="2:11" ht="14.25" customHeight="1">
      <c r="B35" s="94"/>
      <c r="C35" s="295"/>
      <c r="D35" s="295"/>
      <c r="E35" s="300"/>
      <c r="F35" s="295"/>
      <c r="G35" s="300"/>
      <c r="H35" s="295"/>
      <c r="I35" s="300"/>
      <c r="J35" s="295"/>
      <c r="K35" s="300"/>
    </row>
    <row r="36" spans="1:11" ht="14.25" customHeight="1">
      <c r="A36" s="649" t="s">
        <v>326</v>
      </c>
      <c r="B36" s="514"/>
      <c r="C36" s="114">
        <f>C37</f>
        <v>16981</v>
      </c>
      <c r="D36" s="82">
        <f>D37</f>
        <v>16526</v>
      </c>
      <c r="E36" s="297">
        <f>D36/C36*100</f>
        <v>97.32053471527001</v>
      </c>
      <c r="F36" s="82">
        <f>F37</f>
        <v>59</v>
      </c>
      <c r="G36" s="297">
        <f t="shared" si="0"/>
        <v>0.34744714681114186</v>
      </c>
      <c r="H36" s="82">
        <f>H37</f>
        <v>361</v>
      </c>
      <c r="I36" s="297">
        <f t="shared" si="2"/>
        <v>2.125905423708851</v>
      </c>
      <c r="J36" s="82">
        <f>J37</f>
        <v>16946</v>
      </c>
      <c r="K36" s="297">
        <f>J36/C36*100</f>
        <v>99.79388728579</v>
      </c>
    </row>
    <row r="37" spans="2:11" ht="14.25" customHeight="1">
      <c r="B37" s="94" t="s">
        <v>327</v>
      </c>
      <c r="C37" s="295">
        <v>16981</v>
      </c>
      <c r="D37" s="47">
        <v>16526</v>
      </c>
      <c r="E37" s="301">
        <f>D37/C37*100</f>
        <v>97.32053471527001</v>
      </c>
      <c r="F37" s="47">
        <v>59</v>
      </c>
      <c r="G37" s="301">
        <f t="shared" si="0"/>
        <v>0.34744714681114186</v>
      </c>
      <c r="H37" s="47">
        <v>361</v>
      </c>
      <c r="I37" s="301">
        <f t="shared" si="2"/>
        <v>2.125905423708851</v>
      </c>
      <c r="J37" s="278">
        <f>SUM(D37,F37,H37)</f>
        <v>16946</v>
      </c>
      <c r="K37" s="301">
        <f>J37/C37*100</f>
        <v>99.79388728579</v>
      </c>
    </row>
    <row r="38" spans="2:11" ht="14.25" customHeight="1">
      <c r="B38" s="94"/>
      <c r="C38" s="295"/>
      <c r="D38" s="295"/>
      <c r="E38" s="300"/>
      <c r="F38" s="295"/>
      <c r="G38" s="300"/>
      <c r="H38" s="295"/>
      <c r="I38" s="300"/>
      <c r="J38" s="295"/>
      <c r="K38" s="300"/>
    </row>
    <row r="39" spans="1:11" ht="14.25" customHeight="1">
      <c r="A39" s="649" t="s">
        <v>328</v>
      </c>
      <c r="B39" s="514"/>
      <c r="C39" s="114">
        <f>SUM(C40:C41)</f>
        <v>22931</v>
      </c>
      <c r="D39" s="82">
        <f>SUM(D40:D41)</f>
        <v>10148</v>
      </c>
      <c r="E39" s="297">
        <f>D39/C39*100</f>
        <v>44.25450263834983</v>
      </c>
      <c r="F39" s="82">
        <f>SUM(F40:F41)</f>
        <v>3607</v>
      </c>
      <c r="G39" s="297">
        <f t="shared" si="0"/>
        <v>15.729798089921939</v>
      </c>
      <c r="H39" s="82">
        <f>SUM(H40:H41)</f>
        <v>4698</v>
      </c>
      <c r="I39" s="297">
        <f t="shared" si="2"/>
        <v>20.48754960533775</v>
      </c>
      <c r="J39" s="82">
        <f>SUM(J40:J41)</f>
        <v>18453</v>
      </c>
      <c r="K39" s="302">
        <f>J39/C39*100</f>
        <v>80.47185033360952</v>
      </c>
    </row>
    <row r="40" spans="2:11" ht="14.25" customHeight="1">
      <c r="B40" s="94" t="s">
        <v>10</v>
      </c>
      <c r="C40" s="295">
        <v>7482</v>
      </c>
      <c r="D40" s="47">
        <v>3251</v>
      </c>
      <c r="E40" s="301">
        <f>D40/C40*100</f>
        <v>43.450948944132584</v>
      </c>
      <c r="F40" s="47">
        <v>350</v>
      </c>
      <c r="G40" s="301">
        <f t="shared" si="0"/>
        <v>4.677893611333868</v>
      </c>
      <c r="H40" s="47">
        <v>2224</v>
      </c>
      <c r="I40" s="301">
        <f t="shared" si="2"/>
        <v>29.724672547447206</v>
      </c>
      <c r="J40" s="278">
        <f>SUM(D40,F40,H40)</f>
        <v>5825</v>
      </c>
      <c r="K40" s="301">
        <f>J40/C40*100</f>
        <v>77.85351510291366</v>
      </c>
    </row>
    <row r="41" spans="2:11" ht="14.25" customHeight="1">
      <c r="B41" s="94" t="s">
        <v>329</v>
      </c>
      <c r="C41" s="295">
        <v>15449</v>
      </c>
      <c r="D41" s="47">
        <v>6897</v>
      </c>
      <c r="E41" s="301">
        <f>D41/C41*100</f>
        <v>44.64366625671565</v>
      </c>
      <c r="F41" s="47">
        <v>3257</v>
      </c>
      <c r="G41" s="301">
        <f t="shared" si="0"/>
        <v>21.0822706971325</v>
      </c>
      <c r="H41" s="47">
        <v>2474</v>
      </c>
      <c r="I41" s="301">
        <f t="shared" si="2"/>
        <v>16.01398148747492</v>
      </c>
      <c r="J41" s="278">
        <f>SUM(D41,F41,H41)</f>
        <v>12628</v>
      </c>
      <c r="K41" s="301">
        <f>J41/C41*100</f>
        <v>81.73991844132307</v>
      </c>
    </row>
    <row r="42" spans="2:11" ht="14.25" customHeight="1">
      <c r="B42" s="94"/>
      <c r="C42" s="303"/>
      <c r="D42" s="304"/>
      <c r="E42" s="305"/>
      <c r="F42" s="304"/>
      <c r="G42" s="305"/>
      <c r="H42" s="304"/>
      <c r="I42" s="305"/>
      <c r="J42" s="304" t="s">
        <v>43</v>
      </c>
      <c r="K42" s="305"/>
    </row>
    <row r="43" spans="1:5" ht="14.25" customHeight="1">
      <c r="A43" s="647" t="s">
        <v>330</v>
      </c>
      <c r="B43" s="647"/>
      <c r="C43" s="647"/>
      <c r="D43" s="647"/>
      <c r="E43" s="647"/>
    </row>
    <row r="44" spans="1:6" ht="14.25" customHeight="1">
      <c r="A44" s="648" t="s">
        <v>345</v>
      </c>
      <c r="B44" s="648"/>
      <c r="C44" s="648"/>
      <c r="D44" s="648"/>
      <c r="E44" s="648"/>
      <c r="F44" s="648"/>
    </row>
    <row r="45" spans="1:6" ht="14.25" customHeight="1">
      <c r="A45" s="648" t="s">
        <v>331</v>
      </c>
      <c r="B45" s="648"/>
      <c r="C45" s="648"/>
      <c r="D45" s="648"/>
      <c r="E45" s="648"/>
      <c r="F45" s="648"/>
    </row>
    <row r="46" spans="1:3" ht="14.25">
      <c r="A46" s="648"/>
      <c r="B46" s="648"/>
      <c r="C46" s="648"/>
    </row>
    <row r="47" ht="14.25">
      <c r="B47" s="306"/>
    </row>
    <row r="48" spans="1:2" ht="14.25">
      <c r="A48" s="306"/>
      <c r="B48" s="306"/>
    </row>
    <row r="49" spans="1:2" ht="14.25">
      <c r="A49" s="306"/>
      <c r="B49" s="306"/>
    </row>
    <row r="50" spans="1:2" ht="14.25">
      <c r="A50" s="306"/>
      <c r="B50" s="306"/>
    </row>
    <row r="51" spans="1:2" ht="14.25">
      <c r="A51" s="306"/>
      <c r="B51" s="306"/>
    </row>
    <row r="52" spans="1:2" ht="14.25">
      <c r="A52" s="306"/>
      <c r="B52" s="306"/>
    </row>
    <row r="53" spans="1:2" ht="14.25">
      <c r="A53" s="306"/>
      <c r="B53" s="306"/>
    </row>
    <row r="54" spans="1:2" ht="14.25">
      <c r="A54" s="306"/>
      <c r="B54" s="306"/>
    </row>
    <row r="55" spans="1:2" ht="14.25">
      <c r="A55" s="306"/>
      <c r="B55" s="306"/>
    </row>
    <row r="56" spans="1:2" ht="14.25">
      <c r="A56" s="306"/>
      <c r="B56" s="306"/>
    </row>
    <row r="57" spans="1:2" ht="14.25">
      <c r="A57" s="306"/>
      <c r="B57" s="306"/>
    </row>
    <row r="58" spans="1:2" ht="14.25">
      <c r="A58" s="306"/>
      <c r="B58" s="306"/>
    </row>
    <row r="59" spans="1:2" ht="14.25">
      <c r="A59" s="306"/>
      <c r="B59" s="306"/>
    </row>
    <row r="60" spans="1:2" ht="14.25">
      <c r="A60" s="306"/>
      <c r="B60" s="306"/>
    </row>
    <row r="61" spans="1:2" ht="14.25">
      <c r="A61" s="306"/>
      <c r="B61" s="306"/>
    </row>
    <row r="62" spans="1:2" ht="14.25">
      <c r="A62" s="306"/>
      <c r="B62" s="306"/>
    </row>
    <row r="63" spans="1:2" ht="14.25">
      <c r="A63" s="306"/>
      <c r="B63" s="306"/>
    </row>
    <row r="64" spans="1:2" ht="14.25">
      <c r="A64" s="306"/>
      <c r="B64" s="306"/>
    </row>
    <row r="65" spans="1:2" ht="14.25">
      <c r="A65" s="306"/>
      <c r="B65" s="306"/>
    </row>
    <row r="66" spans="1:2" ht="14.25">
      <c r="A66" s="306"/>
      <c r="B66" s="306"/>
    </row>
    <row r="67" spans="1:2" ht="14.25">
      <c r="A67" s="306"/>
      <c r="B67" s="306"/>
    </row>
    <row r="68" spans="1:2" ht="14.25">
      <c r="A68" s="306"/>
      <c r="B68" s="306"/>
    </row>
    <row r="69" spans="1:2" ht="14.25">
      <c r="A69" s="306"/>
      <c r="B69" s="306"/>
    </row>
    <row r="70" spans="1:2" ht="14.25">
      <c r="A70" s="306"/>
      <c r="B70" s="306"/>
    </row>
    <row r="71" spans="1:2" ht="14.25">
      <c r="A71" s="306"/>
      <c r="B71" s="306"/>
    </row>
    <row r="72" spans="1:2" ht="14.25">
      <c r="A72" s="306"/>
      <c r="B72" s="306"/>
    </row>
    <row r="73" spans="1:2" ht="14.25">
      <c r="A73" s="306"/>
      <c r="B73" s="306"/>
    </row>
    <row r="74" spans="1:2" ht="14.25">
      <c r="A74" s="306"/>
      <c r="B74" s="306"/>
    </row>
    <row r="75" spans="1:2" ht="14.25">
      <c r="A75" s="306"/>
      <c r="B75" s="306"/>
    </row>
    <row r="76" spans="1:2" ht="14.25">
      <c r="A76" s="306"/>
      <c r="B76" s="306"/>
    </row>
    <row r="77" spans="1:2" ht="14.25">
      <c r="A77" s="306"/>
      <c r="B77" s="306"/>
    </row>
    <row r="78" spans="1:2" ht="14.25">
      <c r="A78" s="306"/>
      <c r="B78" s="306"/>
    </row>
    <row r="79" spans="1:2" ht="14.25">
      <c r="A79" s="306"/>
      <c r="B79" s="306"/>
    </row>
    <row r="80" spans="1:2" ht="14.25">
      <c r="A80" s="306"/>
      <c r="B80" s="306"/>
    </row>
    <row r="81" spans="1:2" ht="14.25">
      <c r="A81" s="306"/>
      <c r="B81" s="306"/>
    </row>
    <row r="82" spans="1:2" ht="14.25">
      <c r="A82" s="306"/>
      <c r="B82" s="306"/>
    </row>
    <row r="83" spans="1:2" ht="14.25">
      <c r="A83" s="306"/>
      <c r="B83" s="306"/>
    </row>
    <row r="84" spans="1:2" ht="14.25">
      <c r="A84" s="306"/>
      <c r="B84" s="306"/>
    </row>
    <row r="85" spans="1:2" ht="14.25">
      <c r="A85" s="306"/>
      <c r="B85" s="306"/>
    </row>
    <row r="86" spans="1:2" ht="14.25">
      <c r="A86" s="306"/>
      <c r="B86" s="306"/>
    </row>
    <row r="87" spans="1:2" ht="14.25">
      <c r="A87" s="306"/>
      <c r="B87" s="306"/>
    </row>
    <row r="88" spans="1:2" ht="14.25">
      <c r="A88" s="306"/>
      <c r="B88" s="306"/>
    </row>
    <row r="89" spans="1:2" ht="14.25">
      <c r="A89" s="306"/>
      <c r="B89" s="306"/>
    </row>
    <row r="90" spans="1:2" ht="14.25">
      <c r="A90" s="306"/>
      <c r="B90" s="306"/>
    </row>
    <row r="91" spans="1:2" ht="14.25">
      <c r="A91" s="306"/>
      <c r="B91" s="306"/>
    </row>
    <row r="92" spans="1:2" ht="14.25">
      <c r="A92" s="306"/>
      <c r="B92" s="306"/>
    </row>
    <row r="93" spans="1:2" ht="14.25">
      <c r="A93" s="306"/>
      <c r="B93" s="306"/>
    </row>
    <row r="94" spans="1:2" ht="14.25">
      <c r="A94" s="306"/>
      <c r="B94" s="306"/>
    </row>
    <row r="95" spans="1:2" ht="14.25">
      <c r="A95" s="306"/>
      <c r="B95" s="306"/>
    </row>
    <row r="96" spans="1:2" ht="14.25">
      <c r="A96" s="306"/>
      <c r="B96" s="306"/>
    </row>
    <row r="97" spans="1:2" ht="14.25">
      <c r="A97" s="306"/>
      <c r="B97" s="306"/>
    </row>
    <row r="98" spans="1:2" ht="14.25">
      <c r="A98" s="306"/>
      <c r="B98" s="306"/>
    </row>
    <row r="99" spans="1:2" ht="14.25">
      <c r="A99" s="306"/>
      <c r="B99" s="306"/>
    </row>
    <row r="100" spans="1:2" ht="14.25">
      <c r="A100" s="306"/>
      <c r="B100" s="306"/>
    </row>
    <row r="101" spans="1:2" ht="14.25">
      <c r="A101" s="306"/>
      <c r="B101" s="306"/>
    </row>
    <row r="102" spans="1:2" ht="14.25">
      <c r="A102" s="306"/>
      <c r="B102" s="306"/>
    </row>
    <row r="103" spans="1:2" ht="14.25">
      <c r="A103" s="306"/>
      <c r="B103" s="306"/>
    </row>
    <row r="104" spans="1:2" ht="14.25">
      <c r="A104" s="306"/>
      <c r="B104" s="306"/>
    </row>
    <row r="105" spans="1:2" ht="14.25">
      <c r="A105" s="306"/>
      <c r="B105" s="306"/>
    </row>
    <row r="106" spans="1:2" ht="14.25">
      <c r="A106" s="306"/>
      <c r="B106" s="306"/>
    </row>
    <row r="107" spans="1:2" ht="14.25">
      <c r="A107" s="306"/>
      <c r="B107" s="306"/>
    </row>
    <row r="108" spans="1:2" ht="14.25">
      <c r="A108" s="306"/>
      <c r="B108" s="306"/>
    </row>
    <row r="109" spans="1:2" ht="14.25">
      <c r="A109" s="306"/>
      <c r="B109" s="306"/>
    </row>
    <row r="110" spans="1:2" ht="14.25">
      <c r="A110" s="306"/>
      <c r="B110" s="306"/>
    </row>
    <row r="111" spans="1:2" ht="14.25">
      <c r="A111" s="306"/>
      <c r="B111" s="306"/>
    </row>
    <row r="112" spans="1:2" ht="14.25">
      <c r="A112" s="306"/>
      <c r="B112" s="306"/>
    </row>
    <row r="113" spans="1:2" ht="14.25">
      <c r="A113" s="306"/>
      <c r="B113" s="306"/>
    </row>
    <row r="114" spans="1:2" ht="14.25">
      <c r="A114" s="306"/>
      <c r="B114" s="306"/>
    </row>
    <row r="115" spans="1:2" ht="14.25">
      <c r="A115" s="306"/>
      <c r="B115" s="306"/>
    </row>
    <row r="116" spans="1:2" ht="14.25">
      <c r="A116" s="306"/>
      <c r="B116" s="306"/>
    </row>
    <row r="117" spans="1:2" ht="14.25">
      <c r="A117" s="306"/>
      <c r="B117" s="306"/>
    </row>
    <row r="118" spans="1:2" ht="14.25">
      <c r="A118" s="306"/>
      <c r="B118" s="306"/>
    </row>
    <row r="119" spans="1:2" ht="14.25">
      <c r="A119" s="306"/>
      <c r="B119" s="306"/>
    </row>
    <row r="120" spans="1:2" ht="14.25">
      <c r="A120" s="306"/>
      <c r="B120" s="306"/>
    </row>
    <row r="121" spans="1:2" ht="14.25">
      <c r="A121" s="306"/>
      <c r="B121" s="306"/>
    </row>
    <row r="122" spans="1:2" ht="14.25">
      <c r="A122" s="306"/>
      <c r="B122" s="306"/>
    </row>
    <row r="123" spans="1:2" ht="14.25">
      <c r="A123" s="306"/>
      <c r="B123" s="306"/>
    </row>
    <row r="124" spans="1:2" ht="14.25">
      <c r="A124" s="306"/>
      <c r="B124" s="306"/>
    </row>
    <row r="125" spans="1:2" ht="14.25">
      <c r="A125" s="306"/>
      <c r="B125" s="306"/>
    </row>
    <row r="126" spans="1:2" ht="14.25">
      <c r="A126" s="306"/>
      <c r="B126" s="306"/>
    </row>
    <row r="127" spans="1:2" ht="14.25">
      <c r="A127" s="306"/>
      <c r="B127" s="306"/>
    </row>
    <row r="128" spans="1:2" ht="14.25">
      <c r="A128" s="306"/>
      <c r="B128" s="306"/>
    </row>
    <row r="129" spans="1:2" ht="14.25">
      <c r="A129" s="306"/>
      <c r="B129" s="306"/>
    </row>
    <row r="130" spans="1:2" ht="14.25">
      <c r="A130" s="306"/>
      <c r="B130" s="306"/>
    </row>
    <row r="131" spans="1:2" ht="14.25">
      <c r="A131" s="306"/>
      <c r="B131" s="306"/>
    </row>
    <row r="132" spans="1:2" ht="14.25">
      <c r="A132" s="306"/>
      <c r="B132" s="306"/>
    </row>
    <row r="133" spans="1:2" ht="14.25">
      <c r="A133" s="306"/>
      <c r="B133" s="306"/>
    </row>
    <row r="134" spans="1:2" ht="14.25">
      <c r="A134" s="306"/>
      <c r="B134" s="306"/>
    </row>
    <row r="135" spans="1:2" ht="14.25">
      <c r="A135" s="306"/>
      <c r="B135" s="306"/>
    </row>
    <row r="136" spans="1:2" ht="14.25">
      <c r="A136" s="306"/>
      <c r="B136" s="306"/>
    </row>
    <row r="137" spans="1:2" ht="14.25">
      <c r="A137" s="306"/>
      <c r="B137" s="306"/>
    </row>
    <row r="138" spans="1:2" ht="14.25">
      <c r="A138" s="306"/>
      <c r="B138" s="306"/>
    </row>
    <row r="139" spans="1:2" ht="14.25">
      <c r="A139" s="306"/>
      <c r="B139" s="306"/>
    </row>
    <row r="140" spans="1:2" ht="14.25">
      <c r="A140" s="306"/>
      <c r="B140" s="306"/>
    </row>
    <row r="141" spans="1:2" ht="14.25">
      <c r="A141" s="306"/>
      <c r="B141" s="306"/>
    </row>
    <row r="142" ht="14.25">
      <c r="A142" s="306"/>
    </row>
  </sheetData>
  <sheetProtection/>
  <mergeCells count="41">
    <mergeCell ref="A1:C1"/>
    <mergeCell ref="A2:K2"/>
    <mergeCell ref="A4:B6"/>
    <mergeCell ref="C4:C6"/>
    <mergeCell ref="D4:E4"/>
    <mergeCell ref="F4:G4"/>
    <mergeCell ref="H4:I4"/>
    <mergeCell ref="J5:J6"/>
    <mergeCell ref="K5:K6"/>
    <mergeCell ref="A7:B7"/>
    <mergeCell ref="J4:K4"/>
    <mergeCell ref="D5:D6"/>
    <mergeCell ref="I5:I6"/>
    <mergeCell ref="A8:B8"/>
    <mergeCell ref="A9:B9"/>
    <mergeCell ref="E5:E6"/>
    <mergeCell ref="F5:F6"/>
    <mergeCell ref="G5:G6"/>
    <mergeCell ref="H5:H6"/>
    <mergeCell ref="A10:B10"/>
    <mergeCell ref="A11:B11"/>
    <mergeCell ref="A13:B13"/>
    <mergeCell ref="A14:B14"/>
    <mergeCell ref="A15:B15"/>
    <mergeCell ref="A16:B16"/>
    <mergeCell ref="A17:B17"/>
    <mergeCell ref="A18:B18"/>
    <mergeCell ref="A19:B19"/>
    <mergeCell ref="A20:B20"/>
    <mergeCell ref="A21:B21"/>
    <mergeCell ref="A22:B22"/>
    <mergeCell ref="A43:E43"/>
    <mergeCell ref="A44:F44"/>
    <mergeCell ref="A45:F45"/>
    <mergeCell ref="A46:C46"/>
    <mergeCell ref="A23:B23"/>
    <mergeCell ref="A25:B25"/>
    <mergeCell ref="A28:B28"/>
    <mergeCell ref="A32:B32"/>
    <mergeCell ref="A36:B36"/>
    <mergeCell ref="A39:B39"/>
  </mergeCells>
  <printOptions/>
  <pageMargins left="0.2" right="0" top="0.984251968503937" bottom="0.984251968503937" header="0.5118110236220472" footer="0.5118110236220472"/>
  <pageSetup fitToHeight="1" fitToWidth="1" horizontalDpi="600" verticalDpi="600" orientation="landscape" paperSize="8" scale="97" r:id="rId1"/>
</worksheet>
</file>

<file path=xl/worksheets/sheet6.xml><?xml version="1.0" encoding="utf-8"?>
<worksheet xmlns="http://schemas.openxmlformats.org/spreadsheetml/2006/main" xmlns:r="http://schemas.openxmlformats.org/officeDocument/2006/relationships">
  <dimension ref="A1:BE70"/>
  <sheetViews>
    <sheetView showGridLines="0" view="pageBreakPreview" zoomScale="80" zoomScaleNormal="90" zoomScaleSheetLayoutView="80" zoomScalePageLayoutView="0" workbookViewId="0" topLeftCell="A1">
      <selection activeCell="A1" sqref="A1:IV16384"/>
    </sheetView>
  </sheetViews>
  <sheetFormatPr defaultColWidth="10.59765625" defaultRowHeight="15"/>
  <cols>
    <col min="1" max="1" width="4.09765625" style="32" customWidth="1"/>
    <col min="2" max="2" width="3.59765625" style="32" customWidth="1"/>
    <col min="3" max="3" width="15.09765625" style="32" customWidth="1"/>
    <col min="4" max="4" width="2.09765625" style="32" customWidth="1"/>
    <col min="5" max="5" width="7.09765625" style="32" customWidth="1"/>
    <col min="6" max="6" width="9.5" style="32" customWidth="1"/>
    <col min="7" max="7" width="8.19921875" style="32" customWidth="1"/>
    <col min="8" max="8" width="2.59765625" style="32" customWidth="1"/>
    <col min="9" max="10" width="7.09765625" style="32" customWidth="1"/>
    <col min="11" max="11" width="2.59765625" style="32" customWidth="1"/>
    <col min="12" max="12" width="7.09765625" style="32" customWidth="1"/>
    <col min="13" max="13" width="8.09765625" style="35" customWidth="1"/>
    <col min="14" max="14" width="2.59765625" style="32" customWidth="1"/>
    <col min="15" max="16" width="7.09765625" style="32" customWidth="1"/>
    <col min="17" max="17" width="2.59765625" style="32" customWidth="1"/>
    <col min="18" max="18" width="7.09765625" style="32" customWidth="1"/>
    <col min="19" max="19" width="8" style="35" customWidth="1"/>
    <col min="20" max="20" width="2.59765625" style="32" customWidth="1"/>
    <col min="21" max="22" width="7.09765625" style="32" customWidth="1"/>
    <col min="23" max="23" width="5.59765625" style="32" customWidth="1"/>
    <col min="24" max="24" width="7.09765625" style="32" customWidth="1"/>
    <col min="25" max="25" width="8" style="32" customWidth="1"/>
    <col min="26" max="26" width="2.59765625" style="32" customWidth="1"/>
    <col min="27" max="28" width="7.09765625" style="32" customWidth="1"/>
    <col min="29" max="29" width="2.59765625" style="32" customWidth="1"/>
    <col min="30" max="30" width="7.09765625" style="32" customWidth="1"/>
    <col min="31" max="31" width="6.59765625" style="32" customWidth="1"/>
    <col min="32" max="32" width="2.59765625" style="32" customWidth="1"/>
    <col min="33" max="33" width="6.59765625" style="32" customWidth="1"/>
    <col min="34" max="34" width="6.19921875" style="32" customWidth="1"/>
    <col min="35" max="35" width="2.59765625" style="32" customWidth="1"/>
    <col min="36" max="36" width="3.59765625" style="32" customWidth="1"/>
    <col min="37" max="37" width="1.69921875" style="32" customWidth="1"/>
    <col min="38" max="38" width="2.59765625" style="32" customWidth="1"/>
    <col min="39" max="39" width="6.19921875" style="32" customWidth="1"/>
    <col min="40" max="40" width="2.59765625" style="32" customWidth="1"/>
    <col min="41" max="41" width="3.59765625" style="32" customWidth="1"/>
    <col min="42" max="42" width="2.5" style="32" customWidth="1"/>
    <col min="43" max="16384" width="10.59765625" style="32" customWidth="1"/>
  </cols>
  <sheetData>
    <row r="1" spans="2:41" ht="19.5" customHeight="1">
      <c r="B1" s="307" t="s">
        <v>242</v>
      </c>
      <c r="D1" s="308"/>
      <c r="AO1" s="309" t="s">
        <v>334</v>
      </c>
    </row>
    <row r="2" spans="1:42" ht="19.5" customHeight="1">
      <c r="A2" s="695" t="s">
        <v>463</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row>
    <row r="3" spans="5:41" ht="18" customHeight="1" thickBot="1">
      <c r="E3" s="310"/>
      <c r="F3" s="310"/>
      <c r="G3" s="310"/>
      <c r="H3" s="310"/>
      <c r="I3" s="310"/>
      <c r="J3" s="310"/>
      <c r="K3" s="310"/>
      <c r="L3" s="310"/>
      <c r="M3" s="311"/>
      <c r="N3" s="310"/>
      <c r="O3" s="310"/>
      <c r="P3" s="310"/>
      <c r="Q3" s="310"/>
      <c r="R3" s="310"/>
      <c r="S3" s="311"/>
      <c r="T3" s="310"/>
      <c r="U3" s="310"/>
      <c r="V3" s="310"/>
      <c r="W3" s="310"/>
      <c r="X3" s="310"/>
      <c r="Y3" s="310"/>
      <c r="Z3" s="310"/>
      <c r="AA3" s="310"/>
      <c r="AB3" s="310"/>
      <c r="AC3" s="310"/>
      <c r="AD3" s="310"/>
      <c r="AE3" s="310"/>
      <c r="AF3" s="310"/>
      <c r="AG3" s="310"/>
      <c r="AH3" s="310"/>
      <c r="AI3" s="310"/>
      <c r="AJ3" s="310"/>
      <c r="AK3" s="310"/>
      <c r="AL3" s="310"/>
      <c r="AM3" s="310"/>
      <c r="AN3" s="310"/>
      <c r="AO3" s="311"/>
    </row>
    <row r="4" spans="2:57" ht="19.5" customHeight="1">
      <c r="B4" s="668" t="s">
        <v>243</v>
      </c>
      <c r="C4" s="669"/>
      <c r="D4" s="672" t="s">
        <v>244</v>
      </c>
      <c r="E4" s="672"/>
      <c r="F4" s="672" t="s">
        <v>114</v>
      </c>
      <c r="G4" s="672" t="s">
        <v>245</v>
      </c>
      <c r="H4" s="669"/>
      <c r="I4" s="669"/>
      <c r="J4" s="669"/>
      <c r="K4" s="669"/>
      <c r="L4" s="669"/>
      <c r="M4" s="674" t="s">
        <v>246</v>
      </c>
      <c r="N4" s="675"/>
      <c r="O4" s="675"/>
      <c r="P4" s="675"/>
      <c r="Q4" s="675"/>
      <c r="R4" s="676"/>
      <c r="S4" s="680" t="s">
        <v>247</v>
      </c>
      <c r="T4" s="681"/>
      <c r="U4" s="681"/>
      <c r="V4" s="681"/>
      <c r="W4" s="681"/>
      <c r="X4" s="682"/>
      <c r="Y4" s="680" t="s">
        <v>248</v>
      </c>
      <c r="Z4" s="681"/>
      <c r="AA4" s="681"/>
      <c r="AB4" s="681"/>
      <c r="AC4" s="681"/>
      <c r="AD4" s="682"/>
      <c r="AE4" s="674" t="s">
        <v>462</v>
      </c>
      <c r="AF4" s="675"/>
      <c r="AG4" s="675"/>
      <c r="AH4" s="675"/>
      <c r="AI4" s="675"/>
      <c r="AJ4" s="675"/>
      <c r="AK4" s="675"/>
      <c r="AL4" s="675"/>
      <c r="AM4" s="675"/>
      <c r="AN4" s="675"/>
      <c r="AO4" s="675"/>
      <c r="AP4" s="675"/>
      <c r="AQ4" s="33"/>
      <c r="AR4" s="33"/>
      <c r="AS4" s="33"/>
      <c r="AT4" s="33"/>
      <c r="AU4" s="33"/>
      <c r="AV4" s="33"/>
      <c r="AW4" s="33"/>
      <c r="AX4" s="33"/>
      <c r="AY4" s="33"/>
      <c r="AZ4" s="33"/>
      <c r="BA4" s="33"/>
      <c r="BB4" s="33"/>
      <c r="BC4" s="33"/>
      <c r="BD4" s="33"/>
      <c r="BE4" s="33"/>
    </row>
    <row r="5" spans="2:57" ht="19.5" customHeight="1">
      <c r="B5" s="670"/>
      <c r="C5" s="671"/>
      <c r="D5" s="673"/>
      <c r="E5" s="673"/>
      <c r="F5" s="671"/>
      <c r="G5" s="671"/>
      <c r="H5" s="671"/>
      <c r="I5" s="671"/>
      <c r="J5" s="671"/>
      <c r="K5" s="671"/>
      <c r="L5" s="671"/>
      <c r="M5" s="677"/>
      <c r="N5" s="678"/>
      <c r="O5" s="678"/>
      <c r="P5" s="678"/>
      <c r="Q5" s="678"/>
      <c r="R5" s="679"/>
      <c r="S5" s="683"/>
      <c r="T5" s="684"/>
      <c r="U5" s="684"/>
      <c r="V5" s="684"/>
      <c r="W5" s="684"/>
      <c r="X5" s="685"/>
      <c r="Y5" s="683"/>
      <c r="Z5" s="684"/>
      <c r="AA5" s="684"/>
      <c r="AB5" s="684"/>
      <c r="AC5" s="684"/>
      <c r="AD5" s="685"/>
      <c r="AE5" s="677"/>
      <c r="AF5" s="678"/>
      <c r="AG5" s="678"/>
      <c r="AH5" s="678"/>
      <c r="AI5" s="678"/>
      <c r="AJ5" s="678"/>
      <c r="AK5" s="678"/>
      <c r="AL5" s="678"/>
      <c r="AM5" s="678"/>
      <c r="AN5" s="678"/>
      <c r="AO5" s="678"/>
      <c r="AP5" s="678"/>
      <c r="AQ5" s="33"/>
      <c r="AR5" s="33"/>
      <c r="AS5" s="33"/>
      <c r="AT5" s="33"/>
      <c r="AU5" s="33"/>
      <c r="AV5" s="33"/>
      <c r="AW5" s="33"/>
      <c r="AX5" s="33"/>
      <c r="AY5" s="33"/>
      <c r="AZ5" s="33"/>
      <c r="BA5" s="33"/>
      <c r="BB5" s="33"/>
      <c r="BC5" s="33"/>
      <c r="BD5" s="33"/>
      <c r="BE5" s="33"/>
    </row>
    <row r="6" spans="2:42" s="33" customFormat="1" ht="15" customHeight="1">
      <c r="B6" s="670"/>
      <c r="C6" s="671"/>
      <c r="D6" s="673"/>
      <c r="E6" s="673"/>
      <c r="F6" s="671"/>
      <c r="G6" s="673" t="s">
        <v>249</v>
      </c>
      <c r="H6" s="673"/>
      <c r="I6" s="673"/>
      <c r="J6" s="673" t="s">
        <v>338</v>
      </c>
      <c r="K6" s="673"/>
      <c r="L6" s="673"/>
      <c r="M6" s="665" t="s">
        <v>249</v>
      </c>
      <c r="N6" s="666"/>
      <c r="O6" s="667"/>
      <c r="P6" s="665" t="s">
        <v>338</v>
      </c>
      <c r="Q6" s="666"/>
      <c r="R6" s="667"/>
      <c r="S6" s="665" t="s">
        <v>249</v>
      </c>
      <c r="T6" s="666"/>
      <c r="U6" s="667"/>
      <c r="V6" s="665" t="s">
        <v>338</v>
      </c>
      <c r="W6" s="666"/>
      <c r="X6" s="667"/>
      <c r="Y6" s="665" t="s">
        <v>249</v>
      </c>
      <c r="Z6" s="666"/>
      <c r="AA6" s="667"/>
      <c r="AB6" s="665" t="s">
        <v>338</v>
      </c>
      <c r="AC6" s="666"/>
      <c r="AD6" s="667"/>
      <c r="AE6" s="665" t="s">
        <v>249</v>
      </c>
      <c r="AF6" s="666"/>
      <c r="AG6" s="667"/>
      <c r="AH6" s="687" t="s">
        <v>338</v>
      </c>
      <c r="AI6" s="688"/>
      <c r="AJ6" s="688"/>
      <c r="AK6" s="688"/>
      <c r="AL6" s="688"/>
      <c r="AM6" s="688"/>
      <c r="AN6" s="688"/>
      <c r="AO6" s="688"/>
      <c r="AP6" s="312"/>
    </row>
    <row r="7" spans="1:42" s="34" customFormat="1" ht="14.25" customHeight="1">
      <c r="A7" s="34">
        <v>1</v>
      </c>
      <c r="B7" s="313"/>
      <c r="C7" s="314"/>
      <c r="D7" s="315"/>
      <c r="E7" s="316" t="s">
        <v>115</v>
      </c>
      <c r="F7" s="317">
        <v>4</v>
      </c>
      <c r="G7" s="318">
        <f>G13+G24+G27+G29</f>
        <v>0</v>
      </c>
      <c r="H7" s="319" t="s">
        <v>116</v>
      </c>
      <c r="I7" s="320">
        <f>I13+I24+I27+I29</f>
        <v>35</v>
      </c>
      <c r="J7" s="321">
        <f>MIN(J13,J24,J27,J29)</f>
        <v>6.9</v>
      </c>
      <c r="K7" s="322" t="s">
        <v>117</v>
      </c>
      <c r="L7" s="323">
        <f>MAX(L13,L24,L27,L29)</f>
        <v>8.1</v>
      </c>
      <c r="M7" s="318">
        <f>M13+M24+M27+M29</f>
        <v>0</v>
      </c>
      <c r="N7" s="319" t="s">
        <v>116</v>
      </c>
      <c r="O7" s="320">
        <f>O13+O24+O27+O29</f>
        <v>35</v>
      </c>
      <c r="P7" s="321">
        <f>MIN(P13,P24,P27,P29)</f>
        <v>8.5</v>
      </c>
      <c r="Q7" s="322" t="s">
        <v>117</v>
      </c>
      <c r="R7" s="324">
        <f>MAX(R13,R24,R27,R29)</f>
        <v>12</v>
      </c>
      <c r="S7" s="318">
        <f>S13+S24+S27+S29</f>
        <v>1</v>
      </c>
      <c r="T7" s="319" t="s">
        <v>116</v>
      </c>
      <c r="U7" s="320">
        <f>U13+U24+U27+U29</f>
        <v>35</v>
      </c>
      <c r="V7" s="321" t="s">
        <v>332</v>
      </c>
      <c r="W7" s="325" t="s">
        <v>117</v>
      </c>
      <c r="X7" s="323">
        <f>MAX(X13,X24,X27,X29)</f>
        <v>1.2</v>
      </c>
      <c r="Y7" s="318">
        <f>Y13+Y24+Y27+Y29</f>
        <v>0</v>
      </c>
      <c r="Z7" s="319" t="s">
        <v>116</v>
      </c>
      <c r="AA7" s="320">
        <f>AA13+AA24+AA27+AA29</f>
        <v>35</v>
      </c>
      <c r="AB7" s="321" t="s">
        <v>355</v>
      </c>
      <c r="AC7" s="322" t="s">
        <v>117</v>
      </c>
      <c r="AD7" s="324">
        <f>MAX(AD13,AD24,AD27,AD29)</f>
        <v>6</v>
      </c>
      <c r="AE7" s="318">
        <f>AE13+AE24+AE27+AE29</f>
        <v>16</v>
      </c>
      <c r="AF7" s="319" t="s">
        <v>116</v>
      </c>
      <c r="AG7" s="320">
        <f>AG13+AG24+AG27+AG29</f>
        <v>35</v>
      </c>
      <c r="AH7" s="326" t="s">
        <v>457</v>
      </c>
      <c r="AI7" s="327" t="s">
        <v>211</v>
      </c>
      <c r="AJ7" s="328">
        <v>10</v>
      </c>
      <c r="AK7" s="329">
        <v>0</v>
      </c>
      <c r="AL7" s="327" t="s">
        <v>117</v>
      </c>
      <c r="AM7" s="330">
        <v>8.7</v>
      </c>
      <c r="AN7" s="327" t="s">
        <v>211</v>
      </c>
      <c r="AO7" s="328">
        <v>10</v>
      </c>
      <c r="AP7" s="329">
        <v>1</v>
      </c>
    </row>
    <row r="8" spans="1:42" s="34" customFormat="1" ht="15" customHeight="1">
      <c r="A8" s="34">
        <v>3</v>
      </c>
      <c r="B8" s="331"/>
      <c r="C8" s="314"/>
      <c r="D8" s="315"/>
      <c r="E8" s="316" t="s">
        <v>212</v>
      </c>
      <c r="F8" s="317">
        <v>42</v>
      </c>
      <c r="G8" s="318">
        <f>G14+G17+G20+G22+G25+G28+G30+G31+G35+G37+G40+G42+G43+G49+G51+G55+G56+G57+G58</f>
        <v>9</v>
      </c>
      <c r="H8" s="319" t="s">
        <v>116</v>
      </c>
      <c r="I8" s="320">
        <f>I14+I17+I20+I22+I25+I28+I30+I31+I35+I37+I40+I42+I43+I49+I51+I55+I56+I57+I58</f>
        <v>436</v>
      </c>
      <c r="J8" s="332">
        <f>MIN(J14,J17,J20,J22,J25,J28,J30,J31,J35,J37,J40,J42,J43,J49,J51,J55,J56,J57,J58)</f>
        <v>6.7</v>
      </c>
      <c r="K8" s="322" t="s">
        <v>117</v>
      </c>
      <c r="L8" s="323">
        <f>MAX(L14,L17,L20,L22,L25,L28,L30,L31,L35,L37,L40,L42,L43,L49,L51,L55,L56,L57,L58)</f>
        <v>9.2</v>
      </c>
      <c r="M8" s="318">
        <f>M14+M17+M20+M22+M25+M28+M30+M31+M35+M37+M40+M42+M43+M49+M51+M55+M56+M57+M58</f>
        <v>12</v>
      </c>
      <c r="N8" s="319" t="s">
        <v>116</v>
      </c>
      <c r="O8" s="320">
        <f>O14+O17+O20+O22+O25+O28+O30+O31+O35+O37+O40+O42+O43+O49+O51+O55+O56+O57+O58</f>
        <v>436</v>
      </c>
      <c r="P8" s="332">
        <f>MIN(P14,P17,P20,P22,P25,P28,P30,P31,P35,P37,P40,P42,P43,P49,P51,P55,P56,P57,P58)</f>
        <v>4.4</v>
      </c>
      <c r="Q8" s="322" t="s">
        <v>117</v>
      </c>
      <c r="R8" s="324">
        <f>MAX(R14,R17,R20,R22,R25,R28,R30,R31,R35,R37,R40,R42,R43,R49,R51,R55,R56,R57,R58)</f>
        <v>14</v>
      </c>
      <c r="S8" s="318">
        <f>S14+S17+S20+S22+S25+S28+S30+S31+S35+S37+S40+S42+S43+S49+S51+S55+S56+S57+S58</f>
        <v>17</v>
      </c>
      <c r="T8" s="319" t="s">
        <v>116</v>
      </c>
      <c r="U8" s="320">
        <f>U14+U17+U20+U22+U25+U28+U30+U31+U35+U37+U40+U42+U43+U49+U51+U55+U56+U57+U58</f>
        <v>436</v>
      </c>
      <c r="V8" s="332" t="s">
        <v>332</v>
      </c>
      <c r="W8" s="325" t="s">
        <v>117</v>
      </c>
      <c r="X8" s="323">
        <f>MAX(X14,X17,X20,X22,X25,X28,X30,X31,X35,X37,X40,X42,X43,X49,X51,X55,X56,X57,X58)</f>
        <v>6.7</v>
      </c>
      <c r="Y8" s="318">
        <f>Y14+Y17+Y20+Y22+Y25+Y28+Y30+Y31+Y35+Y37+Y40+Y42+Y43+Y49+Y51+Y55+Y56+Y57+Y58</f>
        <v>8</v>
      </c>
      <c r="Z8" s="319" t="s">
        <v>116</v>
      </c>
      <c r="AA8" s="320">
        <f>AA14+AA17+AA20+AA22+AA25+AA28+AA30+AA31+AA35+AA37+AA40+AA42+AA43+AA49+AA51+AA55+AA56+AA57+AA58</f>
        <v>436</v>
      </c>
      <c r="AB8" s="332" t="s">
        <v>355</v>
      </c>
      <c r="AC8" s="322" t="s">
        <v>117</v>
      </c>
      <c r="AD8" s="324">
        <f>MAX(AD14,AD17,AD20,AD22,AD25,AD28,AD30,AD31,AD35,AD37,AD40,AD42,AD43,AD49,AD51,AD55,AD56,AD57,AD58)</f>
        <v>100</v>
      </c>
      <c r="AE8" s="318">
        <f>AE14+AE17+AE20+AE22+AE25+AE28+AE30+AE31+AE35+AE37+AE40+AE42+AE43+AE49+AE51+AE55+AE56+AE57+AE58</f>
        <v>54</v>
      </c>
      <c r="AF8" s="319" t="s">
        <v>116</v>
      </c>
      <c r="AG8" s="320">
        <f>AG14+AG17+AG20+AG22+AG25+AG28+AG30+AG31+AG35+AG37+AG40+AG42+AG43+AG49+AG51+AG55+AG56+AG57+AG58</f>
        <v>436</v>
      </c>
      <c r="AH8" s="332" t="s">
        <v>458</v>
      </c>
      <c r="AI8" s="315" t="s">
        <v>211</v>
      </c>
      <c r="AJ8" s="333">
        <v>10</v>
      </c>
      <c r="AK8" s="334">
        <v>0</v>
      </c>
      <c r="AL8" s="315" t="s">
        <v>117</v>
      </c>
      <c r="AM8" s="322">
        <v>2.4</v>
      </c>
      <c r="AN8" s="315" t="s">
        <v>211</v>
      </c>
      <c r="AO8" s="333">
        <v>10</v>
      </c>
      <c r="AP8" s="334">
        <v>3</v>
      </c>
    </row>
    <row r="9" spans="1:42" s="34" customFormat="1" ht="15" customHeight="1">
      <c r="A9" s="34">
        <v>5</v>
      </c>
      <c r="B9" s="331"/>
      <c r="C9" s="689" t="s">
        <v>250</v>
      </c>
      <c r="D9" s="315"/>
      <c r="E9" s="316" t="s">
        <v>213</v>
      </c>
      <c r="F9" s="317">
        <v>25</v>
      </c>
      <c r="G9" s="335">
        <f>G15+G18+G19+G21+G23+G26+G32+G36+G38+G41+G44+G47+G48+G50+G52+G53+G59</f>
        <v>9</v>
      </c>
      <c r="H9" s="319" t="s">
        <v>116</v>
      </c>
      <c r="I9" s="320">
        <f>I15+I18+I19+I21+I23+I26+I32+I36+I38+I41+I44+I47+I48+I50+I52+I53+I59</f>
        <v>332</v>
      </c>
      <c r="J9" s="332">
        <f>MIN(J15,J18,J19,J21,J23,J26,J32,J36,J38,J41,J44,J47,J48,J50,J52,J53,J59)</f>
        <v>6.7</v>
      </c>
      <c r="K9" s="322" t="s">
        <v>117</v>
      </c>
      <c r="L9" s="323">
        <f>MAX(L15,L18,L19,L21,L23,L26,L32,L36,L38,L41,L44,L47,L48,L50,L52,L53,L59)</f>
        <v>9.3</v>
      </c>
      <c r="M9" s="318">
        <f>M15+M18+M19+M21+M23+M26+M32+M36+M38+M41+M44+M47+M48+M50+M52+M53+M59</f>
        <v>3</v>
      </c>
      <c r="N9" s="319" t="s">
        <v>116</v>
      </c>
      <c r="O9" s="320">
        <f>O15+O18+O19+O21+O23+O26+O32+O36+O38+O41+O44+O47+O48+O50+O52+O53+O59</f>
        <v>332</v>
      </c>
      <c r="P9" s="332">
        <f>MIN(P15,P18,P19,P21,P23,P26,P32,P36,P38,P41,P44,P47,P48,P50,P52,P53,P59)</f>
        <v>4.6</v>
      </c>
      <c r="Q9" s="322" t="s">
        <v>117</v>
      </c>
      <c r="R9" s="324">
        <f>MAX(R15,R18,R19,R21,R23,R26,R32,R36,R38,R41,R44,R47,R48,R50,R52,R53,R59)</f>
        <v>17</v>
      </c>
      <c r="S9" s="318">
        <f>S15+S18+S19+S21+S23+S26+S32+S36+S38+S41+S44+S47+S48+S50+S52+S53+S59</f>
        <v>43</v>
      </c>
      <c r="T9" s="319" t="s">
        <v>116</v>
      </c>
      <c r="U9" s="320">
        <f>U15+U18+U19+U21+U23+U26+U32+U36+U38+U41+U44+U47+U48+U50+U52+U53+U59</f>
        <v>332</v>
      </c>
      <c r="V9" s="332" t="s">
        <v>332</v>
      </c>
      <c r="W9" s="325" t="s">
        <v>117</v>
      </c>
      <c r="X9" s="336">
        <f>MAX(X15,X18,X19,X21,X23,X26,X32,X36,X38,X41,X44,X47,X48,X50,X52,X53,X59)</f>
        <v>11</v>
      </c>
      <c r="Y9" s="318">
        <f>Y15+Y18+Y19+Y21+Y23+Y26+Y32+Y36+Y38+Y41+Y44+Y47+Y48+Y50+Y52+Y53+Y59</f>
        <v>7</v>
      </c>
      <c r="Z9" s="319" t="s">
        <v>116</v>
      </c>
      <c r="AA9" s="320">
        <f>AA15+AA18+AA19+AA21+AA23+AA26+AA32+AA36+AA38+AA41+AA44+AA47+AA48+AA50+AA52+AA53+AA59</f>
        <v>332</v>
      </c>
      <c r="AB9" s="332" t="s">
        <v>355</v>
      </c>
      <c r="AC9" s="322" t="s">
        <v>117</v>
      </c>
      <c r="AD9" s="324">
        <f>MAX(AD15,AD18,AD19,AD21,AD23,AD26,AD32,AD36,AD38,AD41,AD44,AD47,AD48,AD50,AD52,AD53,AD59)</f>
        <v>100</v>
      </c>
      <c r="AE9" s="318">
        <f>AE15+AE18+AE19+AE21+AE23+AE26+AE32+AE36+AE38+AE41+AE44+AE47+AE48+AE50+AE52+AE53+AE59</f>
        <v>11</v>
      </c>
      <c r="AF9" s="319" t="s">
        <v>116</v>
      </c>
      <c r="AG9" s="320">
        <f>AG15+AG18+AG19+AG21+AG23+AG26+AG32+AG36+AG38+AG41+AG44+AG47+AG48+AG50+AG52+AG53+AG59</f>
        <v>332</v>
      </c>
      <c r="AH9" s="322">
        <v>1</v>
      </c>
      <c r="AI9" s="315" t="s">
        <v>211</v>
      </c>
      <c r="AJ9" s="333">
        <v>10</v>
      </c>
      <c r="AK9" s="334">
        <v>0</v>
      </c>
      <c r="AL9" s="315" t="s">
        <v>117</v>
      </c>
      <c r="AM9" s="322">
        <v>6.7</v>
      </c>
      <c r="AN9" s="315" t="s">
        <v>211</v>
      </c>
      <c r="AO9" s="333">
        <v>10</v>
      </c>
      <c r="AP9" s="334">
        <v>3</v>
      </c>
    </row>
    <row r="10" spans="1:42" s="34" customFormat="1" ht="15" customHeight="1">
      <c r="A10" s="34">
        <v>7</v>
      </c>
      <c r="B10" s="331"/>
      <c r="C10" s="690"/>
      <c r="D10" s="315"/>
      <c r="E10" s="316" t="s">
        <v>214</v>
      </c>
      <c r="F10" s="317">
        <v>13</v>
      </c>
      <c r="G10" s="318">
        <f>G16+G39+G45+G46+G54</f>
        <v>10</v>
      </c>
      <c r="H10" s="319" t="s">
        <v>116</v>
      </c>
      <c r="I10" s="320">
        <f>I16+I39+I45+I46+I54</f>
        <v>160</v>
      </c>
      <c r="J10" s="332">
        <f>MIN(J16,J39,J45,J46,J54)</f>
        <v>6.9</v>
      </c>
      <c r="K10" s="322" t="s">
        <v>117</v>
      </c>
      <c r="L10" s="323">
        <f>MAX(L16,L39,L45,L46,L54)</f>
        <v>9.4</v>
      </c>
      <c r="M10" s="318">
        <f>M16+M39+M45+M46+M54</f>
        <v>3</v>
      </c>
      <c r="N10" s="319" t="s">
        <v>116</v>
      </c>
      <c r="O10" s="320">
        <f>O16+O39+O45+O46+O54</f>
        <v>160</v>
      </c>
      <c r="P10" s="332">
        <f>MIN(P16,P39,P45,P46,P54)</f>
        <v>4.2</v>
      </c>
      <c r="Q10" s="322" t="s">
        <v>117</v>
      </c>
      <c r="R10" s="324">
        <f>MAX(R16,R39,R45,R46,R54)</f>
        <v>14</v>
      </c>
      <c r="S10" s="318">
        <f>S16+S39+S45+S46+S54</f>
        <v>2</v>
      </c>
      <c r="T10" s="319" t="s">
        <v>116</v>
      </c>
      <c r="U10" s="320">
        <f>U16+U39+U45+U46+U54</f>
        <v>160</v>
      </c>
      <c r="V10" s="332" t="s">
        <v>332</v>
      </c>
      <c r="W10" s="325" t="s">
        <v>117</v>
      </c>
      <c r="X10" s="323">
        <f>MAX(X16,X39,X45,X46,X54)</f>
        <v>6.4</v>
      </c>
      <c r="Y10" s="318">
        <f>Y16+Y39+Y45+Y46+Y54</f>
        <v>2</v>
      </c>
      <c r="Z10" s="319" t="s">
        <v>116</v>
      </c>
      <c r="AA10" s="320">
        <f>AA16+AA39+AA45+AA46+AA54</f>
        <v>160</v>
      </c>
      <c r="AB10" s="332" t="s">
        <v>355</v>
      </c>
      <c r="AC10" s="322" t="s">
        <v>117</v>
      </c>
      <c r="AD10" s="324">
        <f>MAX(AD16,AD39,AD45,AD46,AD54)</f>
        <v>100</v>
      </c>
      <c r="AE10" s="318" t="s">
        <v>459</v>
      </c>
      <c r="AF10" s="319" t="s">
        <v>116</v>
      </c>
      <c r="AG10" s="320">
        <f>AG16+AG39+AG45+AG46+AG54</f>
        <v>40</v>
      </c>
      <c r="AH10" s="322">
        <v>4</v>
      </c>
      <c r="AI10" s="315" t="s">
        <v>211</v>
      </c>
      <c r="AJ10" s="333">
        <v>10</v>
      </c>
      <c r="AK10" s="334">
        <v>0</v>
      </c>
      <c r="AL10" s="315" t="s">
        <v>117</v>
      </c>
      <c r="AM10" s="322">
        <v>2.4</v>
      </c>
      <c r="AN10" s="315" t="s">
        <v>211</v>
      </c>
      <c r="AO10" s="333">
        <v>10</v>
      </c>
      <c r="AP10" s="334">
        <v>3</v>
      </c>
    </row>
    <row r="11" spans="1:42" s="34" customFormat="1" ht="15" customHeight="1">
      <c r="A11" s="34">
        <v>9</v>
      </c>
      <c r="B11" s="331"/>
      <c r="C11" s="337"/>
      <c r="D11" s="315"/>
      <c r="E11" s="316" t="s">
        <v>215</v>
      </c>
      <c r="F11" s="317">
        <v>2</v>
      </c>
      <c r="G11" s="318">
        <f>G33</f>
        <v>0</v>
      </c>
      <c r="H11" s="319" t="s">
        <v>116</v>
      </c>
      <c r="I11" s="320">
        <f>I33</f>
        <v>16</v>
      </c>
      <c r="J11" s="332">
        <f>J33</f>
        <v>7.3</v>
      </c>
      <c r="K11" s="322" t="s">
        <v>117</v>
      </c>
      <c r="L11" s="323">
        <f>L33</f>
        <v>7.5</v>
      </c>
      <c r="M11" s="318">
        <f>M33</f>
        <v>0</v>
      </c>
      <c r="N11" s="319" t="s">
        <v>116</v>
      </c>
      <c r="O11" s="320">
        <f>O33</f>
        <v>16</v>
      </c>
      <c r="P11" s="332">
        <f>P33</f>
        <v>6.3</v>
      </c>
      <c r="Q11" s="322" t="s">
        <v>117</v>
      </c>
      <c r="R11" s="324">
        <f>R33</f>
        <v>13</v>
      </c>
      <c r="S11" s="318">
        <f>S33</f>
        <v>0</v>
      </c>
      <c r="T11" s="319" t="s">
        <v>116</v>
      </c>
      <c r="U11" s="320">
        <f>U33</f>
        <v>16</v>
      </c>
      <c r="V11" s="332">
        <f>V33</f>
        <v>0.8</v>
      </c>
      <c r="W11" s="325" t="s">
        <v>117</v>
      </c>
      <c r="X11" s="323">
        <f>X33</f>
        <v>3.3</v>
      </c>
      <c r="Y11" s="318">
        <f>Y33</f>
        <v>0</v>
      </c>
      <c r="Z11" s="319" t="s">
        <v>116</v>
      </c>
      <c r="AA11" s="320">
        <f>AA33</f>
        <v>16</v>
      </c>
      <c r="AB11" s="338">
        <f>AB33</f>
        <v>1</v>
      </c>
      <c r="AC11" s="322" t="s">
        <v>117</v>
      </c>
      <c r="AD11" s="324">
        <f>AD33</f>
        <v>11</v>
      </c>
      <c r="AE11" s="318" t="s">
        <v>391</v>
      </c>
      <c r="AF11" s="319" t="s">
        <v>116</v>
      </c>
      <c r="AG11" s="320">
        <f>AG33</f>
        <v>16</v>
      </c>
      <c r="AH11" s="322">
        <v>1.4</v>
      </c>
      <c r="AI11" s="315" t="s">
        <v>211</v>
      </c>
      <c r="AJ11" s="333">
        <v>10</v>
      </c>
      <c r="AK11" s="334">
        <v>1</v>
      </c>
      <c r="AL11" s="315" t="s">
        <v>117</v>
      </c>
      <c r="AM11" s="322">
        <v>6.9</v>
      </c>
      <c r="AN11" s="315" t="s">
        <v>211</v>
      </c>
      <c r="AO11" s="333">
        <v>10</v>
      </c>
      <c r="AP11" s="334">
        <v>2</v>
      </c>
    </row>
    <row r="12" spans="1:42" s="34" customFormat="1" ht="15" customHeight="1">
      <c r="A12" s="34">
        <v>11</v>
      </c>
      <c r="B12" s="331"/>
      <c r="C12" s="337"/>
      <c r="D12" s="315"/>
      <c r="E12" s="316" t="s">
        <v>216</v>
      </c>
      <c r="F12" s="317">
        <v>3</v>
      </c>
      <c r="G12" s="318">
        <f>G34</f>
        <v>0</v>
      </c>
      <c r="H12" s="319" t="s">
        <v>116</v>
      </c>
      <c r="I12" s="320">
        <f>I34</f>
        <v>20</v>
      </c>
      <c r="J12" s="332">
        <f>J34</f>
        <v>7.4</v>
      </c>
      <c r="K12" s="322" t="s">
        <v>117</v>
      </c>
      <c r="L12" s="323">
        <f>L34</f>
        <v>8.2</v>
      </c>
      <c r="M12" s="318">
        <f>M34</f>
        <v>0</v>
      </c>
      <c r="N12" s="319" t="s">
        <v>116</v>
      </c>
      <c r="O12" s="320">
        <f>O34</f>
        <v>20</v>
      </c>
      <c r="P12" s="332">
        <f>P34</f>
        <v>8.7</v>
      </c>
      <c r="Q12" s="322" t="s">
        <v>117</v>
      </c>
      <c r="R12" s="324">
        <f>R34</f>
        <v>12</v>
      </c>
      <c r="S12" s="318">
        <f>S34</f>
        <v>0</v>
      </c>
      <c r="T12" s="319" t="s">
        <v>116</v>
      </c>
      <c r="U12" s="320">
        <f>U34</f>
        <v>20</v>
      </c>
      <c r="V12" s="332">
        <f>V34</f>
        <v>0.9</v>
      </c>
      <c r="W12" s="325" t="s">
        <v>117</v>
      </c>
      <c r="X12" s="339">
        <f>X34</f>
        <v>4.7</v>
      </c>
      <c r="Y12" s="318">
        <v>0</v>
      </c>
      <c r="Z12" s="319" t="s">
        <v>116</v>
      </c>
      <c r="AA12" s="320">
        <f>AA34</f>
        <v>20</v>
      </c>
      <c r="AB12" s="338">
        <f>AB34</f>
        <v>1</v>
      </c>
      <c r="AC12" s="322" t="s">
        <v>117</v>
      </c>
      <c r="AD12" s="324">
        <f>AD34</f>
        <v>31</v>
      </c>
      <c r="AE12" s="318" t="s">
        <v>391</v>
      </c>
      <c r="AF12" s="319" t="s">
        <v>116</v>
      </c>
      <c r="AG12" s="320">
        <f>AG34</f>
        <v>20</v>
      </c>
      <c r="AH12" s="321">
        <v>3.5</v>
      </c>
      <c r="AI12" s="315" t="s">
        <v>211</v>
      </c>
      <c r="AJ12" s="333">
        <v>10</v>
      </c>
      <c r="AK12" s="334">
        <v>1</v>
      </c>
      <c r="AL12" s="315" t="s">
        <v>117</v>
      </c>
      <c r="AM12" s="321">
        <v>1</v>
      </c>
      <c r="AN12" s="315" t="s">
        <v>211</v>
      </c>
      <c r="AO12" s="333">
        <v>10</v>
      </c>
      <c r="AP12" s="334">
        <v>3</v>
      </c>
    </row>
    <row r="13" spans="1:42" ht="15" customHeight="1">
      <c r="A13" s="32">
        <v>13</v>
      </c>
      <c r="B13" s="691" t="s">
        <v>175</v>
      </c>
      <c r="C13" s="340"/>
      <c r="D13" s="341"/>
      <c r="E13" s="342" t="s">
        <v>115</v>
      </c>
      <c r="F13" s="343">
        <v>1</v>
      </c>
      <c r="G13" s="344">
        <v>0</v>
      </c>
      <c r="H13" s="345" t="s">
        <v>116</v>
      </c>
      <c r="I13" s="346">
        <v>12</v>
      </c>
      <c r="J13" s="347">
        <v>6.9</v>
      </c>
      <c r="K13" s="347" t="s">
        <v>117</v>
      </c>
      <c r="L13" s="348">
        <v>7.4</v>
      </c>
      <c r="M13" s="349">
        <v>0</v>
      </c>
      <c r="N13" s="345" t="s">
        <v>116</v>
      </c>
      <c r="O13" s="346">
        <v>12</v>
      </c>
      <c r="P13" s="347">
        <v>8.5</v>
      </c>
      <c r="Q13" s="341" t="s">
        <v>117</v>
      </c>
      <c r="R13" s="350">
        <v>12</v>
      </c>
      <c r="S13" s="349">
        <v>1</v>
      </c>
      <c r="T13" s="345" t="s">
        <v>116</v>
      </c>
      <c r="U13" s="346">
        <v>12</v>
      </c>
      <c r="V13" s="349" t="s">
        <v>332</v>
      </c>
      <c r="W13" s="345" t="s">
        <v>117</v>
      </c>
      <c r="X13" s="351">
        <v>1.2</v>
      </c>
      <c r="Y13" s="352">
        <v>0</v>
      </c>
      <c r="Z13" s="345" t="s">
        <v>116</v>
      </c>
      <c r="AA13" s="346">
        <v>12</v>
      </c>
      <c r="AB13" s="349">
        <v>1</v>
      </c>
      <c r="AC13" s="341" t="s">
        <v>117</v>
      </c>
      <c r="AD13" s="350">
        <v>5</v>
      </c>
      <c r="AE13" s="341">
        <v>8</v>
      </c>
      <c r="AF13" s="345" t="s">
        <v>116</v>
      </c>
      <c r="AG13" s="346">
        <v>12</v>
      </c>
      <c r="AH13" s="347">
        <v>5</v>
      </c>
      <c r="AI13" s="341" t="s">
        <v>211</v>
      </c>
      <c r="AJ13" s="353">
        <v>10</v>
      </c>
      <c r="AK13" s="354">
        <v>0</v>
      </c>
      <c r="AL13" s="341" t="s">
        <v>117</v>
      </c>
      <c r="AM13" s="347">
        <v>8.7</v>
      </c>
      <c r="AN13" s="341" t="s">
        <v>211</v>
      </c>
      <c r="AO13" s="353">
        <v>10</v>
      </c>
      <c r="AP13" s="355">
        <v>1</v>
      </c>
    </row>
    <row r="14" spans="1:42" ht="15" customHeight="1">
      <c r="A14" s="32">
        <v>15</v>
      </c>
      <c r="B14" s="691"/>
      <c r="C14" s="686" t="s">
        <v>251</v>
      </c>
      <c r="D14" s="356"/>
      <c r="E14" s="357" t="s">
        <v>212</v>
      </c>
      <c r="F14" s="358">
        <v>1</v>
      </c>
      <c r="G14" s="311">
        <v>0</v>
      </c>
      <c r="H14" s="359" t="s">
        <v>116</v>
      </c>
      <c r="I14" s="360">
        <v>24</v>
      </c>
      <c r="J14" s="361">
        <v>7</v>
      </c>
      <c r="K14" s="361" t="s">
        <v>117</v>
      </c>
      <c r="L14" s="362">
        <v>7.5</v>
      </c>
      <c r="M14" s="311">
        <v>0</v>
      </c>
      <c r="N14" s="359" t="s">
        <v>116</v>
      </c>
      <c r="O14" s="360">
        <v>24</v>
      </c>
      <c r="P14" s="361">
        <v>8.6</v>
      </c>
      <c r="Q14" s="356" t="s">
        <v>117</v>
      </c>
      <c r="R14" s="363">
        <v>12</v>
      </c>
      <c r="S14" s="311">
        <v>0</v>
      </c>
      <c r="T14" s="359" t="s">
        <v>116</v>
      </c>
      <c r="U14" s="360">
        <v>24</v>
      </c>
      <c r="V14" s="311" t="s">
        <v>332</v>
      </c>
      <c r="W14" s="359" t="s">
        <v>117</v>
      </c>
      <c r="X14" s="364">
        <v>1.3</v>
      </c>
      <c r="Y14" s="311">
        <v>0</v>
      </c>
      <c r="Z14" s="359" t="s">
        <v>116</v>
      </c>
      <c r="AA14" s="360">
        <v>24</v>
      </c>
      <c r="AB14" s="311" t="s">
        <v>355</v>
      </c>
      <c r="AC14" s="356" t="s">
        <v>117</v>
      </c>
      <c r="AD14" s="363">
        <v>8</v>
      </c>
      <c r="AE14" s="356">
        <v>8</v>
      </c>
      <c r="AF14" s="359" t="s">
        <v>116</v>
      </c>
      <c r="AG14" s="360">
        <v>24</v>
      </c>
      <c r="AH14" s="361">
        <v>3.5</v>
      </c>
      <c r="AI14" s="356" t="s">
        <v>211</v>
      </c>
      <c r="AJ14" s="365">
        <v>10</v>
      </c>
      <c r="AK14" s="366">
        <v>1</v>
      </c>
      <c r="AL14" s="356" t="s">
        <v>117</v>
      </c>
      <c r="AM14" s="361">
        <v>9.1</v>
      </c>
      <c r="AN14" s="356" t="s">
        <v>211</v>
      </c>
      <c r="AO14" s="365">
        <v>10</v>
      </c>
      <c r="AP14" s="367">
        <v>2</v>
      </c>
    </row>
    <row r="15" spans="1:42" ht="15" customHeight="1">
      <c r="A15" s="32">
        <v>17</v>
      </c>
      <c r="B15" s="691"/>
      <c r="C15" s="686"/>
      <c r="D15" s="356"/>
      <c r="E15" s="357" t="s">
        <v>213</v>
      </c>
      <c r="F15" s="358">
        <v>3</v>
      </c>
      <c r="G15" s="311">
        <v>0</v>
      </c>
      <c r="H15" s="359" t="s">
        <v>116</v>
      </c>
      <c r="I15" s="360">
        <v>48</v>
      </c>
      <c r="J15" s="361">
        <v>6.9</v>
      </c>
      <c r="K15" s="361" t="s">
        <v>117</v>
      </c>
      <c r="L15" s="362">
        <v>7.5</v>
      </c>
      <c r="M15" s="311">
        <v>0</v>
      </c>
      <c r="N15" s="359" t="s">
        <v>116</v>
      </c>
      <c r="O15" s="360">
        <v>48</v>
      </c>
      <c r="P15" s="361">
        <v>6.9</v>
      </c>
      <c r="Q15" s="356" t="s">
        <v>117</v>
      </c>
      <c r="R15" s="363">
        <v>12</v>
      </c>
      <c r="S15" s="311">
        <v>0</v>
      </c>
      <c r="T15" s="359" t="s">
        <v>116</v>
      </c>
      <c r="U15" s="360">
        <v>48</v>
      </c>
      <c r="V15" s="368" t="s">
        <v>332</v>
      </c>
      <c r="W15" s="359" t="s">
        <v>117</v>
      </c>
      <c r="X15" s="364">
        <v>2.2</v>
      </c>
      <c r="Y15" s="311">
        <v>0</v>
      </c>
      <c r="Z15" s="359" t="s">
        <v>116</v>
      </c>
      <c r="AA15" s="360">
        <v>48</v>
      </c>
      <c r="AB15" s="311">
        <v>1</v>
      </c>
      <c r="AC15" s="356" t="s">
        <v>117</v>
      </c>
      <c r="AD15" s="363">
        <v>7</v>
      </c>
      <c r="AE15" s="356">
        <v>3</v>
      </c>
      <c r="AF15" s="359" t="s">
        <v>116</v>
      </c>
      <c r="AG15" s="360">
        <v>48</v>
      </c>
      <c r="AH15" s="361">
        <v>8</v>
      </c>
      <c r="AI15" s="356" t="s">
        <v>211</v>
      </c>
      <c r="AJ15" s="365">
        <v>10</v>
      </c>
      <c r="AK15" s="366">
        <v>0</v>
      </c>
      <c r="AL15" s="356" t="s">
        <v>117</v>
      </c>
      <c r="AM15" s="361">
        <v>6.7</v>
      </c>
      <c r="AN15" s="356" t="s">
        <v>211</v>
      </c>
      <c r="AO15" s="365">
        <v>10</v>
      </c>
      <c r="AP15" s="367">
        <v>3</v>
      </c>
    </row>
    <row r="16" spans="1:42" ht="15" customHeight="1">
      <c r="A16" s="32">
        <v>21</v>
      </c>
      <c r="B16" s="691"/>
      <c r="C16" s="369"/>
      <c r="D16" s="370"/>
      <c r="E16" s="371" t="s">
        <v>214</v>
      </c>
      <c r="F16" s="372">
        <v>2</v>
      </c>
      <c r="G16" s="373">
        <v>0</v>
      </c>
      <c r="H16" s="374" t="s">
        <v>116</v>
      </c>
      <c r="I16" s="375">
        <v>24</v>
      </c>
      <c r="J16" s="376">
        <v>6.9</v>
      </c>
      <c r="K16" s="376" t="s">
        <v>117</v>
      </c>
      <c r="L16" s="377">
        <v>7.4</v>
      </c>
      <c r="M16" s="373">
        <v>0</v>
      </c>
      <c r="N16" s="374" t="s">
        <v>116</v>
      </c>
      <c r="O16" s="375">
        <v>24</v>
      </c>
      <c r="P16" s="376">
        <v>5.3</v>
      </c>
      <c r="Q16" s="370" t="s">
        <v>117</v>
      </c>
      <c r="R16" s="378">
        <v>11</v>
      </c>
      <c r="S16" s="373">
        <v>0</v>
      </c>
      <c r="T16" s="374" t="s">
        <v>116</v>
      </c>
      <c r="U16" s="375">
        <v>24</v>
      </c>
      <c r="V16" s="379" t="s">
        <v>332</v>
      </c>
      <c r="W16" s="374" t="s">
        <v>117</v>
      </c>
      <c r="X16" s="380">
        <v>1.5</v>
      </c>
      <c r="Y16" s="373">
        <v>0</v>
      </c>
      <c r="Z16" s="374" t="s">
        <v>116</v>
      </c>
      <c r="AA16" s="375">
        <v>24</v>
      </c>
      <c r="AB16" s="370">
        <v>1</v>
      </c>
      <c r="AC16" s="370" t="s">
        <v>117</v>
      </c>
      <c r="AD16" s="378">
        <v>23</v>
      </c>
      <c r="AE16" s="373"/>
      <c r="AF16" s="374"/>
      <c r="AG16" s="375"/>
      <c r="AH16" s="376"/>
      <c r="AI16" s="370"/>
      <c r="AJ16" s="381"/>
      <c r="AK16" s="382"/>
      <c r="AL16" s="370"/>
      <c r="AM16" s="376"/>
      <c r="AN16" s="370"/>
      <c r="AO16" s="381"/>
      <c r="AP16" s="383"/>
    </row>
    <row r="17" spans="1:42" ht="15" customHeight="1">
      <c r="A17" s="32">
        <v>23</v>
      </c>
      <c r="B17" s="691"/>
      <c r="C17" s="686" t="s">
        <v>252</v>
      </c>
      <c r="D17" s="356"/>
      <c r="E17" s="357" t="s">
        <v>212</v>
      </c>
      <c r="F17" s="358">
        <v>2</v>
      </c>
      <c r="G17" s="311">
        <v>0</v>
      </c>
      <c r="H17" s="359" t="s">
        <v>116</v>
      </c>
      <c r="I17" s="360">
        <v>24</v>
      </c>
      <c r="J17" s="361">
        <v>7</v>
      </c>
      <c r="K17" s="361" t="s">
        <v>117</v>
      </c>
      <c r="L17" s="362">
        <v>7.9</v>
      </c>
      <c r="M17" s="311">
        <v>1</v>
      </c>
      <c r="N17" s="359" t="s">
        <v>116</v>
      </c>
      <c r="O17" s="360">
        <v>24</v>
      </c>
      <c r="P17" s="361">
        <v>5.2</v>
      </c>
      <c r="Q17" s="356" t="s">
        <v>117</v>
      </c>
      <c r="R17" s="363">
        <v>13</v>
      </c>
      <c r="S17" s="311">
        <v>0</v>
      </c>
      <c r="T17" s="359" t="s">
        <v>116</v>
      </c>
      <c r="U17" s="360">
        <v>24</v>
      </c>
      <c r="V17" s="311" t="s">
        <v>239</v>
      </c>
      <c r="W17" s="359" t="s">
        <v>117</v>
      </c>
      <c r="X17" s="384">
        <v>1.4</v>
      </c>
      <c r="Y17" s="311">
        <v>0</v>
      </c>
      <c r="Z17" s="359" t="s">
        <v>116</v>
      </c>
      <c r="AA17" s="360">
        <v>24</v>
      </c>
      <c r="AB17" s="311" t="s">
        <v>240</v>
      </c>
      <c r="AC17" s="356" t="s">
        <v>117</v>
      </c>
      <c r="AD17" s="363">
        <v>9</v>
      </c>
      <c r="AE17" s="356">
        <v>4</v>
      </c>
      <c r="AF17" s="359" t="s">
        <v>116</v>
      </c>
      <c r="AG17" s="360">
        <v>24</v>
      </c>
      <c r="AH17" s="361">
        <v>5.4</v>
      </c>
      <c r="AI17" s="356" t="s">
        <v>211</v>
      </c>
      <c r="AJ17" s="365">
        <v>10</v>
      </c>
      <c r="AK17" s="366">
        <v>1</v>
      </c>
      <c r="AL17" s="356" t="s">
        <v>117</v>
      </c>
      <c r="AM17" s="361">
        <v>8.3</v>
      </c>
      <c r="AN17" s="356" t="s">
        <v>211</v>
      </c>
      <c r="AO17" s="365">
        <v>10</v>
      </c>
      <c r="AP17" s="367">
        <v>2</v>
      </c>
    </row>
    <row r="18" spans="1:42" ht="15" customHeight="1">
      <c r="A18" s="32">
        <v>25</v>
      </c>
      <c r="B18" s="691"/>
      <c r="C18" s="686"/>
      <c r="D18" s="356"/>
      <c r="E18" s="357" t="s">
        <v>213</v>
      </c>
      <c r="F18" s="358">
        <v>1</v>
      </c>
      <c r="G18" s="373">
        <v>1</v>
      </c>
      <c r="H18" s="359" t="s">
        <v>116</v>
      </c>
      <c r="I18" s="360">
        <v>12</v>
      </c>
      <c r="J18" s="361">
        <v>7</v>
      </c>
      <c r="K18" s="361" t="s">
        <v>117</v>
      </c>
      <c r="L18" s="362">
        <v>9.3</v>
      </c>
      <c r="M18" s="311">
        <v>0</v>
      </c>
      <c r="N18" s="359" t="s">
        <v>116</v>
      </c>
      <c r="O18" s="360">
        <v>12</v>
      </c>
      <c r="P18" s="361">
        <v>8.2</v>
      </c>
      <c r="Q18" s="356" t="s">
        <v>117</v>
      </c>
      <c r="R18" s="363">
        <v>12</v>
      </c>
      <c r="S18" s="311">
        <v>3</v>
      </c>
      <c r="T18" s="359" t="s">
        <v>116</v>
      </c>
      <c r="U18" s="360">
        <v>12</v>
      </c>
      <c r="V18" s="311" t="s">
        <v>332</v>
      </c>
      <c r="W18" s="359" t="s">
        <v>117</v>
      </c>
      <c r="X18" s="362">
        <v>5</v>
      </c>
      <c r="Y18" s="311">
        <v>0</v>
      </c>
      <c r="Z18" s="359" t="s">
        <v>116</v>
      </c>
      <c r="AA18" s="360">
        <v>12</v>
      </c>
      <c r="AB18" s="311">
        <v>1</v>
      </c>
      <c r="AC18" s="356" t="s">
        <v>117</v>
      </c>
      <c r="AD18" s="363">
        <v>11</v>
      </c>
      <c r="AE18" s="311">
        <v>0</v>
      </c>
      <c r="AF18" s="359" t="s">
        <v>116</v>
      </c>
      <c r="AG18" s="360">
        <v>12</v>
      </c>
      <c r="AH18" s="361">
        <v>1</v>
      </c>
      <c r="AI18" s="356" t="s">
        <v>211</v>
      </c>
      <c r="AJ18" s="365">
        <v>10</v>
      </c>
      <c r="AK18" s="366">
        <v>0</v>
      </c>
      <c r="AL18" s="356" t="s">
        <v>117</v>
      </c>
      <c r="AM18" s="361">
        <v>2.3</v>
      </c>
      <c r="AN18" s="356" t="s">
        <v>211</v>
      </c>
      <c r="AO18" s="365">
        <v>10</v>
      </c>
      <c r="AP18" s="367">
        <v>2</v>
      </c>
    </row>
    <row r="19" spans="1:42" ht="15" customHeight="1">
      <c r="A19" s="32">
        <v>27</v>
      </c>
      <c r="B19" s="691"/>
      <c r="C19" s="385" t="s">
        <v>253</v>
      </c>
      <c r="D19" s="386"/>
      <c r="E19" s="387" t="s">
        <v>213</v>
      </c>
      <c r="F19" s="388">
        <v>1</v>
      </c>
      <c r="G19" s="389">
        <v>0</v>
      </c>
      <c r="H19" s="390" t="s">
        <v>116</v>
      </c>
      <c r="I19" s="391">
        <v>24</v>
      </c>
      <c r="J19" s="392">
        <v>6.8</v>
      </c>
      <c r="K19" s="392" t="s">
        <v>117</v>
      </c>
      <c r="L19" s="393">
        <v>8.2</v>
      </c>
      <c r="M19" s="394">
        <v>0</v>
      </c>
      <c r="N19" s="390" t="s">
        <v>116</v>
      </c>
      <c r="O19" s="391">
        <v>24</v>
      </c>
      <c r="P19" s="392">
        <v>6.1</v>
      </c>
      <c r="Q19" s="386" t="s">
        <v>117</v>
      </c>
      <c r="R19" s="395">
        <v>11</v>
      </c>
      <c r="S19" s="389">
        <v>0</v>
      </c>
      <c r="T19" s="390" t="s">
        <v>116</v>
      </c>
      <c r="U19" s="391">
        <v>24</v>
      </c>
      <c r="V19" s="396">
        <v>0.7</v>
      </c>
      <c r="W19" s="390" t="s">
        <v>117</v>
      </c>
      <c r="X19" s="397">
        <v>2</v>
      </c>
      <c r="Y19" s="389">
        <v>0</v>
      </c>
      <c r="Z19" s="390" t="s">
        <v>116</v>
      </c>
      <c r="AA19" s="391">
        <v>24</v>
      </c>
      <c r="AB19" s="386">
        <v>2</v>
      </c>
      <c r="AC19" s="386" t="s">
        <v>117</v>
      </c>
      <c r="AD19" s="395">
        <v>25</v>
      </c>
      <c r="AE19" s="389">
        <v>0</v>
      </c>
      <c r="AF19" s="390" t="s">
        <v>116</v>
      </c>
      <c r="AG19" s="391">
        <v>24</v>
      </c>
      <c r="AH19" s="392">
        <v>4.1</v>
      </c>
      <c r="AI19" s="386" t="s">
        <v>211</v>
      </c>
      <c r="AJ19" s="398">
        <v>10</v>
      </c>
      <c r="AK19" s="399">
        <v>1</v>
      </c>
      <c r="AL19" s="386" t="s">
        <v>117</v>
      </c>
      <c r="AM19" s="392">
        <v>6.6</v>
      </c>
      <c r="AN19" s="386" t="s">
        <v>211</v>
      </c>
      <c r="AO19" s="398">
        <v>10</v>
      </c>
      <c r="AP19" s="400">
        <v>2</v>
      </c>
    </row>
    <row r="20" spans="1:42" ht="15" customHeight="1">
      <c r="A20" s="32">
        <v>29</v>
      </c>
      <c r="B20" s="691"/>
      <c r="C20" s="686" t="s">
        <v>254</v>
      </c>
      <c r="D20" s="356"/>
      <c r="E20" s="357" t="s">
        <v>212</v>
      </c>
      <c r="F20" s="358">
        <v>6</v>
      </c>
      <c r="G20" s="349">
        <v>0</v>
      </c>
      <c r="H20" s="359" t="s">
        <v>116</v>
      </c>
      <c r="I20" s="360">
        <v>46</v>
      </c>
      <c r="J20" s="361">
        <v>6.7</v>
      </c>
      <c r="K20" s="361" t="s">
        <v>117</v>
      </c>
      <c r="L20" s="362">
        <v>8.2</v>
      </c>
      <c r="M20" s="344">
        <v>0</v>
      </c>
      <c r="N20" s="359" t="s">
        <v>116</v>
      </c>
      <c r="O20" s="360">
        <v>46</v>
      </c>
      <c r="P20" s="361">
        <v>7.7</v>
      </c>
      <c r="Q20" s="356" t="s">
        <v>117</v>
      </c>
      <c r="R20" s="363">
        <v>13</v>
      </c>
      <c r="S20" s="311">
        <v>0</v>
      </c>
      <c r="T20" s="359" t="s">
        <v>255</v>
      </c>
      <c r="U20" s="360">
        <v>46</v>
      </c>
      <c r="V20" s="311" t="s">
        <v>239</v>
      </c>
      <c r="W20" s="359" t="s">
        <v>117</v>
      </c>
      <c r="X20" s="363">
        <v>1.3</v>
      </c>
      <c r="Y20" s="311">
        <v>1</v>
      </c>
      <c r="Z20" s="359" t="s">
        <v>116</v>
      </c>
      <c r="AA20" s="360">
        <v>46</v>
      </c>
      <c r="AB20" s="311" t="s">
        <v>355</v>
      </c>
      <c r="AC20" s="356" t="s">
        <v>117</v>
      </c>
      <c r="AD20" s="363">
        <v>36</v>
      </c>
      <c r="AE20" s="356">
        <v>4</v>
      </c>
      <c r="AF20" s="359" t="s">
        <v>116</v>
      </c>
      <c r="AG20" s="360">
        <v>46</v>
      </c>
      <c r="AH20" s="361">
        <v>8</v>
      </c>
      <c r="AI20" s="356" t="s">
        <v>211</v>
      </c>
      <c r="AJ20" s="365">
        <v>10</v>
      </c>
      <c r="AK20" s="366">
        <v>0</v>
      </c>
      <c r="AL20" s="356" t="s">
        <v>117</v>
      </c>
      <c r="AM20" s="361">
        <v>2.4</v>
      </c>
      <c r="AN20" s="356" t="s">
        <v>211</v>
      </c>
      <c r="AO20" s="365">
        <v>10</v>
      </c>
      <c r="AP20" s="367">
        <v>3</v>
      </c>
    </row>
    <row r="21" spans="1:42" ht="15" customHeight="1">
      <c r="A21" s="32">
        <v>31</v>
      </c>
      <c r="B21" s="691"/>
      <c r="C21" s="686"/>
      <c r="D21" s="356"/>
      <c r="E21" s="357" t="s">
        <v>213</v>
      </c>
      <c r="F21" s="358">
        <v>1</v>
      </c>
      <c r="G21" s="373">
        <v>0</v>
      </c>
      <c r="H21" s="359" t="s">
        <v>255</v>
      </c>
      <c r="I21" s="360">
        <v>12</v>
      </c>
      <c r="J21" s="361">
        <v>7.1</v>
      </c>
      <c r="K21" s="361" t="s">
        <v>117</v>
      </c>
      <c r="L21" s="362">
        <v>7.9</v>
      </c>
      <c r="M21" s="311">
        <v>0</v>
      </c>
      <c r="N21" s="359" t="s">
        <v>116</v>
      </c>
      <c r="O21" s="360">
        <v>12</v>
      </c>
      <c r="P21" s="361">
        <v>6.7</v>
      </c>
      <c r="Q21" s="356" t="s">
        <v>117</v>
      </c>
      <c r="R21" s="363">
        <v>11</v>
      </c>
      <c r="S21" s="311">
        <v>0</v>
      </c>
      <c r="T21" s="359" t="s">
        <v>116</v>
      </c>
      <c r="U21" s="360">
        <v>12</v>
      </c>
      <c r="V21" s="311">
        <v>0.6</v>
      </c>
      <c r="W21" s="359" t="s">
        <v>117</v>
      </c>
      <c r="X21" s="384">
        <v>1.8</v>
      </c>
      <c r="Y21" s="311">
        <v>0</v>
      </c>
      <c r="Z21" s="359" t="s">
        <v>116</v>
      </c>
      <c r="AA21" s="360">
        <v>12</v>
      </c>
      <c r="AB21" s="356">
        <v>3</v>
      </c>
      <c r="AC21" s="356" t="s">
        <v>117</v>
      </c>
      <c r="AD21" s="401">
        <v>18</v>
      </c>
      <c r="AE21" s="402">
        <v>1</v>
      </c>
      <c r="AF21" s="403" t="s">
        <v>116</v>
      </c>
      <c r="AG21" s="360">
        <v>12</v>
      </c>
      <c r="AH21" s="361">
        <v>3.5</v>
      </c>
      <c r="AI21" s="356" t="s">
        <v>211</v>
      </c>
      <c r="AJ21" s="365">
        <v>10</v>
      </c>
      <c r="AK21" s="366">
        <v>1</v>
      </c>
      <c r="AL21" s="356" t="s">
        <v>117</v>
      </c>
      <c r="AM21" s="361">
        <v>1.4</v>
      </c>
      <c r="AN21" s="356" t="s">
        <v>211</v>
      </c>
      <c r="AO21" s="365">
        <v>10</v>
      </c>
      <c r="AP21" s="367">
        <v>3</v>
      </c>
    </row>
    <row r="22" spans="1:42" ht="15" customHeight="1">
      <c r="A22" s="32">
        <v>33</v>
      </c>
      <c r="B22" s="691"/>
      <c r="C22" s="385" t="s">
        <v>176</v>
      </c>
      <c r="D22" s="386"/>
      <c r="E22" s="387" t="s">
        <v>212</v>
      </c>
      <c r="F22" s="388">
        <v>6</v>
      </c>
      <c r="G22" s="389">
        <v>0</v>
      </c>
      <c r="H22" s="390" t="s">
        <v>116</v>
      </c>
      <c r="I22" s="391">
        <v>48</v>
      </c>
      <c r="J22" s="392">
        <v>6.8</v>
      </c>
      <c r="K22" s="392" t="s">
        <v>117</v>
      </c>
      <c r="L22" s="393">
        <v>8</v>
      </c>
      <c r="M22" s="394">
        <v>0</v>
      </c>
      <c r="N22" s="390" t="s">
        <v>116</v>
      </c>
      <c r="O22" s="391">
        <v>48</v>
      </c>
      <c r="P22" s="392">
        <v>8.5</v>
      </c>
      <c r="Q22" s="386" t="s">
        <v>117</v>
      </c>
      <c r="R22" s="395">
        <v>12</v>
      </c>
      <c r="S22" s="389">
        <v>0</v>
      </c>
      <c r="T22" s="390" t="s">
        <v>116</v>
      </c>
      <c r="U22" s="391">
        <v>48</v>
      </c>
      <c r="V22" s="396" t="s">
        <v>239</v>
      </c>
      <c r="W22" s="390" t="s">
        <v>117</v>
      </c>
      <c r="X22" s="397">
        <v>1.2</v>
      </c>
      <c r="Y22" s="389">
        <v>0</v>
      </c>
      <c r="Z22" s="390" t="s">
        <v>116</v>
      </c>
      <c r="AA22" s="391">
        <v>48</v>
      </c>
      <c r="AB22" s="389" t="s">
        <v>240</v>
      </c>
      <c r="AC22" s="386" t="s">
        <v>117</v>
      </c>
      <c r="AD22" s="378">
        <v>23</v>
      </c>
      <c r="AE22" s="311">
        <v>0</v>
      </c>
      <c r="AF22" s="374" t="s">
        <v>116</v>
      </c>
      <c r="AG22" s="391">
        <v>48</v>
      </c>
      <c r="AH22" s="396" t="s">
        <v>457</v>
      </c>
      <c r="AI22" s="386" t="s">
        <v>211</v>
      </c>
      <c r="AJ22" s="398">
        <v>10</v>
      </c>
      <c r="AK22" s="399">
        <v>0</v>
      </c>
      <c r="AL22" s="386" t="s">
        <v>117</v>
      </c>
      <c r="AM22" s="392">
        <v>1.8</v>
      </c>
      <c r="AN22" s="386" t="s">
        <v>211</v>
      </c>
      <c r="AO22" s="398">
        <v>10</v>
      </c>
      <c r="AP22" s="400">
        <v>2</v>
      </c>
    </row>
    <row r="23" spans="1:42" ht="15" customHeight="1">
      <c r="A23" s="32">
        <v>35</v>
      </c>
      <c r="B23" s="691"/>
      <c r="C23" s="385" t="s">
        <v>177</v>
      </c>
      <c r="D23" s="386"/>
      <c r="E23" s="387" t="s">
        <v>213</v>
      </c>
      <c r="F23" s="388">
        <v>2</v>
      </c>
      <c r="G23" s="389">
        <v>6</v>
      </c>
      <c r="H23" s="390" t="s">
        <v>116</v>
      </c>
      <c r="I23" s="391">
        <v>24</v>
      </c>
      <c r="J23" s="392">
        <v>7</v>
      </c>
      <c r="K23" s="392" t="s">
        <v>117</v>
      </c>
      <c r="L23" s="393">
        <v>9.2</v>
      </c>
      <c r="M23" s="394">
        <v>0</v>
      </c>
      <c r="N23" s="390" t="s">
        <v>116</v>
      </c>
      <c r="O23" s="391">
        <v>24</v>
      </c>
      <c r="P23" s="392">
        <v>6.9</v>
      </c>
      <c r="Q23" s="386" t="s">
        <v>117</v>
      </c>
      <c r="R23" s="395">
        <v>13</v>
      </c>
      <c r="S23" s="389">
        <v>12</v>
      </c>
      <c r="T23" s="390" t="s">
        <v>116</v>
      </c>
      <c r="U23" s="391">
        <v>24</v>
      </c>
      <c r="V23" s="396">
        <v>1.1</v>
      </c>
      <c r="W23" s="390" t="s">
        <v>117</v>
      </c>
      <c r="X23" s="395">
        <v>7.3</v>
      </c>
      <c r="Y23" s="389">
        <v>0</v>
      </c>
      <c r="Z23" s="390" t="s">
        <v>116</v>
      </c>
      <c r="AA23" s="391">
        <v>24</v>
      </c>
      <c r="AB23" s="386">
        <v>4</v>
      </c>
      <c r="AC23" s="386" t="s">
        <v>117</v>
      </c>
      <c r="AD23" s="395">
        <v>23</v>
      </c>
      <c r="AE23" s="386">
        <v>0</v>
      </c>
      <c r="AF23" s="390" t="s">
        <v>116</v>
      </c>
      <c r="AG23" s="391">
        <v>24</v>
      </c>
      <c r="AH23" s="392">
        <v>2</v>
      </c>
      <c r="AI23" s="386" t="s">
        <v>211</v>
      </c>
      <c r="AJ23" s="398">
        <v>10</v>
      </c>
      <c r="AK23" s="399">
        <v>0</v>
      </c>
      <c r="AL23" s="386" t="s">
        <v>117</v>
      </c>
      <c r="AM23" s="392">
        <v>5.7</v>
      </c>
      <c r="AN23" s="386" t="s">
        <v>211</v>
      </c>
      <c r="AO23" s="398">
        <v>10</v>
      </c>
      <c r="AP23" s="400">
        <v>2</v>
      </c>
    </row>
    <row r="24" spans="1:42" ht="15" customHeight="1">
      <c r="A24" s="32">
        <v>37</v>
      </c>
      <c r="B24" s="691"/>
      <c r="C24" s="404"/>
      <c r="D24" s="341"/>
      <c r="E24" s="342" t="s">
        <v>115</v>
      </c>
      <c r="F24" s="343">
        <v>1</v>
      </c>
      <c r="G24" s="349">
        <v>0</v>
      </c>
      <c r="H24" s="345" t="s">
        <v>116</v>
      </c>
      <c r="I24" s="346">
        <v>9</v>
      </c>
      <c r="J24" s="347">
        <v>7.4</v>
      </c>
      <c r="K24" s="347" t="s">
        <v>117</v>
      </c>
      <c r="L24" s="348">
        <v>7.8</v>
      </c>
      <c r="M24" s="349">
        <v>0</v>
      </c>
      <c r="N24" s="345" t="s">
        <v>116</v>
      </c>
      <c r="O24" s="346">
        <v>9</v>
      </c>
      <c r="P24" s="347">
        <v>8.7</v>
      </c>
      <c r="Q24" s="341" t="s">
        <v>117</v>
      </c>
      <c r="R24" s="350">
        <v>11</v>
      </c>
      <c r="S24" s="311">
        <v>0</v>
      </c>
      <c r="T24" s="345" t="s">
        <v>116</v>
      </c>
      <c r="U24" s="346">
        <v>9</v>
      </c>
      <c r="V24" s="349" t="s">
        <v>239</v>
      </c>
      <c r="W24" s="345" t="s">
        <v>117</v>
      </c>
      <c r="X24" s="350">
        <v>0.6</v>
      </c>
      <c r="Y24" s="349">
        <v>0</v>
      </c>
      <c r="Z24" s="345" t="s">
        <v>116</v>
      </c>
      <c r="AA24" s="346">
        <v>9</v>
      </c>
      <c r="AB24" s="349" t="s">
        <v>240</v>
      </c>
      <c r="AC24" s="341" t="s">
        <v>117</v>
      </c>
      <c r="AD24" s="350">
        <v>2</v>
      </c>
      <c r="AE24" s="341">
        <v>3</v>
      </c>
      <c r="AF24" s="345" t="s">
        <v>116</v>
      </c>
      <c r="AG24" s="346">
        <v>9</v>
      </c>
      <c r="AH24" s="347">
        <v>2</v>
      </c>
      <c r="AI24" s="341" t="s">
        <v>211</v>
      </c>
      <c r="AJ24" s="353">
        <v>10</v>
      </c>
      <c r="AK24" s="354">
        <v>0</v>
      </c>
      <c r="AL24" s="341" t="s">
        <v>117</v>
      </c>
      <c r="AM24" s="347">
        <v>2.8</v>
      </c>
      <c r="AN24" s="341" t="s">
        <v>211</v>
      </c>
      <c r="AO24" s="353">
        <v>10</v>
      </c>
      <c r="AP24" s="355">
        <v>1</v>
      </c>
    </row>
    <row r="25" spans="1:42" ht="15" customHeight="1">
      <c r="A25" s="32">
        <v>39</v>
      </c>
      <c r="B25" s="691"/>
      <c r="C25" s="405" t="s">
        <v>256</v>
      </c>
      <c r="D25" s="356"/>
      <c r="E25" s="357" t="s">
        <v>212</v>
      </c>
      <c r="F25" s="358">
        <v>2</v>
      </c>
      <c r="G25" s="311">
        <v>0</v>
      </c>
      <c r="H25" s="359" t="s">
        <v>116</v>
      </c>
      <c r="I25" s="360">
        <v>24</v>
      </c>
      <c r="J25" s="361">
        <v>6.8</v>
      </c>
      <c r="K25" s="361" t="s">
        <v>117</v>
      </c>
      <c r="L25" s="362">
        <v>8.3</v>
      </c>
      <c r="M25" s="311">
        <v>0</v>
      </c>
      <c r="N25" s="359" t="s">
        <v>116</v>
      </c>
      <c r="O25" s="360">
        <v>24</v>
      </c>
      <c r="P25" s="361">
        <v>8.5</v>
      </c>
      <c r="Q25" s="356" t="s">
        <v>117</v>
      </c>
      <c r="R25" s="363">
        <v>12</v>
      </c>
      <c r="S25" s="311">
        <v>0</v>
      </c>
      <c r="T25" s="359" t="s">
        <v>116</v>
      </c>
      <c r="U25" s="360">
        <v>24</v>
      </c>
      <c r="V25" s="311" t="s">
        <v>239</v>
      </c>
      <c r="W25" s="359" t="s">
        <v>117</v>
      </c>
      <c r="X25" s="362">
        <v>1.3</v>
      </c>
      <c r="Y25" s="311">
        <v>3</v>
      </c>
      <c r="Z25" s="359" t="s">
        <v>116</v>
      </c>
      <c r="AA25" s="360">
        <v>24</v>
      </c>
      <c r="AB25" s="356">
        <v>1</v>
      </c>
      <c r="AC25" s="356" t="s">
        <v>117</v>
      </c>
      <c r="AD25" s="363">
        <v>88</v>
      </c>
      <c r="AE25" s="356">
        <v>3</v>
      </c>
      <c r="AF25" s="359" t="s">
        <v>116</v>
      </c>
      <c r="AG25" s="360">
        <v>24</v>
      </c>
      <c r="AH25" s="361">
        <v>5</v>
      </c>
      <c r="AI25" s="356" t="s">
        <v>211</v>
      </c>
      <c r="AJ25" s="365">
        <v>10</v>
      </c>
      <c r="AK25" s="366">
        <v>0</v>
      </c>
      <c r="AL25" s="356" t="s">
        <v>117</v>
      </c>
      <c r="AM25" s="361">
        <v>9.2</v>
      </c>
      <c r="AN25" s="356" t="s">
        <v>211</v>
      </c>
      <c r="AO25" s="365">
        <v>10</v>
      </c>
      <c r="AP25" s="367">
        <v>2</v>
      </c>
    </row>
    <row r="26" spans="1:42" ht="15" customHeight="1">
      <c r="A26" s="32">
        <v>41</v>
      </c>
      <c r="B26" s="691"/>
      <c r="C26" s="406"/>
      <c r="D26" s="370"/>
      <c r="E26" s="371" t="s">
        <v>213</v>
      </c>
      <c r="F26" s="372">
        <v>1</v>
      </c>
      <c r="G26" s="373">
        <v>0</v>
      </c>
      <c r="H26" s="374" t="s">
        <v>116</v>
      </c>
      <c r="I26" s="375">
        <v>12</v>
      </c>
      <c r="J26" s="376">
        <v>6.9</v>
      </c>
      <c r="K26" s="376" t="s">
        <v>117</v>
      </c>
      <c r="L26" s="377">
        <v>8.2</v>
      </c>
      <c r="M26" s="373">
        <v>0</v>
      </c>
      <c r="N26" s="374" t="s">
        <v>116</v>
      </c>
      <c r="O26" s="375">
        <v>12</v>
      </c>
      <c r="P26" s="376">
        <v>8.1</v>
      </c>
      <c r="Q26" s="370" t="s">
        <v>117</v>
      </c>
      <c r="R26" s="378">
        <v>12</v>
      </c>
      <c r="S26" s="373">
        <v>0</v>
      </c>
      <c r="T26" s="374" t="s">
        <v>116</v>
      </c>
      <c r="U26" s="375">
        <v>12</v>
      </c>
      <c r="V26" s="373" t="s">
        <v>239</v>
      </c>
      <c r="W26" s="374" t="s">
        <v>117</v>
      </c>
      <c r="X26" s="407">
        <v>1.6</v>
      </c>
      <c r="Y26" s="408">
        <v>0</v>
      </c>
      <c r="Z26" s="374" t="s">
        <v>116</v>
      </c>
      <c r="AA26" s="375">
        <v>12</v>
      </c>
      <c r="AB26" s="370">
        <v>2</v>
      </c>
      <c r="AC26" s="370" t="s">
        <v>117</v>
      </c>
      <c r="AD26" s="378">
        <v>25</v>
      </c>
      <c r="AE26" s="373">
        <v>0</v>
      </c>
      <c r="AF26" s="374" t="s">
        <v>116</v>
      </c>
      <c r="AG26" s="375">
        <v>12</v>
      </c>
      <c r="AH26" s="376">
        <v>7</v>
      </c>
      <c r="AI26" s="370" t="s">
        <v>211</v>
      </c>
      <c r="AJ26" s="381">
        <v>10</v>
      </c>
      <c r="AK26" s="382">
        <v>0</v>
      </c>
      <c r="AL26" s="370" t="s">
        <v>117</v>
      </c>
      <c r="AM26" s="376">
        <v>3</v>
      </c>
      <c r="AN26" s="370" t="s">
        <v>211</v>
      </c>
      <c r="AO26" s="381">
        <v>10</v>
      </c>
      <c r="AP26" s="383">
        <v>2</v>
      </c>
    </row>
    <row r="27" spans="1:42" ht="15" customHeight="1">
      <c r="A27" s="32">
        <v>43</v>
      </c>
      <c r="B27" s="691"/>
      <c r="C27" s="693" t="s">
        <v>257</v>
      </c>
      <c r="D27" s="341"/>
      <c r="E27" s="342" t="s">
        <v>115</v>
      </c>
      <c r="F27" s="343">
        <v>1</v>
      </c>
      <c r="G27" s="349">
        <v>0</v>
      </c>
      <c r="H27" s="345" t="s">
        <v>116</v>
      </c>
      <c r="I27" s="346">
        <v>9</v>
      </c>
      <c r="J27" s="347">
        <v>7.2</v>
      </c>
      <c r="K27" s="347" t="s">
        <v>117</v>
      </c>
      <c r="L27" s="348">
        <v>7.8</v>
      </c>
      <c r="M27" s="349">
        <v>0</v>
      </c>
      <c r="N27" s="345" t="s">
        <v>116</v>
      </c>
      <c r="O27" s="346">
        <v>9</v>
      </c>
      <c r="P27" s="347">
        <v>8.8</v>
      </c>
      <c r="Q27" s="341" t="s">
        <v>117</v>
      </c>
      <c r="R27" s="350">
        <v>11</v>
      </c>
      <c r="S27" s="311">
        <v>0</v>
      </c>
      <c r="T27" s="345" t="s">
        <v>116</v>
      </c>
      <c r="U27" s="346">
        <v>9</v>
      </c>
      <c r="V27" s="349" t="s">
        <v>239</v>
      </c>
      <c r="W27" s="345" t="s">
        <v>117</v>
      </c>
      <c r="X27" s="348">
        <v>0.6</v>
      </c>
      <c r="Y27" s="349">
        <v>0</v>
      </c>
      <c r="Z27" s="345" t="s">
        <v>116</v>
      </c>
      <c r="AA27" s="346">
        <v>9</v>
      </c>
      <c r="AB27" s="349" t="s">
        <v>240</v>
      </c>
      <c r="AC27" s="341" t="s">
        <v>117</v>
      </c>
      <c r="AD27" s="350">
        <v>1</v>
      </c>
      <c r="AE27" s="341">
        <v>5</v>
      </c>
      <c r="AF27" s="345" t="s">
        <v>116</v>
      </c>
      <c r="AG27" s="346">
        <v>9</v>
      </c>
      <c r="AH27" s="347">
        <v>1</v>
      </c>
      <c r="AI27" s="341" t="s">
        <v>211</v>
      </c>
      <c r="AJ27" s="353">
        <v>10</v>
      </c>
      <c r="AK27" s="354">
        <v>0</v>
      </c>
      <c r="AL27" s="341" t="s">
        <v>117</v>
      </c>
      <c r="AM27" s="347">
        <v>8.3</v>
      </c>
      <c r="AN27" s="341" t="s">
        <v>211</v>
      </c>
      <c r="AO27" s="353">
        <v>10</v>
      </c>
      <c r="AP27" s="355">
        <v>1</v>
      </c>
    </row>
    <row r="28" spans="1:42" ht="15" customHeight="1">
      <c r="A28" s="32">
        <v>45</v>
      </c>
      <c r="B28" s="691"/>
      <c r="C28" s="694"/>
      <c r="D28" s="370"/>
      <c r="E28" s="371" t="s">
        <v>212</v>
      </c>
      <c r="F28" s="372">
        <v>1</v>
      </c>
      <c r="G28" s="373">
        <v>0</v>
      </c>
      <c r="H28" s="374" t="s">
        <v>116</v>
      </c>
      <c r="I28" s="375">
        <v>9</v>
      </c>
      <c r="J28" s="376">
        <v>7.2</v>
      </c>
      <c r="K28" s="376" t="s">
        <v>117</v>
      </c>
      <c r="L28" s="377">
        <v>8.4</v>
      </c>
      <c r="M28" s="373">
        <v>0</v>
      </c>
      <c r="N28" s="374" t="s">
        <v>116</v>
      </c>
      <c r="O28" s="375">
        <v>9</v>
      </c>
      <c r="P28" s="376">
        <v>8.7</v>
      </c>
      <c r="Q28" s="370" t="s">
        <v>117</v>
      </c>
      <c r="R28" s="378">
        <v>11</v>
      </c>
      <c r="S28" s="311">
        <v>0</v>
      </c>
      <c r="T28" s="374" t="s">
        <v>116</v>
      </c>
      <c r="U28" s="375">
        <v>9</v>
      </c>
      <c r="V28" s="373" t="s">
        <v>332</v>
      </c>
      <c r="W28" s="374" t="s">
        <v>117</v>
      </c>
      <c r="X28" s="377">
        <v>0.8</v>
      </c>
      <c r="Y28" s="373">
        <v>0</v>
      </c>
      <c r="Z28" s="374" t="s">
        <v>116</v>
      </c>
      <c r="AA28" s="375">
        <v>9</v>
      </c>
      <c r="AB28" s="373">
        <v>1</v>
      </c>
      <c r="AC28" s="370" t="s">
        <v>117</v>
      </c>
      <c r="AD28" s="378">
        <v>20</v>
      </c>
      <c r="AE28" s="373">
        <v>0</v>
      </c>
      <c r="AF28" s="374" t="s">
        <v>116</v>
      </c>
      <c r="AG28" s="375">
        <v>9</v>
      </c>
      <c r="AH28" s="376">
        <v>4</v>
      </c>
      <c r="AI28" s="370" t="s">
        <v>211</v>
      </c>
      <c r="AJ28" s="381">
        <v>10</v>
      </c>
      <c r="AK28" s="382">
        <v>0</v>
      </c>
      <c r="AL28" s="370" t="s">
        <v>117</v>
      </c>
      <c r="AM28" s="376">
        <v>1.3</v>
      </c>
      <c r="AN28" s="370" t="s">
        <v>211</v>
      </c>
      <c r="AO28" s="381">
        <v>10</v>
      </c>
      <c r="AP28" s="383">
        <v>2</v>
      </c>
    </row>
    <row r="29" spans="1:42" ht="15" customHeight="1">
      <c r="A29" s="32">
        <v>47</v>
      </c>
      <c r="B29" s="691"/>
      <c r="C29" s="693" t="s">
        <v>258</v>
      </c>
      <c r="D29" s="341"/>
      <c r="E29" s="342" t="s">
        <v>115</v>
      </c>
      <c r="F29" s="343">
        <v>1</v>
      </c>
      <c r="G29" s="349">
        <v>0</v>
      </c>
      <c r="H29" s="345" t="s">
        <v>116</v>
      </c>
      <c r="I29" s="346">
        <v>5</v>
      </c>
      <c r="J29" s="347">
        <v>7.6</v>
      </c>
      <c r="K29" s="347" t="s">
        <v>117</v>
      </c>
      <c r="L29" s="348">
        <v>8.1</v>
      </c>
      <c r="M29" s="349">
        <v>0</v>
      </c>
      <c r="N29" s="345" t="s">
        <v>116</v>
      </c>
      <c r="O29" s="346">
        <v>5</v>
      </c>
      <c r="P29" s="347">
        <v>9</v>
      </c>
      <c r="Q29" s="341" t="s">
        <v>259</v>
      </c>
      <c r="R29" s="350">
        <v>11</v>
      </c>
      <c r="S29" s="344">
        <v>0</v>
      </c>
      <c r="T29" s="345" t="s">
        <v>116</v>
      </c>
      <c r="U29" s="346">
        <v>5</v>
      </c>
      <c r="V29" s="349" t="s">
        <v>239</v>
      </c>
      <c r="W29" s="345" t="s">
        <v>117</v>
      </c>
      <c r="X29" s="350" t="s">
        <v>239</v>
      </c>
      <c r="Y29" s="349">
        <v>0</v>
      </c>
      <c r="Z29" s="345" t="s">
        <v>116</v>
      </c>
      <c r="AA29" s="346">
        <v>5</v>
      </c>
      <c r="AB29" s="349">
        <v>1</v>
      </c>
      <c r="AC29" s="341" t="s">
        <v>117</v>
      </c>
      <c r="AD29" s="350">
        <v>6</v>
      </c>
      <c r="AE29" s="349">
        <v>0</v>
      </c>
      <c r="AF29" s="345" t="s">
        <v>116</v>
      </c>
      <c r="AG29" s="346">
        <v>5</v>
      </c>
      <c r="AH29" s="409" t="s">
        <v>457</v>
      </c>
      <c r="AI29" s="341" t="s">
        <v>211</v>
      </c>
      <c r="AJ29" s="353">
        <v>10</v>
      </c>
      <c r="AK29" s="354">
        <v>0</v>
      </c>
      <c r="AL29" s="341" t="s">
        <v>117</v>
      </c>
      <c r="AM29" s="347">
        <v>2</v>
      </c>
      <c r="AN29" s="341" t="s">
        <v>211</v>
      </c>
      <c r="AO29" s="353">
        <v>10</v>
      </c>
      <c r="AP29" s="355">
        <v>1</v>
      </c>
    </row>
    <row r="30" spans="1:42" ht="15" customHeight="1">
      <c r="A30" s="32">
        <v>49</v>
      </c>
      <c r="B30" s="691"/>
      <c r="C30" s="694"/>
      <c r="D30" s="370"/>
      <c r="E30" s="371" t="s">
        <v>212</v>
      </c>
      <c r="F30" s="372">
        <v>1</v>
      </c>
      <c r="G30" s="373">
        <v>0</v>
      </c>
      <c r="H30" s="374" t="s">
        <v>116</v>
      </c>
      <c r="I30" s="375">
        <v>9</v>
      </c>
      <c r="J30" s="376">
        <v>7.7</v>
      </c>
      <c r="K30" s="376" t="s">
        <v>117</v>
      </c>
      <c r="L30" s="377">
        <v>8.2</v>
      </c>
      <c r="M30" s="373">
        <v>0</v>
      </c>
      <c r="N30" s="374" t="s">
        <v>116</v>
      </c>
      <c r="O30" s="375">
        <v>9</v>
      </c>
      <c r="P30" s="376">
        <v>8.6</v>
      </c>
      <c r="Q30" s="370" t="s">
        <v>117</v>
      </c>
      <c r="R30" s="378">
        <v>11</v>
      </c>
      <c r="S30" s="408">
        <v>0</v>
      </c>
      <c r="T30" s="374" t="s">
        <v>116</v>
      </c>
      <c r="U30" s="375">
        <v>9</v>
      </c>
      <c r="V30" s="373" t="s">
        <v>239</v>
      </c>
      <c r="W30" s="374" t="s">
        <v>117</v>
      </c>
      <c r="X30" s="377">
        <v>0.9</v>
      </c>
      <c r="Y30" s="311">
        <v>0</v>
      </c>
      <c r="Z30" s="374" t="s">
        <v>116</v>
      </c>
      <c r="AA30" s="375">
        <v>9</v>
      </c>
      <c r="AB30" s="373">
        <v>1</v>
      </c>
      <c r="AC30" s="370" t="s">
        <v>117</v>
      </c>
      <c r="AD30" s="378">
        <v>15</v>
      </c>
      <c r="AE30" s="373">
        <v>0</v>
      </c>
      <c r="AF30" s="374" t="s">
        <v>116</v>
      </c>
      <c r="AG30" s="375">
        <v>9</v>
      </c>
      <c r="AH30" s="376">
        <v>6</v>
      </c>
      <c r="AI30" s="370" t="s">
        <v>211</v>
      </c>
      <c r="AJ30" s="381">
        <v>10</v>
      </c>
      <c r="AK30" s="382">
        <v>0</v>
      </c>
      <c r="AL30" s="370" t="s">
        <v>117</v>
      </c>
      <c r="AM30" s="376">
        <v>2.1</v>
      </c>
      <c r="AN30" s="370" t="s">
        <v>211</v>
      </c>
      <c r="AO30" s="381">
        <v>10</v>
      </c>
      <c r="AP30" s="383">
        <v>2</v>
      </c>
    </row>
    <row r="31" spans="1:42" ht="15" customHeight="1">
      <c r="A31" s="32">
        <v>51</v>
      </c>
      <c r="B31" s="691"/>
      <c r="C31" s="405"/>
      <c r="D31" s="356"/>
      <c r="E31" s="357" t="s">
        <v>212</v>
      </c>
      <c r="F31" s="358">
        <v>2</v>
      </c>
      <c r="G31" s="311">
        <v>0</v>
      </c>
      <c r="H31" s="359" t="s">
        <v>116</v>
      </c>
      <c r="I31" s="360">
        <v>16</v>
      </c>
      <c r="J31" s="361">
        <v>7.3</v>
      </c>
      <c r="K31" s="361" t="s">
        <v>117</v>
      </c>
      <c r="L31" s="362">
        <v>8</v>
      </c>
      <c r="M31" s="311">
        <v>0</v>
      </c>
      <c r="N31" s="359" t="s">
        <v>116</v>
      </c>
      <c r="O31" s="360">
        <v>16</v>
      </c>
      <c r="P31" s="361">
        <v>9.1</v>
      </c>
      <c r="Q31" s="356" t="s">
        <v>117</v>
      </c>
      <c r="R31" s="363">
        <v>13</v>
      </c>
      <c r="S31" s="311">
        <v>0</v>
      </c>
      <c r="T31" s="359" t="s">
        <v>116</v>
      </c>
      <c r="U31" s="360">
        <v>16</v>
      </c>
      <c r="V31" s="311">
        <v>0.5</v>
      </c>
      <c r="W31" s="359" t="s">
        <v>117</v>
      </c>
      <c r="X31" s="384">
        <v>1.9</v>
      </c>
      <c r="Y31" s="349">
        <v>1</v>
      </c>
      <c r="Z31" s="359" t="s">
        <v>116</v>
      </c>
      <c r="AA31" s="360">
        <v>16</v>
      </c>
      <c r="AB31" s="311" t="s">
        <v>355</v>
      </c>
      <c r="AC31" s="356" t="s">
        <v>117</v>
      </c>
      <c r="AD31" s="363">
        <v>26</v>
      </c>
      <c r="AE31" s="356">
        <v>2</v>
      </c>
      <c r="AF31" s="359" t="s">
        <v>116</v>
      </c>
      <c r="AG31" s="360">
        <v>16</v>
      </c>
      <c r="AH31" s="361">
        <v>6</v>
      </c>
      <c r="AI31" s="356" t="s">
        <v>211</v>
      </c>
      <c r="AJ31" s="365">
        <v>10</v>
      </c>
      <c r="AK31" s="366">
        <v>0</v>
      </c>
      <c r="AL31" s="356" t="s">
        <v>117</v>
      </c>
      <c r="AM31" s="361">
        <v>4.5</v>
      </c>
      <c r="AN31" s="356" t="s">
        <v>211</v>
      </c>
      <c r="AO31" s="365">
        <v>10</v>
      </c>
      <c r="AP31" s="367">
        <v>2</v>
      </c>
    </row>
    <row r="32" spans="1:42" ht="15" customHeight="1">
      <c r="A32" s="32">
        <v>53</v>
      </c>
      <c r="B32" s="691"/>
      <c r="C32" s="405" t="s">
        <v>260</v>
      </c>
      <c r="D32" s="356"/>
      <c r="E32" s="357" t="s">
        <v>213</v>
      </c>
      <c r="F32" s="358">
        <v>2</v>
      </c>
      <c r="G32" s="311">
        <v>0</v>
      </c>
      <c r="H32" s="359" t="s">
        <v>116</v>
      </c>
      <c r="I32" s="360">
        <v>16</v>
      </c>
      <c r="J32" s="361">
        <v>7.4</v>
      </c>
      <c r="K32" s="361" t="s">
        <v>117</v>
      </c>
      <c r="L32" s="362">
        <v>8.1</v>
      </c>
      <c r="M32" s="311">
        <v>0</v>
      </c>
      <c r="N32" s="359" t="s">
        <v>116</v>
      </c>
      <c r="O32" s="360">
        <v>16</v>
      </c>
      <c r="P32" s="361">
        <v>9.4</v>
      </c>
      <c r="Q32" s="356" t="s">
        <v>117</v>
      </c>
      <c r="R32" s="363">
        <v>13</v>
      </c>
      <c r="S32" s="311">
        <v>0</v>
      </c>
      <c r="T32" s="359" t="s">
        <v>116</v>
      </c>
      <c r="U32" s="360">
        <v>16</v>
      </c>
      <c r="V32" s="311">
        <v>0.5</v>
      </c>
      <c r="W32" s="359" t="s">
        <v>117</v>
      </c>
      <c r="X32" s="362">
        <v>1.6</v>
      </c>
      <c r="Y32" s="311">
        <v>0</v>
      </c>
      <c r="Z32" s="359" t="s">
        <v>116</v>
      </c>
      <c r="AA32" s="360">
        <v>16</v>
      </c>
      <c r="AB32" s="311" t="s">
        <v>355</v>
      </c>
      <c r="AC32" s="356" t="s">
        <v>117</v>
      </c>
      <c r="AD32" s="363">
        <v>12</v>
      </c>
      <c r="AE32" s="311">
        <v>0</v>
      </c>
      <c r="AF32" s="359" t="s">
        <v>116</v>
      </c>
      <c r="AG32" s="360">
        <v>16</v>
      </c>
      <c r="AH32" s="361">
        <v>1.7</v>
      </c>
      <c r="AI32" s="356" t="s">
        <v>211</v>
      </c>
      <c r="AJ32" s="365">
        <v>10</v>
      </c>
      <c r="AK32" s="366">
        <v>1</v>
      </c>
      <c r="AL32" s="356" t="s">
        <v>117</v>
      </c>
      <c r="AM32" s="361">
        <v>4.4</v>
      </c>
      <c r="AN32" s="356" t="s">
        <v>211</v>
      </c>
      <c r="AO32" s="365">
        <v>10</v>
      </c>
      <c r="AP32" s="367">
        <v>2</v>
      </c>
    </row>
    <row r="33" spans="1:42" ht="15" customHeight="1">
      <c r="A33" s="32">
        <v>55</v>
      </c>
      <c r="B33" s="691"/>
      <c r="C33" s="405"/>
      <c r="D33" s="356"/>
      <c r="E33" s="357" t="s">
        <v>215</v>
      </c>
      <c r="F33" s="358">
        <v>2</v>
      </c>
      <c r="G33" s="311">
        <v>0</v>
      </c>
      <c r="H33" s="359" t="s">
        <v>116</v>
      </c>
      <c r="I33" s="360">
        <v>16</v>
      </c>
      <c r="J33" s="361">
        <v>7.3</v>
      </c>
      <c r="K33" s="361" t="s">
        <v>117</v>
      </c>
      <c r="L33" s="362">
        <v>7.5</v>
      </c>
      <c r="M33" s="311">
        <v>0</v>
      </c>
      <c r="N33" s="359" t="s">
        <v>116</v>
      </c>
      <c r="O33" s="360">
        <v>16</v>
      </c>
      <c r="P33" s="361">
        <v>6.3</v>
      </c>
      <c r="Q33" s="356" t="s">
        <v>117</v>
      </c>
      <c r="R33" s="363">
        <v>13</v>
      </c>
      <c r="S33" s="311">
        <v>0</v>
      </c>
      <c r="T33" s="359" t="s">
        <v>116</v>
      </c>
      <c r="U33" s="360">
        <v>16</v>
      </c>
      <c r="V33" s="368">
        <v>0.8</v>
      </c>
      <c r="W33" s="359" t="s">
        <v>117</v>
      </c>
      <c r="X33" s="363">
        <v>3.3</v>
      </c>
      <c r="Y33" s="311">
        <v>0</v>
      </c>
      <c r="Z33" s="359" t="s">
        <v>116</v>
      </c>
      <c r="AA33" s="360">
        <v>16</v>
      </c>
      <c r="AB33" s="311">
        <v>1</v>
      </c>
      <c r="AC33" s="356" t="s">
        <v>117</v>
      </c>
      <c r="AD33" s="363">
        <v>11</v>
      </c>
      <c r="AE33" s="311" t="s">
        <v>391</v>
      </c>
      <c r="AF33" s="359" t="s">
        <v>116</v>
      </c>
      <c r="AG33" s="360">
        <v>16</v>
      </c>
      <c r="AH33" s="361">
        <v>1.4</v>
      </c>
      <c r="AI33" s="356" t="s">
        <v>211</v>
      </c>
      <c r="AJ33" s="365">
        <v>10</v>
      </c>
      <c r="AK33" s="366">
        <v>1</v>
      </c>
      <c r="AL33" s="356" t="s">
        <v>117</v>
      </c>
      <c r="AM33" s="361">
        <v>6.9</v>
      </c>
      <c r="AN33" s="356" t="s">
        <v>211</v>
      </c>
      <c r="AO33" s="365">
        <v>10</v>
      </c>
      <c r="AP33" s="367">
        <v>2</v>
      </c>
    </row>
    <row r="34" spans="1:42" ht="15" customHeight="1">
      <c r="A34" s="32">
        <v>57</v>
      </c>
      <c r="B34" s="691"/>
      <c r="C34" s="385" t="s">
        <v>261</v>
      </c>
      <c r="D34" s="386"/>
      <c r="E34" s="387" t="s">
        <v>216</v>
      </c>
      <c r="F34" s="388">
        <v>3</v>
      </c>
      <c r="G34" s="389">
        <v>0</v>
      </c>
      <c r="H34" s="390" t="s">
        <v>116</v>
      </c>
      <c r="I34" s="391">
        <v>20</v>
      </c>
      <c r="J34" s="392">
        <v>7.4</v>
      </c>
      <c r="K34" s="392" t="s">
        <v>117</v>
      </c>
      <c r="L34" s="410">
        <v>8.2</v>
      </c>
      <c r="M34" s="389">
        <v>0</v>
      </c>
      <c r="N34" s="390" t="s">
        <v>116</v>
      </c>
      <c r="O34" s="391">
        <v>20</v>
      </c>
      <c r="P34" s="392">
        <v>8.7</v>
      </c>
      <c r="Q34" s="386" t="s">
        <v>117</v>
      </c>
      <c r="R34" s="395">
        <v>12</v>
      </c>
      <c r="S34" s="389">
        <v>0</v>
      </c>
      <c r="T34" s="390" t="s">
        <v>116</v>
      </c>
      <c r="U34" s="391">
        <v>20</v>
      </c>
      <c r="V34" s="396">
        <v>0.9</v>
      </c>
      <c r="W34" s="390" t="s">
        <v>117</v>
      </c>
      <c r="X34" s="397">
        <v>4.7</v>
      </c>
      <c r="Y34" s="389">
        <v>0</v>
      </c>
      <c r="Z34" s="390" t="s">
        <v>116</v>
      </c>
      <c r="AA34" s="391">
        <v>20</v>
      </c>
      <c r="AB34" s="389">
        <v>1</v>
      </c>
      <c r="AC34" s="386" t="s">
        <v>117</v>
      </c>
      <c r="AD34" s="395">
        <v>31</v>
      </c>
      <c r="AE34" s="389" t="s">
        <v>391</v>
      </c>
      <c r="AF34" s="390" t="s">
        <v>116</v>
      </c>
      <c r="AG34" s="391">
        <v>20</v>
      </c>
      <c r="AH34" s="392">
        <v>3.5</v>
      </c>
      <c r="AI34" s="386" t="s">
        <v>211</v>
      </c>
      <c r="AJ34" s="398">
        <v>10</v>
      </c>
      <c r="AK34" s="399">
        <v>1</v>
      </c>
      <c r="AL34" s="386" t="s">
        <v>117</v>
      </c>
      <c r="AM34" s="392">
        <v>1</v>
      </c>
      <c r="AN34" s="386" t="s">
        <v>211</v>
      </c>
      <c r="AO34" s="398">
        <v>10</v>
      </c>
      <c r="AP34" s="400">
        <v>3</v>
      </c>
    </row>
    <row r="35" spans="1:42" ht="15" customHeight="1">
      <c r="A35" s="32">
        <v>59</v>
      </c>
      <c r="B35" s="691"/>
      <c r="C35" s="686" t="s">
        <v>262</v>
      </c>
      <c r="D35" s="356"/>
      <c r="E35" s="357" t="s">
        <v>212</v>
      </c>
      <c r="F35" s="358">
        <v>3</v>
      </c>
      <c r="G35" s="311">
        <v>1</v>
      </c>
      <c r="H35" s="359" t="s">
        <v>116</v>
      </c>
      <c r="I35" s="360">
        <v>28</v>
      </c>
      <c r="J35" s="361">
        <v>7.4</v>
      </c>
      <c r="K35" s="361" t="s">
        <v>259</v>
      </c>
      <c r="L35" s="362">
        <v>8.7</v>
      </c>
      <c r="M35" s="311">
        <v>0</v>
      </c>
      <c r="N35" s="359" t="s">
        <v>116</v>
      </c>
      <c r="O35" s="360">
        <v>28</v>
      </c>
      <c r="P35" s="361">
        <v>8.9</v>
      </c>
      <c r="Q35" s="356" t="s">
        <v>117</v>
      </c>
      <c r="R35" s="363">
        <v>13</v>
      </c>
      <c r="S35" s="311">
        <v>1</v>
      </c>
      <c r="T35" s="359" t="s">
        <v>116</v>
      </c>
      <c r="U35" s="360">
        <v>28</v>
      </c>
      <c r="V35" s="311">
        <v>0.5</v>
      </c>
      <c r="W35" s="359" t="s">
        <v>117</v>
      </c>
      <c r="X35" s="362">
        <v>2.1</v>
      </c>
      <c r="Y35" s="311">
        <v>0</v>
      </c>
      <c r="Z35" s="359" t="s">
        <v>116</v>
      </c>
      <c r="AA35" s="360">
        <v>28</v>
      </c>
      <c r="AB35" s="311" t="s">
        <v>240</v>
      </c>
      <c r="AC35" s="356" t="s">
        <v>117</v>
      </c>
      <c r="AD35" s="363">
        <v>8</v>
      </c>
      <c r="AE35" s="311">
        <v>4</v>
      </c>
      <c r="AF35" s="359" t="s">
        <v>116</v>
      </c>
      <c r="AG35" s="360">
        <v>28</v>
      </c>
      <c r="AH35" s="361">
        <v>1.2</v>
      </c>
      <c r="AI35" s="356" t="s">
        <v>211</v>
      </c>
      <c r="AJ35" s="365">
        <v>10</v>
      </c>
      <c r="AK35" s="366">
        <v>1</v>
      </c>
      <c r="AL35" s="356" t="s">
        <v>117</v>
      </c>
      <c r="AM35" s="361">
        <v>1.4</v>
      </c>
      <c r="AN35" s="356" t="s">
        <v>211</v>
      </c>
      <c r="AO35" s="365">
        <v>10</v>
      </c>
      <c r="AP35" s="367">
        <v>3</v>
      </c>
    </row>
    <row r="36" spans="1:42" ht="15" customHeight="1">
      <c r="A36" s="32">
        <v>63</v>
      </c>
      <c r="B36" s="691"/>
      <c r="C36" s="686"/>
      <c r="D36" s="356"/>
      <c r="E36" s="357" t="s">
        <v>213</v>
      </c>
      <c r="F36" s="358">
        <v>2</v>
      </c>
      <c r="G36" s="311">
        <v>0</v>
      </c>
      <c r="H36" s="359" t="s">
        <v>116</v>
      </c>
      <c r="I36" s="360">
        <v>28</v>
      </c>
      <c r="J36" s="361">
        <v>7.4</v>
      </c>
      <c r="K36" s="361" t="s">
        <v>117</v>
      </c>
      <c r="L36" s="362">
        <v>7.8</v>
      </c>
      <c r="M36" s="311">
        <v>1</v>
      </c>
      <c r="N36" s="359" t="s">
        <v>116</v>
      </c>
      <c r="O36" s="360">
        <v>28</v>
      </c>
      <c r="P36" s="361">
        <v>4.8</v>
      </c>
      <c r="Q36" s="356" t="s">
        <v>117</v>
      </c>
      <c r="R36" s="363">
        <v>12</v>
      </c>
      <c r="S36" s="311">
        <v>15</v>
      </c>
      <c r="T36" s="359" t="s">
        <v>116</v>
      </c>
      <c r="U36" s="360">
        <v>28</v>
      </c>
      <c r="V36" s="368">
        <v>1.3</v>
      </c>
      <c r="W36" s="359" t="s">
        <v>117</v>
      </c>
      <c r="X36" s="411">
        <v>11</v>
      </c>
      <c r="Y36" s="311">
        <v>0</v>
      </c>
      <c r="Z36" s="359" t="s">
        <v>116</v>
      </c>
      <c r="AA36" s="360">
        <v>28</v>
      </c>
      <c r="AB36" s="311" t="s">
        <v>355</v>
      </c>
      <c r="AC36" s="356" t="s">
        <v>117</v>
      </c>
      <c r="AD36" s="363">
        <v>10</v>
      </c>
      <c r="AE36" s="311">
        <v>0</v>
      </c>
      <c r="AF36" s="359" t="s">
        <v>116</v>
      </c>
      <c r="AG36" s="360">
        <v>28</v>
      </c>
      <c r="AH36" s="361">
        <v>2</v>
      </c>
      <c r="AI36" s="356" t="s">
        <v>211</v>
      </c>
      <c r="AJ36" s="365">
        <v>10</v>
      </c>
      <c r="AK36" s="366">
        <v>0</v>
      </c>
      <c r="AL36" s="356" t="s">
        <v>117</v>
      </c>
      <c r="AM36" s="361">
        <v>5</v>
      </c>
      <c r="AN36" s="356" t="s">
        <v>211</v>
      </c>
      <c r="AO36" s="365">
        <v>10</v>
      </c>
      <c r="AP36" s="367">
        <v>2</v>
      </c>
    </row>
    <row r="37" spans="1:42" ht="15" customHeight="1">
      <c r="A37" s="32">
        <v>65</v>
      </c>
      <c r="B37" s="691"/>
      <c r="C37" s="693" t="s">
        <v>263</v>
      </c>
      <c r="D37" s="341"/>
      <c r="E37" s="342" t="s">
        <v>212</v>
      </c>
      <c r="F37" s="343">
        <v>2</v>
      </c>
      <c r="G37" s="349">
        <v>0</v>
      </c>
      <c r="H37" s="345" t="s">
        <v>116</v>
      </c>
      <c r="I37" s="346">
        <v>16</v>
      </c>
      <c r="J37" s="347">
        <v>7.4</v>
      </c>
      <c r="K37" s="347" t="s">
        <v>117</v>
      </c>
      <c r="L37" s="348">
        <v>8</v>
      </c>
      <c r="M37" s="349">
        <v>0</v>
      </c>
      <c r="N37" s="345" t="s">
        <v>116</v>
      </c>
      <c r="O37" s="346">
        <v>16</v>
      </c>
      <c r="P37" s="347">
        <v>8.9</v>
      </c>
      <c r="Q37" s="341" t="s">
        <v>117</v>
      </c>
      <c r="R37" s="350">
        <v>13</v>
      </c>
      <c r="S37" s="344">
        <v>0</v>
      </c>
      <c r="T37" s="345" t="s">
        <v>116</v>
      </c>
      <c r="U37" s="346">
        <v>16</v>
      </c>
      <c r="V37" s="349">
        <v>0.5</v>
      </c>
      <c r="W37" s="345" t="s">
        <v>117</v>
      </c>
      <c r="X37" s="412">
        <v>2</v>
      </c>
      <c r="Y37" s="344">
        <v>0</v>
      </c>
      <c r="Z37" s="413" t="s">
        <v>116</v>
      </c>
      <c r="AA37" s="346">
        <v>16</v>
      </c>
      <c r="AB37" s="349">
        <v>1</v>
      </c>
      <c r="AC37" s="341" t="s">
        <v>117</v>
      </c>
      <c r="AD37" s="350">
        <v>16</v>
      </c>
      <c r="AE37" s="341">
        <v>2</v>
      </c>
      <c r="AF37" s="345" t="s">
        <v>116</v>
      </c>
      <c r="AG37" s="346">
        <v>16</v>
      </c>
      <c r="AH37" s="347">
        <v>5.2</v>
      </c>
      <c r="AI37" s="341" t="s">
        <v>211</v>
      </c>
      <c r="AJ37" s="353">
        <v>10</v>
      </c>
      <c r="AK37" s="354">
        <v>1</v>
      </c>
      <c r="AL37" s="341" t="s">
        <v>117</v>
      </c>
      <c r="AM37" s="347">
        <v>7</v>
      </c>
      <c r="AN37" s="341" t="s">
        <v>211</v>
      </c>
      <c r="AO37" s="353">
        <v>10</v>
      </c>
      <c r="AP37" s="355">
        <v>2</v>
      </c>
    </row>
    <row r="38" spans="1:42" ht="15" customHeight="1">
      <c r="A38" s="32">
        <v>67</v>
      </c>
      <c r="B38" s="691"/>
      <c r="C38" s="686"/>
      <c r="D38" s="356"/>
      <c r="E38" s="357" t="s">
        <v>213</v>
      </c>
      <c r="F38" s="358">
        <v>1</v>
      </c>
      <c r="G38" s="311">
        <v>0</v>
      </c>
      <c r="H38" s="359" t="s">
        <v>116</v>
      </c>
      <c r="I38" s="360">
        <v>12</v>
      </c>
      <c r="J38" s="361">
        <v>7.4</v>
      </c>
      <c r="K38" s="361" t="s">
        <v>117</v>
      </c>
      <c r="L38" s="362">
        <v>8</v>
      </c>
      <c r="M38" s="311">
        <v>0</v>
      </c>
      <c r="N38" s="359" t="s">
        <v>116</v>
      </c>
      <c r="O38" s="360">
        <v>12</v>
      </c>
      <c r="P38" s="361">
        <v>9.2</v>
      </c>
      <c r="Q38" s="356" t="s">
        <v>117</v>
      </c>
      <c r="R38" s="363">
        <v>13</v>
      </c>
      <c r="S38" s="311">
        <v>0</v>
      </c>
      <c r="T38" s="359" t="s">
        <v>116</v>
      </c>
      <c r="U38" s="360">
        <v>12</v>
      </c>
      <c r="V38" s="414" t="s">
        <v>332</v>
      </c>
      <c r="W38" s="359" t="s">
        <v>117</v>
      </c>
      <c r="X38" s="364">
        <v>2.3</v>
      </c>
      <c r="Y38" s="311">
        <v>2</v>
      </c>
      <c r="Z38" s="359" t="s">
        <v>116</v>
      </c>
      <c r="AA38" s="360">
        <v>12</v>
      </c>
      <c r="AB38" s="311">
        <v>4</v>
      </c>
      <c r="AC38" s="356" t="s">
        <v>117</v>
      </c>
      <c r="AD38" s="363">
        <v>33</v>
      </c>
      <c r="AE38" s="356">
        <v>0</v>
      </c>
      <c r="AF38" s="359" t="s">
        <v>116</v>
      </c>
      <c r="AG38" s="360">
        <v>12</v>
      </c>
      <c r="AH38" s="361">
        <v>4.2</v>
      </c>
      <c r="AI38" s="356" t="s">
        <v>211</v>
      </c>
      <c r="AJ38" s="365">
        <v>10</v>
      </c>
      <c r="AK38" s="366">
        <v>1</v>
      </c>
      <c r="AL38" s="356" t="s">
        <v>117</v>
      </c>
      <c r="AM38" s="361">
        <v>6.2</v>
      </c>
      <c r="AN38" s="356" t="s">
        <v>211</v>
      </c>
      <c r="AO38" s="365">
        <v>10</v>
      </c>
      <c r="AP38" s="367">
        <v>2</v>
      </c>
    </row>
    <row r="39" spans="1:42" ht="15" customHeight="1">
      <c r="A39" s="32">
        <v>69</v>
      </c>
      <c r="B39" s="691"/>
      <c r="C39" s="385" t="s">
        <v>178</v>
      </c>
      <c r="D39" s="386"/>
      <c r="E39" s="387" t="s">
        <v>214</v>
      </c>
      <c r="F39" s="388">
        <v>3</v>
      </c>
      <c r="G39" s="394">
        <v>1</v>
      </c>
      <c r="H39" s="390" t="s">
        <v>116</v>
      </c>
      <c r="I39" s="391">
        <v>28</v>
      </c>
      <c r="J39" s="392">
        <v>7.8</v>
      </c>
      <c r="K39" s="392" t="s">
        <v>117</v>
      </c>
      <c r="L39" s="410">
        <v>8.8</v>
      </c>
      <c r="M39" s="394">
        <v>0</v>
      </c>
      <c r="N39" s="390" t="s">
        <v>116</v>
      </c>
      <c r="O39" s="391">
        <v>28</v>
      </c>
      <c r="P39" s="392">
        <v>8.6</v>
      </c>
      <c r="Q39" s="386" t="s">
        <v>117</v>
      </c>
      <c r="R39" s="395">
        <v>13</v>
      </c>
      <c r="S39" s="389">
        <v>1</v>
      </c>
      <c r="T39" s="390" t="s">
        <v>116</v>
      </c>
      <c r="U39" s="391">
        <v>28</v>
      </c>
      <c r="V39" s="396">
        <v>0.7</v>
      </c>
      <c r="W39" s="390" t="s">
        <v>117</v>
      </c>
      <c r="X39" s="410">
        <v>6.4</v>
      </c>
      <c r="Y39" s="389">
        <v>0</v>
      </c>
      <c r="Z39" s="390" t="s">
        <v>116</v>
      </c>
      <c r="AA39" s="391">
        <v>28</v>
      </c>
      <c r="AB39" s="389" t="s">
        <v>355</v>
      </c>
      <c r="AC39" s="386" t="s">
        <v>117</v>
      </c>
      <c r="AD39" s="395">
        <v>6</v>
      </c>
      <c r="AE39" s="394" t="s">
        <v>391</v>
      </c>
      <c r="AF39" s="390" t="s">
        <v>116</v>
      </c>
      <c r="AG39" s="391">
        <v>28</v>
      </c>
      <c r="AH39" s="392">
        <v>1.8</v>
      </c>
      <c r="AI39" s="386" t="s">
        <v>211</v>
      </c>
      <c r="AJ39" s="398">
        <v>10</v>
      </c>
      <c r="AK39" s="399">
        <v>1</v>
      </c>
      <c r="AL39" s="386" t="s">
        <v>117</v>
      </c>
      <c r="AM39" s="392">
        <v>1.7</v>
      </c>
      <c r="AN39" s="386" t="s">
        <v>211</v>
      </c>
      <c r="AO39" s="398">
        <v>10</v>
      </c>
      <c r="AP39" s="400">
        <v>3</v>
      </c>
    </row>
    <row r="40" spans="1:42" ht="15" customHeight="1">
      <c r="A40" s="32">
        <v>71</v>
      </c>
      <c r="B40" s="691"/>
      <c r="C40" s="686" t="s">
        <v>264</v>
      </c>
      <c r="D40" s="356"/>
      <c r="E40" s="357" t="s">
        <v>212</v>
      </c>
      <c r="F40" s="358">
        <v>1</v>
      </c>
      <c r="G40" s="311">
        <v>0</v>
      </c>
      <c r="H40" s="359" t="s">
        <v>116</v>
      </c>
      <c r="I40" s="360">
        <v>12</v>
      </c>
      <c r="J40" s="361">
        <v>7.2</v>
      </c>
      <c r="K40" s="361" t="s">
        <v>117</v>
      </c>
      <c r="L40" s="362">
        <v>7.7</v>
      </c>
      <c r="M40" s="311">
        <v>1</v>
      </c>
      <c r="N40" s="359" t="s">
        <v>116</v>
      </c>
      <c r="O40" s="360">
        <v>12</v>
      </c>
      <c r="P40" s="361">
        <v>7.3</v>
      </c>
      <c r="Q40" s="356" t="s">
        <v>117</v>
      </c>
      <c r="R40" s="363">
        <v>13</v>
      </c>
      <c r="S40" s="311">
        <v>1</v>
      </c>
      <c r="T40" s="359" t="s">
        <v>116</v>
      </c>
      <c r="U40" s="360">
        <v>12</v>
      </c>
      <c r="V40" s="311" t="s">
        <v>332</v>
      </c>
      <c r="W40" s="359" t="s">
        <v>117</v>
      </c>
      <c r="X40" s="362">
        <v>2.2</v>
      </c>
      <c r="Y40" s="311">
        <v>0</v>
      </c>
      <c r="Z40" s="359" t="s">
        <v>116</v>
      </c>
      <c r="AA40" s="360">
        <v>12</v>
      </c>
      <c r="AB40" s="311">
        <v>2</v>
      </c>
      <c r="AC40" s="356" t="s">
        <v>117</v>
      </c>
      <c r="AD40" s="363">
        <v>14</v>
      </c>
      <c r="AE40" s="356">
        <v>3</v>
      </c>
      <c r="AF40" s="359" t="s">
        <v>116</v>
      </c>
      <c r="AG40" s="360">
        <v>12</v>
      </c>
      <c r="AH40" s="361">
        <v>1</v>
      </c>
      <c r="AI40" s="356" t="s">
        <v>211</v>
      </c>
      <c r="AJ40" s="365">
        <v>10</v>
      </c>
      <c r="AK40" s="366">
        <v>2</v>
      </c>
      <c r="AL40" s="356" t="s">
        <v>117</v>
      </c>
      <c r="AM40" s="361">
        <v>9.4</v>
      </c>
      <c r="AN40" s="356" t="s">
        <v>211</v>
      </c>
      <c r="AO40" s="365">
        <v>10</v>
      </c>
      <c r="AP40" s="367">
        <v>2</v>
      </c>
    </row>
    <row r="41" spans="1:42" ht="15" customHeight="1">
      <c r="A41" s="32">
        <v>73</v>
      </c>
      <c r="B41" s="691"/>
      <c r="C41" s="686"/>
      <c r="D41" s="356"/>
      <c r="E41" s="357" t="s">
        <v>213</v>
      </c>
      <c r="F41" s="358">
        <v>1</v>
      </c>
      <c r="G41" s="311">
        <v>1</v>
      </c>
      <c r="H41" s="359" t="s">
        <v>116</v>
      </c>
      <c r="I41" s="360">
        <v>12</v>
      </c>
      <c r="J41" s="361">
        <v>7.2</v>
      </c>
      <c r="K41" s="361" t="s">
        <v>117</v>
      </c>
      <c r="L41" s="362">
        <v>8.9</v>
      </c>
      <c r="M41" s="311">
        <v>0</v>
      </c>
      <c r="N41" s="359" t="s">
        <v>116</v>
      </c>
      <c r="O41" s="360">
        <v>12</v>
      </c>
      <c r="P41" s="361">
        <v>7.7</v>
      </c>
      <c r="Q41" s="356" t="s">
        <v>117</v>
      </c>
      <c r="R41" s="363">
        <v>12</v>
      </c>
      <c r="S41" s="311">
        <v>2</v>
      </c>
      <c r="T41" s="359" t="s">
        <v>116</v>
      </c>
      <c r="U41" s="360">
        <v>12</v>
      </c>
      <c r="V41" s="368" t="s">
        <v>332</v>
      </c>
      <c r="W41" s="359" t="s">
        <v>117</v>
      </c>
      <c r="X41" s="363">
        <v>5.3</v>
      </c>
      <c r="Y41" s="311">
        <v>0</v>
      </c>
      <c r="Z41" s="359" t="s">
        <v>116</v>
      </c>
      <c r="AA41" s="360">
        <v>12</v>
      </c>
      <c r="AB41" s="311">
        <v>3</v>
      </c>
      <c r="AC41" s="356" t="s">
        <v>117</v>
      </c>
      <c r="AD41" s="363">
        <v>10</v>
      </c>
      <c r="AE41" s="356">
        <v>0</v>
      </c>
      <c r="AF41" s="359" t="s">
        <v>116</v>
      </c>
      <c r="AG41" s="360">
        <v>12</v>
      </c>
      <c r="AH41" s="361">
        <v>1.4</v>
      </c>
      <c r="AI41" s="356" t="s">
        <v>211</v>
      </c>
      <c r="AJ41" s="365">
        <v>10</v>
      </c>
      <c r="AK41" s="366">
        <v>1</v>
      </c>
      <c r="AL41" s="356" t="s">
        <v>117</v>
      </c>
      <c r="AM41" s="361">
        <v>2.2</v>
      </c>
      <c r="AN41" s="356" t="s">
        <v>211</v>
      </c>
      <c r="AO41" s="365">
        <v>10</v>
      </c>
      <c r="AP41" s="367">
        <v>2</v>
      </c>
    </row>
    <row r="42" spans="1:42" ht="15" customHeight="1">
      <c r="A42" s="32">
        <v>75</v>
      </c>
      <c r="B42" s="691"/>
      <c r="C42" s="385" t="s">
        <v>265</v>
      </c>
      <c r="D42" s="386"/>
      <c r="E42" s="387" t="s">
        <v>212</v>
      </c>
      <c r="F42" s="388">
        <v>2</v>
      </c>
      <c r="G42" s="389">
        <v>6</v>
      </c>
      <c r="H42" s="390" t="s">
        <v>116</v>
      </c>
      <c r="I42" s="391">
        <v>24</v>
      </c>
      <c r="J42" s="392">
        <v>7.2</v>
      </c>
      <c r="K42" s="392" t="s">
        <v>117</v>
      </c>
      <c r="L42" s="410">
        <v>9.2</v>
      </c>
      <c r="M42" s="389">
        <v>0</v>
      </c>
      <c r="N42" s="390" t="s">
        <v>116</v>
      </c>
      <c r="O42" s="391">
        <v>24</v>
      </c>
      <c r="P42" s="392">
        <v>8.2</v>
      </c>
      <c r="Q42" s="386" t="s">
        <v>117</v>
      </c>
      <c r="R42" s="395">
        <v>13</v>
      </c>
      <c r="S42" s="389">
        <v>5</v>
      </c>
      <c r="T42" s="390" t="s">
        <v>116</v>
      </c>
      <c r="U42" s="391">
        <v>24</v>
      </c>
      <c r="V42" s="389" t="s">
        <v>332</v>
      </c>
      <c r="W42" s="390" t="s">
        <v>117</v>
      </c>
      <c r="X42" s="415">
        <v>5.9</v>
      </c>
      <c r="Y42" s="389">
        <v>0</v>
      </c>
      <c r="Z42" s="390" t="s">
        <v>116</v>
      </c>
      <c r="AA42" s="391">
        <v>24</v>
      </c>
      <c r="AB42" s="389">
        <v>2</v>
      </c>
      <c r="AC42" s="386" t="s">
        <v>117</v>
      </c>
      <c r="AD42" s="395">
        <v>17</v>
      </c>
      <c r="AE42" s="386">
        <v>1</v>
      </c>
      <c r="AF42" s="390" t="s">
        <v>116</v>
      </c>
      <c r="AG42" s="391">
        <v>24</v>
      </c>
      <c r="AH42" s="392">
        <v>2</v>
      </c>
      <c r="AI42" s="386" t="s">
        <v>211</v>
      </c>
      <c r="AJ42" s="398">
        <v>10</v>
      </c>
      <c r="AK42" s="399">
        <v>0</v>
      </c>
      <c r="AL42" s="386" t="s">
        <v>117</v>
      </c>
      <c r="AM42" s="392">
        <v>9.5</v>
      </c>
      <c r="AN42" s="386" t="s">
        <v>211</v>
      </c>
      <c r="AO42" s="398">
        <v>10</v>
      </c>
      <c r="AP42" s="400">
        <v>2</v>
      </c>
    </row>
    <row r="43" spans="1:42" ht="15" customHeight="1">
      <c r="A43" s="32">
        <v>77</v>
      </c>
      <c r="B43" s="691"/>
      <c r="C43" s="693" t="s">
        <v>266</v>
      </c>
      <c r="D43" s="341"/>
      <c r="E43" s="342" t="s">
        <v>212</v>
      </c>
      <c r="F43" s="343">
        <v>1</v>
      </c>
      <c r="G43" s="349">
        <v>1</v>
      </c>
      <c r="H43" s="345" t="s">
        <v>116</v>
      </c>
      <c r="I43" s="346">
        <v>12</v>
      </c>
      <c r="J43" s="347">
        <v>7.2</v>
      </c>
      <c r="K43" s="347" t="s">
        <v>117</v>
      </c>
      <c r="L43" s="348">
        <v>8.7</v>
      </c>
      <c r="M43" s="349">
        <v>0</v>
      </c>
      <c r="N43" s="345" t="s">
        <v>116</v>
      </c>
      <c r="O43" s="346">
        <v>12</v>
      </c>
      <c r="P43" s="347">
        <v>8.8</v>
      </c>
      <c r="Q43" s="341" t="s">
        <v>117</v>
      </c>
      <c r="R43" s="350">
        <v>13</v>
      </c>
      <c r="S43" s="344">
        <v>0</v>
      </c>
      <c r="T43" s="345" t="s">
        <v>116</v>
      </c>
      <c r="U43" s="346">
        <v>12</v>
      </c>
      <c r="V43" s="349" t="s">
        <v>239</v>
      </c>
      <c r="W43" s="345" t="s">
        <v>117</v>
      </c>
      <c r="X43" s="350">
        <v>1.8</v>
      </c>
      <c r="Y43" s="349">
        <v>0</v>
      </c>
      <c r="Z43" s="345" t="s">
        <v>116</v>
      </c>
      <c r="AA43" s="346">
        <v>12</v>
      </c>
      <c r="AB43" s="349">
        <v>1</v>
      </c>
      <c r="AC43" s="341" t="s">
        <v>117</v>
      </c>
      <c r="AD43" s="350">
        <v>5</v>
      </c>
      <c r="AE43" s="341">
        <v>0</v>
      </c>
      <c r="AF43" s="345" t="s">
        <v>116</v>
      </c>
      <c r="AG43" s="346">
        <v>12</v>
      </c>
      <c r="AH43" s="347">
        <v>3.1</v>
      </c>
      <c r="AI43" s="341" t="s">
        <v>211</v>
      </c>
      <c r="AJ43" s="353">
        <v>10</v>
      </c>
      <c r="AK43" s="354">
        <v>1</v>
      </c>
      <c r="AL43" s="341" t="s">
        <v>117</v>
      </c>
      <c r="AM43" s="347">
        <v>2.7</v>
      </c>
      <c r="AN43" s="341" t="s">
        <v>211</v>
      </c>
      <c r="AO43" s="353">
        <v>10</v>
      </c>
      <c r="AP43" s="355">
        <v>2</v>
      </c>
    </row>
    <row r="44" spans="1:42" ht="15" customHeight="1">
      <c r="A44" s="32">
        <v>79</v>
      </c>
      <c r="B44" s="691"/>
      <c r="C44" s="694"/>
      <c r="D44" s="370"/>
      <c r="E44" s="371" t="s">
        <v>213</v>
      </c>
      <c r="F44" s="372">
        <v>1</v>
      </c>
      <c r="G44" s="373">
        <v>0</v>
      </c>
      <c r="H44" s="374" t="s">
        <v>116</v>
      </c>
      <c r="I44" s="375">
        <v>12</v>
      </c>
      <c r="J44" s="376">
        <v>7.1</v>
      </c>
      <c r="K44" s="376" t="s">
        <v>117</v>
      </c>
      <c r="L44" s="377">
        <v>7.5</v>
      </c>
      <c r="M44" s="373">
        <v>0</v>
      </c>
      <c r="N44" s="374" t="s">
        <v>116</v>
      </c>
      <c r="O44" s="375">
        <v>12</v>
      </c>
      <c r="P44" s="376">
        <v>6.8</v>
      </c>
      <c r="Q44" s="370" t="s">
        <v>117</v>
      </c>
      <c r="R44" s="378">
        <v>12</v>
      </c>
      <c r="S44" s="311">
        <v>1</v>
      </c>
      <c r="T44" s="374" t="s">
        <v>116</v>
      </c>
      <c r="U44" s="375">
        <v>12</v>
      </c>
      <c r="V44" s="414" t="s">
        <v>332</v>
      </c>
      <c r="W44" s="374" t="s">
        <v>117</v>
      </c>
      <c r="X44" s="416">
        <v>8.4</v>
      </c>
      <c r="Y44" s="373">
        <v>0</v>
      </c>
      <c r="Z44" s="374" t="s">
        <v>116</v>
      </c>
      <c r="AA44" s="375">
        <v>12</v>
      </c>
      <c r="AB44" s="373">
        <v>2</v>
      </c>
      <c r="AC44" s="370" t="s">
        <v>117</v>
      </c>
      <c r="AD44" s="378">
        <v>19</v>
      </c>
      <c r="AE44" s="370">
        <v>0</v>
      </c>
      <c r="AF44" s="374" t="s">
        <v>116</v>
      </c>
      <c r="AG44" s="375">
        <v>12</v>
      </c>
      <c r="AH44" s="376">
        <v>1.7</v>
      </c>
      <c r="AI44" s="370" t="s">
        <v>211</v>
      </c>
      <c r="AJ44" s="381">
        <v>10</v>
      </c>
      <c r="AK44" s="382">
        <v>1</v>
      </c>
      <c r="AL44" s="370" t="s">
        <v>117</v>
      </c>
      <c r="AM44" s="376">
        <v>2.1</v>
      </c>
      <c r="AN44" s="370" t="s">
        <v>211</v>
      </c>
      <c r="AO44" s="381">
        <v>10</v>
      </c>
      <c r="AP44" s="383">
        <v>2</v>
      </c>
    </row>
    <row r="45" spans="1:42" ht="15" customHeight="1">
      <c r="A45" s="32">
        <v>81</v>
      </c>
      <c r="B45" s="691"/>
      <c r="C45" s="417" t="s">
        <v>179</v>
      </c>
      <c r="D45" s="370"/>
      <c r="E45" s="371" t="s">
        <v>267</v>
      </c>
      <c r="F45" s="372">
        <v>2</v>
      </c>
      <c r="G45" s="373">
        <v>3</v>
      </c>
      <c r="H45" s="374" t="s">
        <v>255</v>
      </c>
      <c r="I45" s="375">
        <v>24</v>
      </c>
      <c r="J45" s="376">
        <v>7.3</v>
      </c>
      <c r="K45" s="376" t="s">
        <v>259</v>
      </c>
      <c r="L45" s="377">
        <v>9</v>
      </c>
      <c r="M45" s="389">
        <v>0</v>
      </c>
      <c r="N45" s="390" t="s">
        <v>116</v>
      </c>
      <c r="O45" s="375">
        <v>24</v>
      </c>
      <c r="P45" s="376">
        <v>6.2</v>
      </c>
      <c r="Q45" s="386" t="s">
        <v>117</v>
      </c>
      <c r="R45" s="378">
        <v>14</v>
      </c>
      <c r="S45" s="389">
        <v>1</v>
      </c>
      <c r="T45" s="374" t="s">
        <v>116</v>
      </c>
      <c r="U45" s="375">
        <v>24</v>
      </c>
      <c r="V45" s="414" t="s">
        <v>460</v>
      </c>
      <c r="W45" s="390" t="s">
        <v>117</v>
      </c>
      <c r="X45" s="410">
        <v>5.3</v>
      </c>
      <c r="Y45" s="389">
        <v>0</v>
      </c>
      <c r="Z45" s="390" t="s">
        <v>116</v>
      </c>
      <c r="AA45" s="375">
        <v>24</v>
      </c>
      <c r="AB45" s="389">
        <v>6</v>
      </c>
      <c r="AC45" s="386" t="s">
        <v>117</v>
      </c>
      <c r="AD45" s="395">
        <v>47</v>
      </c>
      <c r="AE45" s="389" t="s">
        <v>391</v>
      </c>
      <c r="AF45" s="390" t="s">
        <v>116</v>
      </c>
      <c r="AG45" s="375">
        <v>12</v>
      </c>
      <c r="AH45" s="392">
        <v>4</v>
      </c>
      <c r="AI45" s="386" t="s">
        <v>211</v>
      </c>
      <c r="AJ45" s="398">
        <v>10</v>
      </c>
      <c r="AK45" s="399">
        <v>0</v>
      </c>
      <c r="AL45" s="386" t="s">
        <v>117</v>
      </c>
      <c r="AM45" s="392">
        <v>2.4</v>
      </c>
      <c r="AN45" s="386" t="s">
        <v>211</v>
      </c>
      <c r="AO45" s="398">
        <v>10</v>
      </c>
      <c r="AP45" s="400">
        <v>3</v>
      </c>
    </row>
    <row r="46" spans="1:42" ht="15" customHeight="1">
      <c r="A46" s="32">
        <v>83</v>
      </c>
      <c r="B46" s="691"/>
      <c r="C46" s="405" t="s">
        <v>268</v>
      </c>
      <c r="D46" s="356"/>
      <c r="E46" s="357" t="s">
        <v>214</v>
      </c>
      <c r="F46" s="358">
        <v>3</v>
      </c>
      <c r="G46" s="311">
        <v>6</v>
      </c>
      <c r="H46" s="359" t="s">
        <v>116</v>
      </c>
      <c r="I46" s="360">
        <v>36</v>
      </c>
      <c r="J46" s="361">
        <v>6.9</v>
      </c>
      <c r="K46" s="361" t="s">
        <v>117</v>
      </c>
      <c r="L46" s="362">
        <v>9.4</v>
      </c>
      <c r="M46" s="311">
        <v>0</v>
      </c>
      <c r="N46" s="359" t="s">
        <v>116</v>
      </c>
      <c r="O46" s="360">
        <v>36</v>
      </c>
      <c r="P46" s="361">
        <v>5.5</v>
      </c>
      <c r="Q46" s="356" t="s">
        <v>117</v>
      </c>
      <c r="R46" s="363">
        <v>13</v>
      </c>
      <c r="S46" s="389">
        <v>0</v>
      </c>
      <c r="T46" s="359" t="s">
        <v>116</v>
      </c>
      <c r="U46" s="360">
        <v>36</v>
      </c>
      <c r="V46" s="368" t="s">
        <v>460</v>
      </c>
      <c r="W46" s="359" t="s">
        <v>117</v>
      </c>
      <c r="X46" s="362">
        <v>4</v>
      </c>
      <c r="Y46" s="389">
        <v>0</v>
      </c>
      <c r="Z46" s="359" t="s">
        <v>116</v>
      </c>
      <c r="AA46" s="360">
        <v>36</v>
      </c>
      <c r="AB46" s="311">
        <v>7</v>
      </c>
      <c r="AC46" s="356" t="s">
        <v>117</v>
      </c>
      <c r="AD46" s="363">
        <v>24</v>
      </c>
      <c r="AE46" s="311"/>
      <c r="AF46" s="359"/>
      <c r="AG46" s="360"/>
      <c r="AH46" s="361"/>
      <c r="AI46" s="356"/>
      <c r="AJ46" s="365"/>
      <c r="AK46" s="366"/>
      <c r="AL46" s="356"/>
      <c r="AM46" s="361"/>
      <c r="AN46" s="356"/>
      <c r="AO46" s="365"/>
      <c r="AP46" s="367"/>
    </row>
    <row r="47" spans="1:42" ht="15" customHeight="1">
      <c r="A47" s="32">
        <v>85</v>
      </c>
      <c r="B47" s="691"/>
      <c r="C47" s="385" t="s">
        <v>269</v>
      </c>
      <c r="D47" s="386"/>
      <c r="E47" s="387" t="s">
        <v>213</v>
      </c>
      <c r="F47" s="388">
        <v>1</v>
      </c>
      <c r="G47" s="394">
        <v>0</v>
      </c>
      <c r="H47" s="390" t="s">
        <v>116</v>
      </c>
      <c r="I47" s="391">
        <v>12</v>
      </c>
      <c r="J47" s="392">
        <v>7</v>
      </c>
      <c r="K47" s="392" t="s">
        <v>117</v>
      </c>
      <c r="L47" s="410">
        <v>7.7</v>
      </c>
      <c r="M47" s="389">
        <v>0</v>
      </c>
      <c r="N47" s="390" t="s">
        <v>116</v>
      </c>
      <c r="O47" s="391">
        <v>12</v>
      </c>
      <c r="P47" s="392">
        <v>7.1</v>
      </c>
      <c r="Q47" s="386" t="s">
        <v>117</v>
      </c>
      <c r="R47" s="395">
        <v>13</v>
      </c>
      <c r="S47" s="389">
        <v>0</v>
      </c>
      <c r="T47" s="390" t="s">
        <v>116</v>
      </c>
      <c r="U47" s="391">
        <v>12</v>
      </c>
      <c r="V47" s="396" t="s">
        <v>460</v>
      </c>
      <c r="W47" s="390" t="s">
        <v>117</v>
      </c>
      <c r="X47" s="410">
        <v>3</v>
      </c>
      <c r="Y47" s="373">
        <v>0</v>
      </c>
      <c r="Z47" s="390" t="s">
        <v>116</v>
      </c>
      <c r="AA47" s="391">
        <v>12</v>
      </c>
      <c r="AB47" s="389">
        <v>3</v>
      </c>
      <c r="AC47" s="386" t="s">
        <v>117</v>
      </c>
      <c r="AD47" s="395">
        <v>17</v>
      </c>
      <c r="AE47" s="386">
        <v>0</v>
      </c>
      <c r="AF47" s="390" t="s">
        <v>116</v>
      </c>
      <c r="AG47" s="391">
        <v>12</v>
      </c>
      <c r="AH47" s="392">
        <v>2.6</v>
      </c>
      <c r="AI47" s="386" t="s">
        <v>211</v>
      </c>
      <c r="AJ47" s="398">
        <v>10</v>
      </c>
      <c r="AK47" s="399">
        <v>1</v>
      </c>
      <c r="AL47" s="386" t="s">
        <v>117</v>
      </c>
      <c r="AM47" s="392">
        <v>3.5</v>
      </c>
      <c r="AN47" s="386" t="s">
        <v>211</v>
      </c>
      <c r="AO47" s="398">
        <v>10</v>
      </c>
      <c r="AP47" s="400">
        <v>2</v>
      </c>
    </row>
    <row r="48" spans="1:42" ht="15" customHeight="1">
      <c r="A48" s="32">
        <v>87</v>
      </c>
      <c r="B48" s="691"/>
      <c r="C48" s="405" t="s">
        <v>270</v>
      </c>
      <c r="D48" s="356"/>
      <c r="E48" s="357" t="s">
        <v>213</v>
      </c>
      <c r="F48" s="358">
        <v>1</v>
      </c>
      <c r="G48" s="311">
        <v>0</v>
      </c>
      <c r="H48" s="359" t="s">
        <v>116</v>
      </c>
      <c r="I48" s="360">
        <v>12</v>
      </c>
      <c r="J48" s="361">
        <v>6.9</v>
      </c>
      <c r="K48" s="361" t="s">
        <v>117</v>
      </c>
      <c r="L48" s="362">
        <v>7.3</v>
      </c>
      <c r="M48" s="311">
        <v>0</v>
      </c>
      <c r="N48" s="359" t="s">
        <v>116</v>
      </c>
      <c r="O48" s="360">
        <v>12</v>
      </c>
      <c r="P48" s="361">
        <v>5.8</v>
      </c>
      <c r="Q48" s="356" t="s">
        <v>117</v>
      </c>
      <c r="R48" s="363">
        <v>13</v>
      </c>
      <c r="S48" s="389">
        <v>0</v>
      </c>
      <c r="T48" s="359" t="s">
        <v>116</v>
      </c>
      <c r="U48" s="360">
        <v>12</v>
      </c>
      <c r="V48" s="311" t="s">
        <v>460</v>
      </c>
      <c r="W48" s="359" t="s">
        <v>117</v>
      </c>
      <c r="X48" s="362">
        <v>1.6</v>
      </c>
      <c r="Y48" s="389">
        <v>0</v>
      </c>
      <c r="Z48" s="359" t="s">
        <v>116</v>
      </c>
      <c r="AA48" s="360">
        <v>12</v>
      </c>
      <c r="AB48" s="311">
        <v>2</v>
      </c>
      <c r="AC48" s="356" t="s">
        <v>117</v>
      </c>
      <c r="AD48" s="363">
        <v>13</v>
      </c>
      <c r="AE48" s="356">
        <v>0</v>
      </c>
      <c r="AF48" s="359" t="s">
        <v>116</v>
      </c>
      <c r="AG48" s="360">
        <v>12</v>
      </c>
      <c r="AH48" s="392">
        <v>2</v>
      </c>
      <c r="AI48" s="356" t="s">
        <v>211</v>
      </c>
      <c r="AJ48" s="365">
        <v>10</v>
      </c>
      <c r="AK48" s="366">
        <v>1</v>
      </c>
      <c r="AL48" s="356" t="s">
        <v>117</v>
      </c>
      <c r="AM48" s="361">
        <v>1.9</v>
      </c>
      <c r="AN48" s="356" t="s">
        <v>211</v>
      </c>
      <c r="AO48" s="365">
        <v>10</v>
      </c>
      <c r="AP48" s="367">
        <v>2</v>
      </c>
    </row>
    <row r="49" spans="1:42" ht="15" customHeight="1">
      <c r="A49" s="32">
        <v>89</v>
      </c>
      <c r="B49" s="691"/>
      <c r="C49" s="693" t="s">
        <v>271</v>
      </c>
      <c r="D49" s="341"/>
      <c r="E49" s="342" t="s">
        <v>212</v>
      </c>
      <c r="F49" s="343">
        <v>1</v>
      </c>
      <c r="G49" s="349">
        <v>0</v>
      </c>
      <c r="H49" s="345" t="s">
        <v>116</v>
      </c>
      <c r="I49" s="346">
        <v>12</v>
      </c>
      <c r="J49" s="347">
        <v>7.2</v>
      </c>
      <c r="K49" s="347" t="s">
        <v>117</v>
      </c>
      <c r="L49" s="348">
        <v>8.3</v>
      </c>
      <c r="M49" s="349">
        <v>0</v>
      </c>
      <c r="N49" s="345" t="s">
        <v>116</v>
      </c>
      <c r="O49" s="346">
        <v>12</v>
      </c>
      <c r="P49" s="347">
        <v>8.1</v>
      </c>
      <c r="Q49" s="341" t="s">
        <v>117</v>
      </c>
      <c r="R49" s="350">
        <v>12</v>
      </c>
      <c r="S49" s="349">
        <v>0</v>
      </c>
      <c r="T49" s="345" t="s">
        <v>116</v>
      </c>
      <c r="U49" s="346">
        <v>12</v>
      </c>
      <c r="V49" s="349" t="s">
        <v>332</v>
      </c>
      <c r="W49" s="345" t="s">
        <v>117</v>
      </c>
      <c r="X49" s="350">
        <v>1.2</v>
      </c>
      <c r="Y49" s="349">
        <v>0</v>
      </c>
      <c r="Z49" s="345" t="s">
        <v>116</v>
      </c>
      <c r="AA49" s="346">
        <v>12</v>
      </c>
      <c r="AB49" s="349">
        <v>2</v>
      </c>
      <c r="AC49" s="341" t="s">
        <v>117</v>
      </c>
      <c r="AD49" s="350">
        <v>19</v>
      </c>
      <c r="AE49" s="341">
        <v>2</v>
      </c>
      <c r="AF49" s="345" t="s">
        <v>116</v>
      </c>
      <c r="AG49" s="346">
        <v>12</v>
      </c>
      <c r="AH49" s="347">
        <v>2.7</v>
      </c>
      <c r="AI49" s="341" t="s">
        <v>211</v>
      </c>
      <c r="AJ49" s="353">
        <v>10</v>
      </c>
      <c r="AK49" s="354">
        <v>1</v>
      </c>
      <c r="AL49" s="341" t="s">
        <v>117</v>
      </c>
      <c r="AM49" s="347">
        <v>4.2</v>
      </c>
      <c r="AN49" s="341" t="s">
        <v>211</v>
      </c>
      <c r="AO49" s="353">
        <v>10</v>
      </c>
      <c r="AP49" s="355">
        <v>2</v>
      </c>
    </row>
    <row r="50" spans="1:42" ht="15" customHeight="1">
      <c r="A50" s="32">
        <v>91</v>
      </c>
      <c r="B50" s="691"/>
      <c r="C50" s="694"/>
      <c r="D50" s="370"/>
      <c r="E50" s="371" t="s">
        <v>213</v>
      </c>
      <c r="F50" s="372">
        <v>3</v>
      </c>
      <c r="G50" s="373">
        <v>1</v>
      </c>
      <c r="H50" s="374" t="s">
        <v>116</v>
      </c>
      <c r="I50" s="375">
        <v>36</v>
      </c>
      <c r="J50" s="376">
        <v>6.9</v>
      </c>
      <c r="K50" s="376" t="s">
        <v>117</v>
      </c>
      <c r="L50" s="418">
        <v>9.3</v>
      </c>
      <c r="M50" s="373">
        <v>0</v>
      </c>
      <c r="N50" s="374" t="s">
        <v>116</v>
      </c>
      <c r="O50" s="375">
        <v>36</v>
      </c>
      <c r="P50" s="376">
        <v>5.7</v>
      </c>
      <c r="Q50" s="370" t="s">
        <v>117</v>
      </c>
      <c r="R50" s="378">
        <v>17</v>
      </c>
      <c r="S50" s="373">
        <v>2</v>
      </c>
      <c r="T50" s="374" t="s">
        <v>116</v>
      </c>
      <c r="U50" s="375">
        <v>36</v>
      </c>
      <c r="V50" s="373" t="s">
        <v>460</v>
      </c>
      <c r="W50" s="374" t="s">
        <v>117</v>
      </c>
      <c r="X50" s="378">
        <v>6.1</v>
      </c>
      <c r="Y50" s="373">
        <v>0</v>
      </c>
      <c r="Z50" s="374" t="s">
        <v>116</v>
      </c>
      <c r="AA50" s="375">
        <v>36</v>
      </c>
      <c r="AB50" s="373">
        <v>2</v>
      </c>
      <c r="AC50" s="370" t="s">
        <v>117</v>
      </c>
      <c r="AD50" s="378">
        <v>24</v>
      </c>
      <c r="AE50" s="370">
        <v>1</v>
      </c>
      <c r="AF50" s="374" t="s">
        <v>116</v>
      </c>
      <c r="AG50" s="375">
        <v>36</v>
      </c>
      <c r="AH50" s="376">
        <v>3</v>
      </c>
      <c r="AI50" s="370" t="s">
        <v>211</v>
      </c>
      <c r="AJ50" s="381">
        <v>10</v>
      </c>
      <c r="AK50" s="382">
        <v>0</v>
      </c>
      <c r="AL50" s="370" t="s">
        <v>117</v>
      </c>
      <c r="AM50" s="376">
        <v>1.7</v>
      </c>
      <c r="AN50" s="370" t="s">
        <v>211</v>
      </c>
      <c r="AO50" s="381">
        <v>10</v>
      </c>
      <c r="AP50" s="383">
        <v>3</v>
      </c>
    </row>
    <row r="51" spans="1:42" ht="15" customHeight="1">
      <c r="A51" s="32">
        <v>93</v>
      </c>
      <c r="B51" s="691"/>
      <c r="C51" s="686" t="s">
        <v>272</v>
      </c>
      <c r="D51" s="356"/>
      <c r="E51" s="357" t="s">
        <v>212</v>
      </c>
      <c r="F51" s="358">
        <v>1</v>
      </c>
      <c r="G51" s="349">
        <v>0</v>
      </c>
      <c r="H51" s="359" t="s">
        <v>116</v>
      </c>
      <c r="I51" s="360">
        <v>12</v>
      </c>
      <c r="J51" s="361">
        <v>7.2</v>
      </c>
      <c r="K51" s="361" t="s">
        <v>117</v>
      </c>
      <c r="L51" s="362">
        <v>8.3</v>
      </c>
      <c r="M51" s="349">
        <v>0</v>
      </c>
      <c r="N51" s="359" t="s">
        <v>116</v>
      </c>
      <c r="O51" s="360">
        <v>12</v>
      </c>
      <c r="P51" s="361">
        <v>8.8</v>
      </c>
      <c r="Q51" s="356" t="s">
        <v>117</v>
      </c>
      <c r="R51" s="363">
        <v>14</v>
      </c>
      <c r="S51" s="311">
        <v>1</v>
      </c>
      <c r="T51" s="359" t="s">
        <v>116</v>
      </c>
      <c r="U51" s="360">
        <v>12</v>
      </c>
      <c r="V51" s="311" t="s">
        <v>239</v>
      </c>
      <c r="W51" s="359" t="s">
        <v>117</v>
      </c>
      <c r="X51" s="364">
        <v>2.1</v>
      </c>
      <c r="Y51" s="311">
        <v>0</v>
      </c>
      <c r="Z51" s="359" t="s">
        <v>116</v>
      </c>
      <c r="AA51" s="360">
        <v>12</v>
      </c>
      <c r="AB51" s="311" t="s">
        <v>461</v>
      </c>
      <c r="AC51" s="356" t="s">
        <v>117</v>
      </c>
      <c r="AD51" s="363">
        <v>6</v>
      </c>
      <c r="AE51" s="356">
        <v>0</v>
      </c>
      <c r="AF51" s="359" t="s">
        <v>116</v>
      </c>
      <c r="AG51" s="360">
        <v>12</v>
      </c>
      <c r="AH51" s="361">
        <v>2.9</v>
      </c>
      <c r="AI51" s="356" t="s">
        <v>211</v>
      </c>
      <c r="AJ51" s="365">
        <v>10</v>
      </c>
      <c r="AK51" s="366">
        <v>1</v>
      </c>
      <c r="AL51" s="356" t="s">
        <v>117</v>
      </c>
      <c r="AM51" s="361">
        <v>2.2</v>
      </c>
      <c r="AN51" s="356" t="s">
        <v>211</v>
      </c>
      <c r="AO51" s="365">
        <v>10</v>
      </c>
      <c r="AP51" s="367">
        <v>2</v>
      </c>
    </row>
    <row r="52" spans="1:42" ht="15" customHeight="1">
      <c r="A52" s="32">
        <v>95</v>
      </c>
      <c r="B52" s="691"/>
      <c r="C52" s="686"/>
      <c r="D52" s="356"/>
      <c r="E52" s="357" t="s">
        <v>213</v>
      </c>
      <c r="F52" s="358">
        <v>1</v>
      </c>
      <c r="G52" s="311">
        <v>0</v>
      </c>
      <c r="H52" s="359" t="s">
        <v>116</v>
      </c>
      <c r="I52" s="360">
        <v>12</v>
      </c>
      <c r="J52" s="361">
        <v>6.7</v>
      </c>
      <c r="K52" s="361" t="s">
        <v>117</v>
      </c>
      <c r="L52" s="362">
        <v>7.1</v>
      </c>
      <c r="M52" s="373">
        <v>2</v>
      </c>
      <c r="N52" s="359" t="s">
        <v>116</v>
      </c>
      <c r="O52" s="360">
        <v>12</v>
      </c>
      <c r="P52" s="361">
        <v>4.6</v>
      </c>
      <c r="Q52" s="356" t="s">
        <v>117</v>
      </c>
      <c r="R52" s="363">
        <v>12</v>
      </c>
      <c r="S52" s="373">
        <v>0</v>
      </c>
      <c r="T52" s="359" t="s">
        <v>116</v>
      </c>
      <c r="U52" s="360">
        <v>12</v>
      </c>
      <c r="V52" s="311" t="s">
        <v>460</v>
      </c>
      <c r="W52" s="359" t="s">
        <v>117</v>
      </c>
      <c r="X52" s="362">
        <v>2.5</v>
      </c>
      <c r="Y52" s="373">
        <v>1</v>
      </c>
      <c r="Z52" s="359" t="s">
        <v>116</v>
      </c>
      <c r="AA52" s="360">
        <v>12</v>
      </c>
      <c r="AB52" s="311">
        <v>2</v>
      </c>
      <c r="AC52" s="356" t="s">
        <v>117</v>
      </c>
      <c r="AD52" s="363">
        <v>28</v>
      </c>
      <c r="AE52" s="356">
        <v>4</v>
      </c>
      <c r="AF52" s="359" t="s">
        <v>116</v>
      </c>
      <c r="AG52" s="360">
        <v>12</v>
      </c>
      <c r="AH52" s="361">
        <v>2.6</v>
      </c>
      <c r="AI52" s="356" t="s">
        <v>211</v>
      </c>
      <c r="AJ52" s="365">
        <v>10</v>
      </c>
      <c r="AK52" s="366">
        <v>1</v>
      </c>
      <c r="AL52" s="356" t="s">
        <v>117</v>
      </c>
      <c r="AM52" s="361">
        <v>4.1</v>
      </c>
      <c r="AN52" s="356" t="s">
        <v>211</v>
      </c>
      <c r="AO52" s="365">
        <v>10</v>
      </c>
      <c r="AP52" s="367">
        <v>3</v>
      </c>
    </row>
    <row r="53" spans="1:42" ht="15" customHeight="1">
      <c r="A53" s="32">
        <v>97</v>
      </c>
      <c r="B53" s="691"/>
      <c r="C53" s="693" t="s">
        <v>273</v>
      </c>
      <c r="D53" s="341"/>
      <c r="E53" s="342" t="s">
        <v>213</v>
      </c>
      <c r="F53" s="343">
        <v>1</v>
      </c>
      <c r="G53" s="344">
        <v>0</v>
      </c>
      <c r="H53" s="345" t="s">
        <v>116</v>
      </c>
      <c r="I53" s="346">
        <v>24</v>
      </c>
      <c r="J53" s="347">
        <v>7.2</v>
      </c>
      <c r="K53" s="347" t="s">
        <v>117</v>
      </c>
      <c r="L53" s="348">
        <v>8.4</v>
      </c>
      <c r="M53" s="349">
        <v>0</v>
      </c>
      <c r="N53" s="345" t="s">
        <v>116</v>
      </c>
      <c r="O53" s="346">
        <v>24</v>
      </c>
      <c r="P53" s="347">
        <v>5.8</v>
      </c>
      <c r="Q53" s="341" t="s">
        <v>117</v>
      </c>
      <c r="R53" s="350">
        <v>12</v>
      </c>
      <c r="S53" s="349">
        <v>7</v>
      </c>
      <c r="T53" s="345" t="s">
        <v>116</v>
      </c>
      <c r="U53" s="346">
        <v>24</v>
      </c>
      <c r="V53" s="409">
        <v>1.2</v>
      </c>
      <c r="W53" s="345" t="s">
        <v>117</v>
      </c>
      <c r="X53" s="419">
        <v>5.4</v>
      </c>
      <c r="Y53" s="349">
        <v>2</v>
      </c>
      <c r="Z53" s="345" t="s">
        <v>116</v>
      </c>
      <c r="AA53" s="346">
        <v>24</v>
      </c>
      <c r="AB53" s="349">
        <v>1</v>
      </c>
      <c r="AC53" s="341" t="s">
        <v>117</v>
      </c>
      <c r="AD53" s="350">
        <v>100</v>
      </c>
      <c r="AE53" s="341">
        <v>1</v>
      </c>
      <c r="AF53" s="345" t="s">
        <v>116</v>
      </c>
      <c r="AG53" s="346">
        <v>24</v>
      </c>
      <c r="AH53" s="347">
        <v>4</v>
      </c>
      <c r="AI53" s="341" t="s">
        <v>211</v>
      </c>
      <c r="AJ53" s="353">
        <v>10</v>
      </c>
      <c r="AK53" s="354">
        <v>1</v>
      </c>
      <c r="AL53" s="341" t="s">
        <v>117</v>
      </c>
      <c r="AM53" s="347">
        <v>1.1</v>
      </c>
      <c r="AN53" s="341" t="s">
        <v>211</v>
      </c>
      <c r="AO53" s="353">
        <v>10</v>
      </c>
      <c r="AP53" s="355">
        <v>3</v>
      </c>
    </row>
    <row r="54" spans="1:42" ht="15" customHeight="1">
      <c r="A54" s="32">
        <v>99</v>
      </c>
      <c r="B54" s="691"/>
      <c r="C54" s="694"/>
      <c r="D54" s="370"/>
      <c r="E54" s="371" t="s">
        <v>214</v>
      </c>
      <c r="F54" s="372">
        <v>3</v>
      </c>
      <c r="G54" s="373">
        <v>0</v>
      </c>
      <c r="H54" s="374" t="s">
        <v>116</v>
      </c>
      <c r="I54" s="375">
        <v>48</v>
      </c>
      <c r="J54" s="376">
        <v>7</v>
      </c>
      <c r="K54" s="376" t="s">
        <v>117</v>
      </c>
      <c r="L54" s="377">
        <v>8.2</v>
      </c>
      <c r="M54" s="373">
        <v>3</v>
      </c>
      <c r="N54" s="374" t="s">
        <v>116</v>
      </c>
      <c r="O54" s="375">
        <v>48</v>
      </c>
      <c r="P54" s="376">
        <v>4.2</v>
      </c>
      <c r="Q54" s="370" t="s">
        <v>117</v>
      </c>
      <c r="R54" s="378">
        <v>12</v>
      </c>
      <c r="S54" s="408">
        <v>0</v>
      </c>
      <c r="T54" s="374" t="s">
        <v>116</v>
      </c>
      <c r="U54" s="375">
        <v>48</v>
      </c>
      <c r="V54" s="414">
        <v>0.8</v>
      </c>
      <c r="W54" s="374" t="s">
        <v>259</v>
      </c>
      <c r="X54" s="420">
        <v>4.7</v>
      </c>
      <c r="Y54" s="373">
        <v>2</v>
      </c>
      <c r="Z54" s="374" t="s">
        <v>116</v>
      </c>
      <c r="AA54" s="375">
        <v>48</v>
      </c>
      <c r="AB54" s="373" t="s">
        <v>461</v>
      </c>
      <c r="AC54" s="370" t="s">
        <v>117</v>
      </c>
      <c r="AD54" s="378">
        <v>100</v>
      </c>
      <c r="AE54" s="311"/>
      <c r="AF54" s="374"/>
      <c r="AG54" s="375"/>
      <c r="AH54" s="376"/>
      <c r="AI54" s="370"/>
      <c r="AJ54" s="381"/>
      <c r="AK54" s="382"/>
      <c r="AL54" s="370"/>
      <c r="AM54" s="376"/>
      <c r="AN54" s="370"/>
      <c r="AO54" s="381"/>
      <c r="AP54" s="383"/>
    </row>
    <row r="55" spans="1:42" ht="15" customHeight="1">
      <c r="A55" s="32">
        <v>101</v>
      </c>
      <c r="B55" s="691"/>
      <c r="C55" s="405" t="s">
        <v>274</v>
      </c>
      <c r="D55" s="356"/>
      <c r="E55" s="357" t="s">
        <v>212</v>
      </c>
      <c r="F55" s="358">
        <v>3</v>
      </c>
      <c r="G55" s="311">
        <v>0</v>
      </c>
      <c r="H55" s="359" t="s">
        <v>116</v>
      </c>
      <c r="I55" s="360">
        <v>36</v>
      </c>
      <c r="J55" s="361">
        <v>7.2</v>
      </c>
      <c r="K55" s="361" t="s">
        <v>117</v>
      </c>
      <c r="L55" s="362">
        <v>8</v>
      </c>
      <c r="M55" s="311">
        <v>3</v>
      </c>
      <c r="N55" s="359" t="s">
        <v>116</v>
      </c>
      <c r="O55" s="360">
        <v>36</v>
      </c>
      <c r="P55" s="368">
        <v>5.4</v>
      </c>
      <c r="Q55" s="356" t="s">
        <v>117</v>
      </c>
      <c r="R55" s="363">
        <v>13</v>
      </c>
      <c r="S55" s="389">
        <v>1</v>
      </c>
      <c r="T55" s="359" t="s">
        <v>116</v>
      </c>
      <c r="U55" s="360">
        <v>36</v>
      </c>
      <c r="V55" s="389" t="s">
        <v>239</v>
      </c>
      <c r="W55" s="390" t="s">
        <v>117</v>
      </c>
      <c r="X55" s="415">
        <v>2.2</v>
      </c>
      <c r="Y55" s="389">
        <v>1</v>
      </c>
      <c r="Z55" s="359" t="s">
        <v>116</v>
      </c>
      <c r="AA55" s="360">
        <v>36</v>
      </c>
      <c r="AB55" s="311" t="s">
        <v>355</v>
      </c>
      <c r="AC55" s="356" t="s">
        <v>117</v>
      </c>
      <c r="AD55" s="363">
        <v>30</v>
      </c>
      <c r="AE55" s="386">
        <v>9</v>
      </c>
      <c r="AF55" s="359" t="s">
        <v>116</v>
      </c>
      <c r="AG55" s="360">
        <v>36</v>
      </c>
      <c r="AH55" s="361">
        <v>2.9</v>
      </c>
      <c r="AI55" s="356" t="s">
        <v>211</v>
      </c>
      <c r="AJ55" s="365">
        <v>10</v>
      </c>
      <c r="AK55" s="366">
        <v>1</v>
      </c>
      <c r="AL55" s="356" t="s">
        <v>117</v>
      </c>
      <c r="AM55" s="361">
        <v>8.4</v>
      </c>
      <c r="AN55" s="356" t="s">
        <v>211</v>
      </c>
      <c r="AO55" s="365">
        <v>10</v>
      </c>
      <c r="AP55" s="367">
        <v>2</v>
      </c>
    </row>
    <row r="56" spans="1:42" ht="15" customHeight="1">
      <c r="A56" s="32">
        <v>103</v>
      </c>
      <c r="B56" s="691"/>
      <c r="C56" s="385" t="s">
        <v>275</v>
      </c>
      <c r="D56" s="386"/>
      <c r="E56" s="387" t="s">
        <v>212</v>
      </c>
      <c r="F56" s="388">
        <v>2</v>
      </c>
      <c r="G56" s="389">
        <v>0</v>
      </c>
      <c r="H56" s="390" t="s">
        <v>116</v>
      </c>
      <c r="I56" s="391">
        <v>24</v>
      </c>
      <c r="J56" s="392">
        <v>7.3</v>
      </c>
      <c r="K56" s="392" t="s">
        <v>117</v>
      </c>
      <c r="L56" s="410">
        <v>7.8</v>
      </c>
      <c r="M56" s="389">
        <v>3</v>
      </c>
      <c r="N56" s="390" t="s">
        <v>116</v>
      </c>
      <c r="O56" s="391">
        <v>24</v>
      </c>
      <c r="P56" s="392">
        <v>4.4</v>
      </c>
      <c r="Q56" s="386" t="s">
        <v>117</v>
      </c>
      <c r="R56" s="395">
        <v>13</v>
      </c>
      <c r="S56" s="389">
        <v>5</v>
      </c>
      <c r="T56" s="390" t="s">
        <v>116</v>
      </c>
      <c r="U56" s="391">
        <v>24</v>
      </c>
      <c r="V56" s="373" t="s">
        <v>239</v>
      </c>
      <c r="W56" s="374" t="s">
        <v>117</v>
      </c>
      <c r="X56" s="420">
        <v>6.7</v>
      </c>
      <c r="Y56" s="389">
        <v>0</v>
      </c>
      <c r="Z56" s="390" t="s">
        <v>116</v>
      </c>
      <c r="AA56" s="391">
        <v>24</v>
      </c>
      <c r="AB56" s="394" t="s">
        <v>461</v>
      </c>
      <c r="AC56" s="421" t="s">
        <v>117</v>
      </c>
      <c r="AD56" s="395">
        <v>24</v>
      </c>
      <c r="AE56" s="386">
        <v>3</v>
      </c>
      <c r="AF56" s="390" t="s">
        <v>116</v>
      </c>
      <c r="AG56" s="391">
        <v>24</v>
      </c>
      <c r="AH56" s="396" t="s">
        <v>457</v>
      </c>
      <c r="AI56" s="386" t="s">
        <v>211</v>
      </c>
      <c r="AJ56" s="398">
        <v>10</v>
      </c>
      <c r="AK56" s="399">
        <v>0</v>
      </c>
      <c r="AL56" s="386" t="s">
        <v>117</v>
      </c>
      <c r="AM56" s="392">
        <v>5</v>
      </c>
      <c r="AN56" s="386" t="s">
        <v>211</v>
      </c>
      <c r="AO56" s="398">
        <v>10</v>
      </c>
      <c r="AP56" s="400">
        <v>2</v>
      </c>
    </row>
    <row r="57" spans="1:42" ht="15" customHeight="1">
      <c r="A57" s="32">
        <v>105</v>
      </c>
      <c r="B57" s="691"/>
      <c r="C57" s="405" t="s">
        <v>276</v>
      </c>
      <c r="D57" s="356"/>
      <c r="E57" s="357" t="s">
        <v>212</v>
      </c>
      <c r="F57" s="358">
        <v>3</v>
      </c>
      <c r="G57" s="311">
        <v>0</v>
      </c>
      <c r="H57" s="359" t="s">
        <v>116</v>
      </c>
      <c r="I57" s="360">
        <v>36</v>
      </c>
      <c r="J57" s="361">
        <v>7.1</v>
      </c>
      <c r="K57" s="361" t="s">
        <v>117</v>
      </c>
      <c r="L57" s="362">
        <v>7.8</v>
      </c>
      <c r="M57" s="389">
        <v>4</v>
      </c>
      <c r="N57" s="359" t="s">
        <v>116</v>
      </c>
      <c r="O57" s="360">
        <v>36</v>
      </c>
      <c r="P57" s="361">
        <v>6.3</v>
      </c>
      <c r="Q57" s="356" t="s">
        <v>117</v>
      </c>
      <c r="R57" s="395">
        <v>13</v>
      </c>
      <c r="S57" s="389">
        <v>2</v>
      </c>
      <c r="T57" s="390" t="s">
        <v>116</v>
      </c>
      <c r="U57" s="360">
        <v>36</v>
      </c>
      <c r="V57" s="311" t="s">
        <v>239</v>
      </c>
      <c r="W57" s="359" t="s">
        <v>117</v>
      </c>
      <c r="X57" s="422">
        <v>2.4</v>
      </c>
      <c r="Y57" s="389">
        <v>0</v>
      </c>
      <c r="Z57" s="359" t="s">
        <v>116</v>
      </c>
      <c r="AA57" s="360">
        <v>36</v>
      </c>
      <c r="AB57" s="311" t="s">
        <v>355</v>
      </c>
      <c r="AC57" s="356" t="s">
        <v>117</v>
      </c>
      <c r="AD57" s="363">
        <v>15</v>
      </c>
      <c r="AE57" s="311">
        <v>3</v>
      </c>
      <c r="AF57" s="359" t="s">
        <v>116</v>
      </c>
      <c r="AG57" s="360">
        <v>36</v>
      </c>
      <c r="AH57" s="361">
        <v>2</v>
      </c>
      <c r="AI57" s="356" t="s">
        <v>211</v>
      </c>
      <c r="AJ57" s="365">
        <v>10</v>
      </c>
      <c r="AK57" s="366">
        <v>1</v>
      </c>
      <c r="AL57" s="356" t="s">
        <v>117</v>
      </c>
      <c r="AM57" s="361">
        <v>5.4</v>
      </c>
      <c r="AN57" s="356" t="s">
        <v>211</v>
      </c>
      <c r="AO57" s="365">
        <v>10</v>
      </c>
      <c r="AP57" s="367">
        <v>2</v>
      </c>
    </row>
    <row r="58" spans="1:42" ht="15" customHeight="1">
      <c r="A58" s="32">
        <v>107</v>
      </c>
      <c r="B58" s="691"/>
      <c r="C58" s="693" t="s">
        <v>277</v>
      </c>
      <c r="D58" s="341"/>
      <c r="E58" s="342" t="s">
        <v>212</v>
      </c>
      <c r="F58" s="343">
        <v>2</v>
      </c>
      <c r="G58" s="349">
        <v>1</v>
      </c>
      <c r="H58" s="345" t="s">
        <v>116</v>
      </c>
      <c r="I58" s="346">
        <v>24</v>
      </c>
      <c r="J58" s="347">
        <v>7.1</v>
      </c>
      <c r="K58" s="347" t="s">
        <v>117</v>
      </c>
      <c r="L58" s="348">
        <v>8.7</v>
      </c>
      <c r="M58" s="349">
        <v>0</v>
      </c>
      <c r="N58" s="345" t="s">
        <v>116</v>
      </c>
      <c r="O58" s="346">
        <v>24</v>
      </c>
      <c r="P58" s="347">
        <v>8.1</v>
      </c>
      <c r="Q58" s="341" t="s">
        <v>117</v>
      </c>
      <c r="R58" s="363">
        <v>13</v>
      </c>
      <c r="S58" s="311">
        <v>1</v>
      </c>
      <c r="T58" s="359" t="s">
        <v>116</v>
      </c>
      <c r="U58" s="346">
        <v>24</v>
      </c>
      <c r="V58" s="349" t="s">
        <v>239</v>
      </c>
      <c r="W58" s="345" t="s">
        <v>117</v>
      </c>
      <c r="X58" s="348">
        <v>2.5</v>
      </c>
      <c r="Y58" s="349">
        <v>2</v>
      </c>
      <c r="Z58" s="345" t="s">
        <v>116</v>
      </c>
      <c r="AA58" s="346">
        <v>24</v>
      </c>
      <c r="AB58" s="349">
        <v>1</v>
      </c>
      <c r="AC58" s="341" t="s">
        <v>117</v>
      </c>
      <c r="AD58" s="350">
        <v>100</v>
      </c>
      <c r="AE58" s="341">
        <v>6</v>
      </c>
      <c r="AF58" s="345" t="s">
        <v>116</v>
      </c>
      <c r="AG58" s="346">
        <v>24</v>
      </c>
      <c r="AH58" s="347">
        <v>9</v>
      </c>
      <c r="AI58" s="341" t="s">
        <v>211</v>
      </c>
      <c r="AJ58" s="353">
        <v>10</v>
      </c>
      <c r="AK58" s="354">
        <v>0</v>
      </c>
      <c r="AL58" s="341" t="s">
        <v>117</v>
      </c>
      <c r="AM58" s="347">
        <v>8.6</v>
      </c>
      <c r="AN58" s="341" t="s">
        <v>211</v>
      </c>
      <c r="AO58" s="353">
        <v>10</v>
      </c>
      <c r="AP58" s="355">
        <v>2</v>
      </c>
    </row>
    <row r="59" spans="1:42" ht="15" customHeight="1">
      <c r="A59" s="32">
        <v>109</v>
      </c>
      <c r="B59" s="692"/>
      <c r="C59" s="686"/>
      <c r="D59" s="356"/>
      <c r="E59" s="357" t="s">
        <v>213</v>
      </c>
      <c r="F59" s="358">
        <v>2</v>
      </c>
      <c r="G59" s="311">
        <v>0</v>
      </c>
      <c r="H59" s="359" t="s">
        <v>116</v>
      </c>
      <c r="I59" s="360">
        <v>24</v>
      </c>
      <c r="J59" s="361">
        <v>7</v>
      </c>
      <c r="K59" s="361" t="s">
        <v>117</v>
      </c>
      <c r="L59" s="362">
        <v>8.1</v>
      </c>
      <c r="M59" s="423">
        <v>0</v>
      </c>
      <c r="N59" s="359" t="s">
        <v>116</v>
      </c>
      <c r="O59" s="360">
        <v>24</v>
      </c>
      <c r="P59" s="361">
        <v>6</v>
      </c>
      <c r="Q59" s="356" t="s">
        <v>117</v>
      </c>
      <c r="R59" s="363">
        <v>13</v>
      </c>
      <c r="S59" s="423">
        <v>1</v>
      </c>
      <c r="T59" s="359" t="s">
        <v>116</v>
      </c>
      <c r="U59" s="360">
        <v>24</v>
      </c>
      <c r="V59" s="311" t="s">
        <v>460</v>
      </c>
      <c r="W59" s="359" t="s">
        <v>117</v>
      </c>
      <c r="X59" s="362">
        <v>8.4</v>
      </c>
      <c r="Y59" s="311">
        <v>2</v>
      </c>
      <c r="Z59" s="359" t="s">
        <v>116</v>
      </c>
      <c r="AA59" s="360">
        <v>24</v>
      </c>
      <c r="AB59" s="311">
        <v>2</v>
      </c>
      <c r="AC59" s="356" t="s">
        <v>117</v>
      </c>
      <c r="AD59" s="363">
        <v>87</v>
      </c>
      <c r="AE59" s="356">
        <v>1</v>
      </c>
      <c r="AF59" s="359" t="s">
        <v>116</v>
      </c>
      <c r="AG59" s="360">
        <v>24</v>
      </c>
      <c r="AH59" s="361">
        <v>2.3</v>
      </c>
      <c r="AI59" s="356" t="s">
        <v>211</v>
      </c>
      <c r="AJ59" s="365">
        <v>10</v>
      </c>
      <c r="AK59" s="366">
        <v>1</v>
      </c>
      <c r="AL59" s="356" t="s">
        <v>117</v>
      </c>
      <c r="AM59" s="361">
        <v>3.2</v>
      </c>
      <c r="AN59" s="356" t="s">
        <v>211</v>
      </c>
      <c r="AO59" s="365">
        <v>10</v>
      </c>
      <c r="AP59" s="367">
        <v>3</v>
      </c>
    </row>
    <row r="60" spans="2:42" ht="15" customHeight="1">
      <c r="B60" s="662" t="s">
        <v>180</v>
      </c>
      <c r="C60" s="424" t="s">
        <v>357</v>
      </c>
      <c r="D60" s="425"/>
      <c r="E60" s="426" t="s">
        <v>282</v>
      </c>
      <c r="F60" s="427">
        <v>1</v>
      </c>
      <c r="G60" s="425">
        <v>2</v>
      </c>
      <c r="H60" s="428" t="s">
        <v>116</v>
      </c>
      <c r="I60" s="429">
        <v>12</v>
      </c>
      <c r="J60" s="430">
        <v>7.2</v>
      </c>
      <c r="K60" s="430" t="s">
        <v>117</v>
      </c>
      <c r="L60" s="431">
        <v>8.7</v>
      </c>
      <c r="M60" s="311">
        <v>0</v>
      </c>
      <c r="N60" s="428" t="s">
        <v>116</v>
      </c>
      <c r="O60" s="429">
        <v>12</v>
      </c>
      <c r="P60" s="430">
        <v>8.2</v>
      </c>
      <c r="Q60" s="425" t="s">
        <v>117</v>
      </c>
      <c r="R60" s="432">
        <v>12</v>
      </c>
      <c r="S60" s="433">
        <v>3</v>
      </c>
      <c r="T60" s="428" t="s">
        <v>116</v>
      </c>
      <c r="U60" s="429">
        <v>12</v>
      </c>
      <c r="V60" s="434">
        <v>2.3</v>
      </c>
      <c r="W60" s="428" t="s">
        <v>117</v>
      </c>
      <c r="X60" s="435">
        <v>6.7</v>
      </c>
      <c r="Y60" s="436">
        <v>1</v>
      </c>
      <c r="Z60" s="428" t="s">
        <v>116</v>
      </c>
      <c r="AA60" s="429">
        <v>12</v>
      </c>
      <c r="AB60" s="437">
        <v>3</v>
      </c>
      <c r="AC60" s="425" t="s">
        <v>117</v>
      </c>
      <c r="AD60" s="438">
        <v>17</v>
      </c>
      <c r="AE60" s="437"/>
      <c r="AF60" s="428"/>
      <c r="AG60" s="429"/>
      <c r="AH60" s="430"/>
      <c r="AI60" s="425"/>
      <c r="AJ60" s="439"/>
      <c r="AK60" s="440"/>
      <c r="AL60" s="425"/>
      <c r="AM60" s="430"/>
      <c r="AN60" s="425"/>
      <c r="AO60" s="439"/>
      <c r="AP60" s="441"/>
    </row>
    <row r="61" spans="1:42" ht="15" customHeight="1">
      <c r="A61" s="32">
        <v>111</v>
      </c>
      <c r="B61" s="663"/>
      <c r="C61" s="405" t="s">
        <v>278</v>
      </c>
      <c r="D61" s="356"/>
      <c r="E61" s="357" t="s">
        <v>279</v>
      </c>
      <c r="F61" s="358">
        <v>3</v>
      </c>
      <c r="G61" s="356">
        <v>20</v>
      </c>
      <c r="H61" s="359" t="s">
        <v>116</v>
      </c>
      <c r="I61" s="360">
        <v>48</v>
      </c>
      <c r="J61" s="361">
        <v>6.9</v>
      </c>
      <c r="K61" s="361" t="s">
        <v>117</v>
      </c>
      <c r="L61" s="362">
        <v>9.6</v>
      </c>
      <c r="M61" s="311">
        <v>0</v>
      </c>
      <c r="N61" s="359" t="s">
        <v>116</v>
      </c>
      <c r="O61" s="360">
        <v>48</v>
      </c>
      <c r="P61" s="361">
        <v>8.4</v>
      </c>
      <c r="Q61" s="356" t="s">
        <v>117</v>
      </c>
      <c r="R61" s="411">
        <v>13</v>
      </c>
      <c r="S61" s="442">
        <v>35</v>
      </c>
      <c r="T61" s="359" t="s">
        <v>116</v>
      </c>
      <c r="U61" s="360">
        <v>48</v>
      </c>
      <c r="V61" s="368">
        <v>1.4</v>
      </c>
      <c r="W61" s="359" t="s">
        <v>117</v>
      </c>
      <c r="X61" s="411">
        <v>13</v>
      </c>
      <c r="Y61" s="356">
        <v>44</v>
      </c>
      <c r="Z61" s="359" t="s">
        <v>116</v>
      </c>
      <c r="AA61" s="360">
        <v>48</v>
      </c>
      <c r="AB61" s="311">
        <v>2</v>
      </c>
      <c r="AC61" s="356" t="s">
        <v>117</v>
      </c>
      <c r="AD61" s="363">
        <v>22</v>
      </c>
      <c r="AE61" s="356">
        <v>1</v>
      </c>
      <c r="AF61" s="359" t="s">
        <v>116</v>
      </c>
      <c r="AG61" s="360">
        <v>48</v>
      </c>
      <c r="AH61" s="368" t="s">
        <v>457</v>
      </c>
      <c r="AI61" s="356" t="s">
        <v>211</v>
      </c>
      <c r="AJ61" s="365">
        <v>10</v>
      </c>
      <c r="AK61" s="366">
        <v>0</v>
      </c>
      <c r="AL61" s="356" t="s">
        <v>117</v>
      </c>
      <c r="AM61" s="361">
        <v>3.1</v>
      </c>
      <c r="AN61" s="356" t="s">
        <v>211</v>
      </c>
      <c r="AO61" s="365">
        <v>10</v>
      </c>
      <c r="AP61" s="367">
        <v>2</v>
      </c>
    </row>
    <row r="62" spans="1:42" ht="15" customHeight="1">
      <c r="A62" s="32">
        <v>113</v>
      </c>
      <c r="B62" s="663"/>
      <c r="C62" s="405" t="s">
        <v>280</v>
      </c>
      <c r="D62" s="356"/>
      <c r="E62" s="357" t="s">
        <v>279</v>
      </c>
      <c r="F62" s="358">
        <v>1</v>
      </c>
      <c r="G62" s="356">
        <v>8</v>
      </c>
      <c r="H62" s="359" t="s">
        <v>116</v>
      </c>
      <c r="I62" s="360">
        <v>24</v>
      </c>
      <c r="J62" s="361">
        <v>7</v>
      </c>
      <c r="K62" s="361" t="s">
        <v>117</v>
      </c>
      <c r="L62" s="362">
        <v>9.7</v>
      </c>
      <c r="M62" s="311">
        <v>1</v>
      </c>
      <c r="N62" s="359" t="s">
        <v>116</v>
      </c>
      <c r="O62" s="360">
        <v>24</v>
      </c>
      <c r="P62" s="361">
        <v>7.3</v>
      </c>
      <c r="Q62" s="356" t="s">
        <v>117</v>
      </c>
      <c r="R62" s="363">
        <v>13</v>
      </c>
      <c r="S62" s="442">
        <v>22</v>
      </c>
      <c r="T62" s="359" t="s">
        <v>116</v>
      </c>
      <c r="U62" s="360">
        <v>24</v>
      </c>
      <c r="V62" s="368">
        <v>2.5</v>
      </c>
      <c r="W62" s="359" t="s">
        <v>117</v>
      </c>
      <c r="X62" s="411">
        <v>10</v>
      </c>
      <c r="Y62" s="356">
        <v>24</v>
      </c>
      <c r="Z62" s="359" t="s">
        <v>116</v>
      </c>
      <c r="AA62" s="360">
        <v>24</v>
      </c>
      <c r="AB62" s="311">
        <v>6</v>
      </c>
      <c r="AC62" s="356" t="s">
        <v>117</v>
      </c>
      <c r="AD62" s="363">
        <v>23</v>
      </c>
      <c r="AE62" s="356">
        <v>0</v>
      </c>
      <c r="AF62" s="359" t="s">
        <v>116</v>
      </c>
      <c r="AG62" s="360">
        <v>24</v>
      </c>
      <c r="AH62" s="361">
        <v>4</v>
      </c>
      <c r="AI62" s="356" t="s">
        <v>211</v>
      </c>
      <c r="AJ62" s="365">
        <v>10</v>
      </c>
      <c r="AK62" s="367">
        <v>0</v>
      </c>
      <c r="AL62" s="356" t="s">
        <v>117</v>
      </c>
      <c r="AM62" s="361">
        <v>1.8</v>
      </c>
      <c r="AN62" s="356" t="s">
        <v>211</v>
      </c>
      <c r="AO62" s="365">
        <v>10</v>
      </c>
      <c r="AP62" s="367">
        <v>2</v>
      </c>
    </row>
    <row r="63" spans="1:42" ht="15" customHeight="1">
      <c r="A63" s="32">
        <v>115</v>
      </c>
      <c r="B63" s="664"/>
      <c r="C63" s="443" t="s">
        <v>281</v>
      </c>
      <c r="D63" s="444"/>
      <c r="E63" s="445" t="s">
        <v>282</v>
      </c>
      <c r="F63" s="446">
        <v>3</v>
      </c>
      <c r="G63" s="423">
        <v>11</v>
      </c>
      <c r="H63" s="447" t="s">
        <v>116</v>
      </c>
      <c r="I63" s="448">
        <v>36</v>
      </c>
      <c r="J63" s="449">
        <v>6.9</v>
      </c>
      <c r="K63" s="449" t="s">
        <v>117</v>
      </c>
      <c r="L63" s="450">
        <v>9.3</v>
      </c>
      <c r="M63" s="423">
        <v>0</v>
      </c>
      <c r="N63" s="447" t="s">
        <v>116</v>
      </c>
      <c r="O63" s="448">
        <v>36</v>
      </c>
      <c r="P63" s="449">
        <v>6.5</v>
      </c>
      <c r="Q63" s="444" t="s">
        <v>117</v>
      </c>
      <c r="R63" s="451">
        <v>13</v>
      </c>
      <c r="S63" s="452">
        <v>21</v>
      </c>
      <c r="T63" s="447" t="s">
        <v>116</v>
      </c>
      <c r="U63" s="448">
        <v>36</v>
      </c>
      <c r="V63" s="453">
        <v>1.5</v>
      </c>
      <c r="W63" s="447" t="s">
        <v>117</v>
      </c>
      <c r="X63" s="454">
        <v>8.7</v>
      </c>
      <c r="Y63" s="444">
        <v>12</v>
      </c>
      <c r="Z63" s="447" t="s">
        <v>116</v>
      </c>
      <c r="AA63" s="448">
        <v>36</v>
      </c>
      <c r="AB63" s="423">
        <v>2</v>
      </c>
      <c r="AC63" s="444" t="s">
        <v>259</v>
      </c>
      <c r="AD63" s="451">
        <v>43</v>
      </c>
      <c r="AE63" s="423"/>
      <c r="AF63" s="447"/>
      <c r="AG63" s="448"/>
      <c r="AH63" s="449"/>
      <c r="AI63" s="444"/>
      <c r="AJ63" s="455"/>
      <c r="AK63" s="456"/>
      <c r="AL63" s="444"/>
      <c r="AM63" s="449"/>
      <c r="AN63" s="444"/>
      <c r="AO63" s="455"/>
      <c r="AP63" s="457"/>
    </row>
    <row r="64" spans="1:42" ht="15" customHeight="1">
      <c r="A64" s="32">
        <v>117</v>
      </c>
      <c r="B64" s="691" t="s">
        <v>24</v>
      </c>
      <c r="C64" s="694" t="s">
        <v>283</v>
      </c>
      <c r="D64" s="356"/>
      <c r="E64" s="357" t="s">
        <v>284</v>
      </c>
      <c r="F64" s="358">
        <v>2</v>
      </c>
      <c r="G64" s="311">
        <v>1</v>
      </c>
      <c r="H64" s="359" t="s">
        <v>116</v>
      </c>
      <c r="I64" s="360">
        <v>14</v>
      </c>
      <c r="J64" s="361">
        <v>8.1</v>
      </c>
      <c r="K64" s="361" t="s">
        <v>117</v>
      </c>
      <c r="L64" s="362">
        <v>8.4</v>
      </c>
      <c r="M64" s="311">
        <v>0</v>
      </c>
      <c r="N64" s="359" t="s">
        <v>116</v>
      </c>
      <c r="O64" s="360">
        <v>14</v>
      </c>
      <c r="P64" s="361">
        <v>7.5</v>
      </c>
      <c r="Q64" s="356" t="s">
        <v>117</v>
      </c>
      <c r="R64" s="363">
        <v>11</v>
      </c>
      <c r="S64" s="442">
        <v>0</v>
      </c>
      <c r="T64" s="359" t="s">
        <v>116</v>
      </c>
      <c r="U64" s="360">
        <v>12</v>
      </c>
      <c r="V64" s="368">
        <v>0.7</v>
      </c>
      <c r="W64" s="359" t="s">
        <v>117</v>
      </c>
      <c r="X64" s="362">
        <v>2.7</v>
      </c>
      <c r="Y64" s="442">
        <v>0</v>
      </c>
      <c r="Z64" s="359" t="s">
        <v>116</v>
      </c>
      <c r="AA64" s="360">
        <v>12</v>
      </c>
      <c r="AB64" s="368" t="s">
        <v>332</v>
      </c>
      <c r="AC64" s="356" t="s">
        <v>117</v>
      </c>
      <c r="AD64" s="368" t="s">
        <v>332</v>
      </c>
      <c r="AE64" s="356"/>
      <c r="AF64" s="356"/>
      <c r="AG64" s="360"/>
      <c r="AH64" s="356"/>
      <c r="AI64" s="356"/>
      <c r="AJ64" s="458"/>
      <c r="AK64" s="459"/>
      <c r="AL64" s="359"/>
      <c r="AM64" s="361"/>
      <c r="AN64" s="356"/>
      <c r="AO64" s="356"/>
      <c r="AP64" s="33"/>
    </row>
    <row r="65" spans="1:42" ht="15" customHeight="1">
      <c r="A65" s="32">
        <v>121</v>
      </c>
      <c r="B65" s="697"/>
      <c r="C65" s="698"/>
      <c r="D65" s="460"/>
      <c r="E65" s="461" t="s">
        <v>285</v>
      </c>
      <c r="F65" s="462">
        <v>2</v>
      </c>
      <c r="G65" s="463">
        <v>3</v>
      </c>
      <c r="H65" s="464" t="s">
        <v>116</v>
      </c>
      <c r="I65" s="465">
        <v>24</v>
      </c>
      <c r="J65" s="466">
        <v>7.9</v>
      </c>
      <c r="K65" s="466" t="s">
        <v>259</v>
      </c>
      <c r="L65" s="467">
        <v>8.4</v>
      </c>
      <c r="M65" s="463">
        <v>0</v>
      </c>
      <c r="N65" s="464" t="s">
        <v>116</v>
      </c>
      <c r="O65" s="465">
        <v>24</v>
      </c>
      <c r="P65" s="466">
        <v>7.3</v>
      </c>
      <c r="Q65" s="460" t="s">
        <v>117</v>
      </c>
      <c r="R65" s="468">
        <v>11</v>
      </c>
      <c r="S65" s="469">
        <v>0</v>
      </c>
      <c r="T65" s="464" t="s">
        <v>116</v>
      </c>
      <c r="U65" s="465">
        <v>24</v>
      </c>
      <c r="V65" s="470">
        <v>1.8</v>
      </c>
      <c r="W65" s="464" t="s">
        <v>117</v>
      </c>
      <c r="X65" s="471">
        <v>6.3</v>
      </c>
      <c r="Y65" s="469">
        <v>0</v>
      </c>
      <c r="Z65" s="464" t="s">
        <v>116</v>
      </c>
      <c r="AA65" s="465">
        <v>24</v>
      </c>
      <c r="AB65" s="470" t="s">
        <v>332</v>
      </c>
      <c r="AC65" s="460" t="s">
        <v>117</v>
      </c>
      <c r="AD65" s="470" t="s">
        <v>332</v>
      </c>
      <c r="AE65" s="460"/>
      <c r="AF65" s="460"/>
      <c r="AG65" s="465"/>
      <c r="AH65" s="460"/>
      <c r="AI65" s="460"/>
      <c r="AJ65" s="472"/>
      <c r="AK65" s="473"/>
      <c r="AL65" s="464"/>
      <c r="AM65" s="460"/>
      <c r="AN65" s="460"/>
      <c r="AO65" s="460"/>
      <c r="AP65" s="474"/>
    </row>
    <row r="66" spans="2:21" ht="15" customHeight="1">
      <c r="B66" s="312" t="s">
        <v>494</v>
      </c>
      <c r="D66" s="312"/>
      <c r="E66" s="312"/>
      <c r="F66" s="312"/>
      <c r="G66" s="312"/>
      <c r="H66" s="312"/>
      <c r="I66" s="312"/>
      <c r="J66" s="312"/>
      <c r="K66" s="312"/>
      <c r="L66" s="312"/>
      <c r="M66" s="475"/>
      <c r="N66" s="312"/>
      <c r="O66" s="312"/>
      <c r="P66" s="312"/>
      <c r="Q66" s="312"/>
      <c r="R66" s="312"/>
      <c r="S66" s="475"/>
      <c r="T66" s="312"/>
      <c r="U66" s="312"/>
    </row>
    <row r="67" spans="2:21" ht="15" customHeight="1">
      <c r="B67" s="33" t="s">
        <v>356</v>
      </c>
      <c r="D67" s="33"/>
      <c r="E67" s="33"/>
      <c r="F67" s="33"/>
      <c r="G67" s="33"/>
      <c r="H67" s="33"/>
      <c r="I67" s="33"/>
      <c r="J67" s="33"/>
      <c r="K67" s="33"/>
      <c r="L67" s="33"/>
      <c r="M67" s="476"/>
      <c r="N67" s="33"/>
      <c r="O67" s="33"/>
      <c r="P67" s="33"/>
      <c r="Q67" s="33"/>
      <c r="R67" s="33"/>
      <c r="S67" s="476"/>
      <c r="T67" s="33"/>
      <c r="U67" s="33"/>
    </row>
    <row r="68" spans="2:21" ht="15" customHeight="1">
      <c r="B68" s="33" t="s">
        <v>286</v>
      </c>
      <c r="D68" s="33"/>
      <c r="E68" s="33"/>
      <c r="F68" s="33"/>
      <c r="G68" s="33"/>
      <c r="H68" s="33"/>
      <c r="I68" s="33"/>
      <c r="J68" s="33"/>
      <c r="K68" s="33"/>
      <c r="L68" s="33"/>
      <c r="M68" s="476"/>
      <c r="N68" s="33"/>
      <c r="O68" s="33"/>
      <c r="P68" s="33"/>
      <c r="Q68" s="33"/>
      <c r="R68" s="33"/>
      <c r="S68" s="476"/>
      <c r="T68" s="33"/>
      <c r="U68" s="33"/>
    </row>
    <row r="69" spans="2:21" ht="15" customHeight="1">
      <c r="B69" s="33" t="s">
        <v>495</v>
      </c>
      <c r="D69" s="33"/>
      <c r="E69" s="33"/>
      <c r="F69" s="33"/>
      <c r="G69" s="33"/>
      <c r="H69" s="33"/>
      <c r="I69" s="33"/>
      <c r="J69" s="33"/>
      <c r="K69" s="33"/>
      <c r="L69" s="33"/>
      <c r="M69" s="476"/>
      <c r="N69" s="33"/>
      <c r="O69" s="33"/>
      <c r="P69" s="33"/>
      <c r="Q69" s="33"/>
      <c r="R69" s="33"/>
      <c r="S69" s="476"/>
      <c r="T69" s="33"/>
      <c r="U69" s="33"/>
    </row>
    <row r="70" spans="2:21" ht="15" customHeight="1">
      <c r="B70" s="33" t="s">
        <v>287</v>
      </c>
      <c r="D70" s="33"/>
      <c r="E70" s="33"/>
      <c r="F70" s="33"/>
      <c r="G70" s="33"/>
      <c r="H70" s="33"/>
      <c r="I70" s="33"/>
      <c r="J70" s="33"/>
      <c r="K70" s="33"/>
      <c r="L70" s="33"/>
      <c r="M70" s="476"/>
      <c r="N70" s="33"/>
      <c r="O70" s="33"/>
      <c r="P70" s="33"/>
      <c r="Q70" s="33"/>
      <c r="R70" s="33"/>
      <c r="S70" s="476"/>
      <c r="T70" s="33"/>
      <c r="U70" s="33"/>
    </row>
  </sheetData>
  <sheetProtection/>
  <mergeCells count="37">
    <mergeCell ref="A2:AP2"/>
    <mergeCell ref="C58:C59"/>
    <mergeCell ref="B64:B65"/>
    <mergeCell ref="C64:C65"/>
    <mergeCell ref="C37:C38"/>
    <mergeCell ref="C40:C41"/>
    <mergeCell ref="C43:C44"/>
    <mergeCell ref="C49:C50"/>
    <mergeCell ref="C51:C52"/>
    <mergeCell ref="C53:C54"/>
    <mergeCell ref="C9:C10"/>
    <mergeCell ref="B13:B59"/>
    <mergeCell ref="C14:C15"/>
    <mergeCell ref="C17:C18"/>
    <mergeCell ref="C20:C21"/>
    <mergeCell ref="C27:C28"/>
    <mergeCell ref="C29:C30"/>
    <mergeCell ref="AE4:AP5"/>
    <mergeCell ref="G6:I6"/>
    <mergeCell ref="J6:L6"/>
    <mergeCell ref="M6:O6"/>
    <mergeCell ref="P6:R6"/>
    <mergeCell ref="S6:U6"/>
    <mergeCell ref="V6:X6"/>
    <mergeCell ref="Y6:AA6"/>
    <mergeCell ref="AE6:AG6"/>
    <mergeCell ref="AH6:AO6"/>
    <mergeCell ref="B60:B63"/>
    <mergeCell ref="AB6:AD6"/>
    <mergeCell ref="B4:C6"/>
    <mergeCell ref="D4:E6"/>
    <mergeCell ref="F4:F6"/>
    <mergeCell ref="G4:L5"/>
    <mergeCell ref="M4:R5"/>
    <mergeCell ref="S4:X5"/>
    <mergeCell ref="C35:C36"/>
    <mergeCell ref="Y4:AD5"/>
  </mergeCells>
  <printOptions/>
  <pageMargins left="1.3779527559055118" right="0.1968503937007874" top="0.984251968503937" bottom="0.1968503937007874" header="0.5118110236220472" footer="0.07874015748031496"/>
  <pageSetup horizontalDpi="600" verticalDpi="600" orientation="landscape" paperSize="8" scale="6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城戸　加奈子</cp:lastModifiedBy>
  <cp:lastPrinted>2024-01-30T09:10:52Z</cp:lastPrinted>
  <dcterms:created xsi:type="dcterms:W3CDTF">2005-08-12T00:48:40Z</dcterms:created>
  <dcterms:modified xsi:type="dcterms:W3CDTF">2024-03-19T08:05:24Z</dcterms:modified>
  <cp:category/>
  <cp:version/>
  <cp:contentType/>
  <cp:contentStatus/>
</cp:coreProperties>
</file>